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drawings/drawing2.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threadedComments/threadedComment4.xml" ContentType="application/vnd.ms-excel.threadedcomments+xml"/>
  <Override PartName="/xl/comments6.xml" ContentType="application/vnd.openxmlformats-officedocument.spreadsheetml.comments+xml"/>
  <Override PartName="/xl/threadedComments/threadedComment5.xml" ContentType="application/vnd.ms-excel.threadedcomments+xml"/>
  <Override PartName="/xl/comments7.xml" ContentType="application/vnd.openxmlformats-officedocument.spreadsheetml.comments+xml"/>
  <Override PartName="/xl/threadedComments/threadedComment6.xml" ContentType="application/vnd.ms-excel.threaded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830"/>
  <workbookPr filterPrivacy="1" codeName="ThisWorkbook"/>
  <xr:revisionPtr revIDLastSave="0" documentId="8_{6D436181-FEB8-4865-954B-E25A1BDE85EC}" xr6:coauthVersionLast="47" xr6:coauthVersionMax="47" xr10:uidLastSave="{00000000-0000-0000-0000-000000000000}"/>
  <bookViews>
    <workbookView xWindow="-110" yWindow="-110" windowWidth="19420" windowHeight="10300" tabRatio="939" firstSheet="1" activeTab="1" xr2:uid="{640B702F-801B-4F73-A3E3-E56074D53CB1}"/>
  </bookViews>
  <sheets>
    <sheet name="Supplier Instructions" sheetId="90" r:id="rId1"/>
    <sheet name="Title Page" sheetId="88" r:id="rId2"/>
    <sheet name="1- Total Estimated Charges" sheetId="73" r:id="rId3"/>
    <sheet name="2 - Monthly Unit Rates" sheetId="100" r:id="rId4"/>
    <sheet name="3 - Estimated Volumes" sheetId="101" r:id="rId5"/>
    <sheet name="Summary Pricing" sheetId="106" r:id="rId6"/>
    <sheet name="4 - HSC" sheetId="103" r:id="rId7"/>
    <sheet name="5 - Pass-Through" sheetId="83" r:id="rId8"/>
    <sheet name="6a - Migration Milestone Chrgs" sheetId="107" r:id="rId9"/>
    <sheet name="6b - Secondary DC Milestone chg" sheetId="115" r:id="rId10"/>
    <sheet name="6Rev- Milestone Charges" sheetId="63" r:id="rId11"/>
    <sheet name="7 - Supplier Investments" sheetId="89" r:id="rId12"/>
    <sheet name="8 - Termination" sheetId="53" r:id="rId13"/>
    <sheet name="9 - Inflation Sensitivity" sheetId="102" r:id="rId14"/>
    <sheet name="10 - Rate Card" sheetId="79" r:id="rId15"/>
    <sheet name="11 Enhanced Services (Optional)" sheetId="128" r:id="rId16"/>
    <sheet name="12 - AWS Public Cloud Services" sheetId="108" r:id="rId17"/>
    <sheet name="12a Managed Public Cloud Suppor" sheetId="127" r:id="rId18"/>
    <sheet name="13-Azure Public Cloud Services" sheetId="109" r:id="rId19"/>
    <sheet name="14 - Oracle Cloud Services" sheetId="110" r:id="rId20"/>
    <sheet name="15 - Oracle Private Cloud" sheetId="111" r:id="rId21"/>
    <sheet name="15a Estimated Volumes" sheetId="113" r:id="rId22"/>
    <sheet name="15b Estimated Charges" sheetId="114" r:id="rId23"/>
    <sheet name="16 AWS Cyber Vault Est. Charges" sheetId="116" r:id="rId24"/>
    <sheet name="16a AWS Cyber Vault Est. Qty." sheetId="117" r:id="rId25"/>
    <sheet name=" 17 VDI Estimated Quantities" sheetId="118" r:id="rId26"/>
    <sheet name="17a - VDI Estimated Charges" sheetId="119" r:id="rId27"/>
    <sheet name="18 GCP Estimated Quantities" sheetId="120" r:id="rId28"/>
    <sheet name="18a GCP Estimated Charges" sheetId="121" r:id="rId29"/>
    <sheet name="18c - GCP Pricing Calculator" sheetId="122" r:id="rId30"/>
  </sheets>
  <definedNames>
    <definedName name="_xlnm.Print_Area" localSheetId="0">'Supplier Instructions'!$B$2:$C$40</definedName>
    <definedName name="wrn.Long._.Report." localSheetId="21" hidden="1">{#N/A,#N/A,TRUE,"Cover";#N/A,#N/A,TRUE,"Header (ld)";#N/A,#N/A,TRUE,"T&amp;O By Region";#N/A,#N/A,TRUE,"Region Charts ";#N/A,#N/A,TRUE,"T&amp;O London";#N/A,#N/A,TRUE,"AD Report";#N/A,#N/A,TRUE,"Var by OU"}</definedName>
    <definedName name="wrn.Long._.Report." localSheetId="22" hidden="1">{#N/A,#N/A,TRUE,"Cover";#N/A,#N/A,TRUE,"Header (ld)";#N/A,#N/A,TRUE,"T&amp;O By Region";#N/A,#N/A,TRUE,"Region Charts ";#N/A,#N/A,TRUE,"T&amp;O London";#N/A,#N/A,TRUE,"AD Report";#N/A,#N/A,TRUE,"Var by OU"}</definedName>
    <definedName name="wrn.Long._.Report." localSheetId="6" hidden="1">{#N/A,#N/A,TRUE,"Cover";#N/A,#N/A,TRUE,"Header (ld)";#N/A,#N/A,TRUE,"T&amp;O By Region";#N/A,#N/A,TRUE,"Region Charts ";#N/A,#N/A,TRUE,"T&amp;O London";#N/A,#N/A,TRUE,"AD Report";#N/A,#N/A,TRUE,"Var by OU"}</definedName>
    <definedName name="wrn.Long._.Report." localSheetId="9" hidden="1">{#N/A,#N/A,TRUE,"Cover";#N/A,#N/A,TRUE,"Header (ld)";#N/A,#N/A,TRUE,"T&amp;O By Region";#N/A,#N/A,TRUE,"Region Charts ";#N/A,#N/A,TRUE,"T&amp;O London";#N/A,#N/A,TRUE,"AD Report";#N/A,#N/A,TRUE,"Var by OU"}</definedName>
    <definedName name="wrn.Long._.Report." localSheetId="11" hidden="1">{#N/A,#N/A,TRUE,"Cover";#N/A,#N/A,TRUE,"Header (ld)";#N/A,#N/A,TRUE,"T&amp;O By Region";#N/A,#N/A,TRUE,"Region Charts ";#N/A,#N/A,TRUE,"T&amp;O London";#N/A,#N/A,TRUE,"AD Report";#N/A,#N/A,TRUE,"Var by OU"}</definedName>
    <definedName name="wrn.Long._.Report." localSheetId="0" hidden="1">{#N/A,#N/A,TRUE,"Cover";#N/A,#N/A,TRUE,"Header (ld)";#N/A,#N/A,TRUE,"T&amp;O By Region";#N/A,#N/A,TRUE,"Region Charts ";#N/A,#N/A,TRUE,"T&amp;O London";#N/A,#N/A,TRUE,"AD Report";#N/A,#N/A,TRUE,"Var by OU"}</definedName>
    <definedName name="wrn.Long._.Report." localSheetId="1" hidden="1">{#N/A,#N/A,TRUE,"Cover";#N/A,#N/A,TRUE,"Header (ld)";#N/A,#N/A,TRUE,"T&amp;O By Region";#N/A,#N/A,TRUE,"Region Charts ";#N/A,#N/A,TRUE,"T&amp;O London";#N/A,#N/A,TRUE,"AD Report";#N/A,#N/A,TRUE,"Var by OU"}</definedName>
    <definedName name="wrn.Long._.Report." hidden="1">{#N/A,#N/A,TRUE,"Cover";#N/A,#N/A,TRUE,"Header (ld)";#N/A,#N/A,TRUE,"T&amp;O By Region";#N/A,#N/A,TRUE,"Region Charts ";#N/A,#N/A,TRUE,"T&amp;O London";#N/A,#N/A,TRUE,"AD Report";#N/A,#N/A,TRUE,"Var by OU"}</definedName>
    <definedName name="wrn.Long._.Report.a" localSheetId="21" hidden="1">{#N/A,#N/A,TRUE,"Cover";#N/A,#N/A,TRUE,"Header (ld)";#N/A,#N/A,TRUE,"T&amp;O By Region";#N/A,#N/A,TRUE,"Region Charts ";#N/A,#N/A,TRUE,"T&amp;O London";#N/A,#N/A,TRUE,"AD Report";#N/A,#N/A,TRUE,"Var by OU"}</definedName>
    <definedName name="wrn.Long._.Report.a" localSheetId="22" hidden="1">{#N/A,#N/A,TRUE,"Cover";#N/A,#N/A,TRUE,"Header (ld)";#N/A,#N/A,TRUE,"T&amp;O By Region";#N/A,#N/A,TRUE,"Region Charts ";#N/A,#N/A,TRUE,"T&amp;O London";#N/A,#N/A,TRUE,"AD Report";#N/A,#N/A,TRUE,"Var by OU"}</definedName>
    <definedName name="wrn.Long._.Report.a" localSheetId="6" hidden="1">{#N/A,#N/A,TRUE,"Cover";#N/A,#N/A,TRUE,"Header (ld)";#N/A,#N/A,TRUE,"T&amp;O By Region";#N/A,#N/A,TRUE,"Region Charts ";#N/A,#N/A,TRUE,"T&amp;O London";#N/A,#N/A,TRUE,"AD Report";#N/A,#N/A,TRUE,"Var by OU"}</definedName>
    <definedName name="wrn.Long._.Report.a" localSheetId="9" hidden="1">{#N/A,#N/A,TRUE,"Cover";#N/A,#N/A,TRUE,"Header (ld)";#N/A,#N/A,TRUE,"T&amp;O By Region";#N/A,#N/A,TRUE,"Region Charts ";#N/A,#N/A,TRUE,"T&amp;O London";#N/A,#N/A,TRUE,"AD Report";#N/A,#N/A,TRUE,"Var by OU"}</definedName>
    <definedName name="wrn.Long._.Report.a" localSheetId="11" hidden="1">{#N/A,#N/A,TRUE,"Cover";#N/A,#N/A,TRUE,"Header (ld)";#N/A,#N/A,TRUE,"T&amp;O By Region";#N/A,#N/A,TRUE,"Region Charts ";#N/A,#N/A,TRUE,"T&amp;O London";#N/A,#N/A,TRUE,"AD Report";#N/A,#N/A,TRUE,"Var by OU"}</definedName>
    <definedName name="wrn.Long._.Report.a" localSheetId="0" hidden="1">{#N/A,#N/A,TRUE,"Cover";#N/A,#N/A,TRUE,"Header (ld)";#N/A,#N/A,TRUE,"T&amp;O By Region";#N/A,#N/A,TRUE,"Region Charts ";#N/A,#N/A,TRUE,"T&amp;O London";#N/A,#N/A,TRUE,"AD Report";#N/A,#N/A,TRUE,"Var by OU"}</definedName>
    <definedName name="wrn.Long._.Report.a" localSheetId="1" hidden="1">{#N/A,#N/A,TRUE,"Cover";#N/A,#N/A,TRUE,"Header (ld)";#N/A,#N/A,TRUE,"T&amp;O By Region";#N/A,#N/A,TRUE,"Region Charts ";#N/A,#N/A,TRUE,"T&amp;O London";#N/A,#N/A,TRUE,"AD Report";#N/A,#N/A,TRUE,"Var by OU"}</definedName>
    <definedName name="wrn.Long._.Report.a" hidden="1">{#N/A,#N/A,TRUE,"Cover";#N/A,#N/A,TRUE,"Header (ld)";#N/A,#N/A,TRUE,"T&amp;O By Region";#N/A,#N/A,TRUE,"Region Charts ";#N/A,#N/A,TRUE,"T&amp;O London";#N/A,#N/A,TRUE,"AD Report";#N/A,#N/A,TRUE,"Var by OU"}</definedName>
    <definedName name="wrn.Short._.Report." localSheetId="21" hidden="1">{#N/A,#N/A,TRUE,"Cover";#N/A,#N/A,TRUE,"Header (eu)";#N/A,#N/A,TRUE,"Region Charts";#N/A,#N/A,TRUE,"T&amp;O By Region";#N/A,#N/A,TRUE,"AD Report"}</definedName>
    <definedName name="wrn.Short._.Report." localSheetId="22" hidden="1">{#N/A,#N/A,TRUE,"Cover";#N/A,#N/A,TRUE,"Header (eu)";#N/A,#N/A,TRUE,"Region Charts";#N/A,#N/A,TRUE,"T&amp;O By Region";#N/A,#N/A,TRUE,"AD Report"}</definedName>
    <definedName name="wrn.Short._.Report." localSheetId="6" hidden="1">{#N/A,#N/A,TRUE,"Cover";#N/A,#N/A,TRUE,"Header (eu)";#N/A,#N/A,TRUE,"Region Charts";#N/A,#N/A,TRUE,"T&amp;O By Region";#N/A,#N/A,TRUE,"AD Report"}</definedName>
    <definedName name="wrn.Short._.Report." localSheetId="9" hidden="1">{#N/A,#N/A,TRUE,"Cover";#N/A,#N/A,TRUE,"Header (eu)";#N/A,#N/A,TRUE,"Region Charts";#N/A,#N/A,TRUE,"T&amp;O By Region";#N/A,#N/A,TRUE,"AD Report"}</definedName>
    <definedName name="wrn.Short._.Report." localSheetId="11" hidden="1">{#N/A,#N/A,TRUE,"Cover";#N/A,#N/A,TRUE,"Header (eu)";#N/A,#N/A,TRUE,"Region Charts";#N/A,#N/A,TRUE,"T&amp;O By Region";#N/A,#N/A,TRUE,"AD Report"}</definedName>
    <definedName name="wrn.Short._.Report." localSheetId="0" hidden="1">{#N/A,#N/A,TRUE,"Cover";#N/A,#N/A,TRUE,"Header (eu)";#N/A,#N/A,TRUE,"Region Charts";#N/A,#N/A,TRUE,"T&amp;O By Region";#N/A,#N/A,TRUE,"AD Report"}</definedName>
    <definedName name="wrn.Short._.Report." localSheetId="1" hidden="1">{#N/A,#N/A,TRUE,"Cover";#N/A,#N/A,TRUE,"Header (eu)";#N/A,#N/A,TRUE,"Region Charts";#N/A,#N/A,TRUE,"T&amp;O By Region";#N/A,#N/A,TRUE,"AD Report"}</definedName>
    <definedName name="wrn.Short._.Report." hidden="1">{#N/A,#N/A,TRUE,"Cover";#N/A,#N/A,TRUE,"Header (eu)";#N/A,#N/A,TRUE,"Region Charts";#N/A,#N/A,TRUE,"T&amp;O By Region";#N/A,#N/A,TRUE,"AD Report"}</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6" i="83" l="1"/>
  <c r="L8" i="116" l="1"/>
  <c r="K10" i="116"/>
  <c r="K11" i="116"/>
  <c r="K12" i="116"/>
  <c r="K13" i="116"/>
  <c r="K14" i="116"/>
  <c r="K15" i="116"/>
  <c r="K16" i="116"/>
  <c r="K17" i="116"/>
  <c r="K9" i="116"/>
  <c r="K8" i="116"/>
  <c r="H15" i="121" l="1"/>
  <c r="H16" i="121"/>
  <c r="H17" i="121"/>
  <c r="H18" i="121"/>
  <c r="H19" i="121"/>
  <c r="H20" i="121"/>
  <c r="H14" i="121"/>
  <c r="H13" i="121"/>
  <c r="H12" i="121"/>
  <c r="H10" i="121"/>
  <c r="H9" i="121"/>
  <c r="H8" i="121"/>
  <c r="I8" i="121"/>
  <c r="E47" i="128"/>
  <c r="E46" i="128"/>
  <c r="E45" i="128"/>
  <c r="E44" i="128"/>
  <c r="E43" i="128"/>
  <c r="M10" i="83" l="1"/>
  <c r="N10" i="83" s="1"/>
  <c r="Q10" i="83" s="1"/>
  <c r="R10" i="83" s="1"/>
  <c r="K10" i="83"/>
  <c r="O10" i="83" s="1"/>
  <c r="S10" i="83" s="1"/>
  <c r="E11" i="127" l="1"/>
  <c r="L6" i="79" l="1"/>
  <c r="M6" i="79" s="1"/>
  <c r="N6" i="79" s="1"/>
  <c r="O6" i="79" s="1"/>
  <c r="L7" i="79"/>
  <c r="M7" i="79" s="1"/>
  <c r="N7" i="79" s="1"/>
  <c r="O7" i="79" s="1"/>
  <c r="L8" i="79"/>
  <c r="M8" i="79" s="1"/>
  <c r="N8" i="79" s="1"/>
  <c r="O8" i="79" s="1"/>
  <c r="L9" i="79"/>
  <c r="M9" i="79" s="1"/>
  <c r="N9" i="79" s="1"/>
  <c r="O9" i="79" s="1"/>
  <c r="L10" i="79"/>
  <c r="M10" i="79" s="1"/>
  <c r="N10" i="79" s="1"/>
  <c r="O10" i="79" s="1"/>
  <c r="L11" i="79"/>
  <c r="M11" i="79" s="1"/>
  <c r="N11" i="79" s="1"/>
  <c r="O11" i="79" s="1"/>
  <c r="L12" i="79"/>
  <c r="M12" i="79" s="1"/>
  <c r="N12" i="79" s="1"/>
  <c r="O12" i="79" s="1"/>
  <c r="L13" i="79"/>
  <c r="M13" i="79" s="1"/>
  <c r="N13" i="79" s="1"/>
  <c r="O13" i="79" s="1"/>
  <c r="L5" i="79"/>
  <c r="M5" i="79" s="1"/>
  <c r="N5" i="79" s="1"/>
  <c r="O5" i="79" s="1"/>
  <c r="K136" i="73" l="1"/>
  <c r="K138" i="73"/>
  <c r="K139" i="73"/>
  <c r="K140" i="73"/>
  <c r="K141" i="73"/>
  <c r="K130" i="73"/>
  <c r="K123" i="73"/>
  <c r="K124" i="73"/>
  <c r="K112" i="73"/>
  <c r="K113" i="73"/>
  <c r="K114" i="73"/>
  <c r="K115" i="73"/>
  <c r="K116" i="73"/>
  <c r="K89" i="73"/>
  <c r="K90" i="73"/>
  <c r="K91" i="73"/>
  <c r="K92" i="73"/>
  <c r="K93" i="73"/>
  <c r="K68" i="73"/>
  <c r="K69" i="73"/>
  <c r="K70" i="73"/>
  <c r="K71" i="73"/>
  <c r="K72" i="73"/>
  <c r="K73" i="73"/>
  <c r="K74" i="73"/>
  <c r="K60" i="73"/>
  <c r="K61" i="73"/>
  <c r="K62" i="73"/>
  <c r="K63" i="73"/>
  <c r="K64" i="73"/>
  <c r="K65" i="73"/>
  <c r="K51" i="73"/>
  <c r="K52" i="73"/>
  <c r="K53" i="73"/>
  <c r="K54" i="73"/>
  <c r="K55" i="73"/>
  <c r="K56" i="73"/>
  <c r="K57" i="73"/>
  <c r="K38" i="73"/>
  <c r="K39" i="73"/>
  <c r="K40" i="73"/>
  <c r="K41" i="73"/>
  <c r="K42" i="73"/>
  <c r="K43" i="73"/>
  <c r="K44" i="73"/>
  <c r="K45" i="73"/>
  <c r="K46" i="73"/>
  <c r="K47" i="73"/>
  <c r="K48" i="73"/>
  <c r="K30" i="73"/>
  <c r="K31" i="73"/>
  <c r="K32" i="73"/>
  <c r="K33" i="73"/>
  <c r="K23" i="73"/>
  <c r="K24" i="73"/>
  <c r="L17" i="122"/>
  <c r="K17" i="122"/>
  <c r="J17" i="122"/>
  <c r="G17" i="122"/>
  <c r="L16" i="122"/>
  <c r="K16" i="122"/>
  <c r="J16" i="122"/>
  <c r="G16" i="122"/>
  <c r="L15" i="122"/>
  <c r="K15" i="122"/>
  <c r="J15" i="122"/>
  <c r="G15" i="122"/>
  <c r="L14" i="122"/>
  <c r="K14" i="122"/>
  <c r="J14" i="122"/>
  <c r="G14" i="122"/>
  <c r="M17" i="122" l="1"/>
  <c r="M16" i="122"/>
  <c r="M14" i="122"/>
  <c r="M15" i="122"/>
  <c r="P9" i="121" l="1"/>
  <c r="P10" i="121"/>
  <c r="P12" i="121"/>
  <c r="O9" i="121"/>
  <c r="O10" i="121"/>
  <c r="O12" i="121"/>
  <c r="L9" i="121"/>
  <c r="L10" i="121"/>
  <c r="L12" i="121"/>
  <c r="K9" i="121"/>
  <c r="K10" i="121"/>
  <c r="K12" i="121"/>
  <c r="G9" i="121"/>
  <c r="G10" i="121"/>
  <c r="G12" i="121"/>
  <c r="G13" i="121"/>
  <c r="G14" i="121"/>
  <c r="G15" i="121"/>
  <c r="G16" i="121"/>
  <c r="P8" i="121"/>
  <c r="O8" i="121"/>
  <c r="L8" i="121"/>
  <c r="K8" i="121"/>
  <c r="G8" i="121"/>
  <c r="J20" i="120"/>
  <c r="J21" i="120"/>
  <c r="J22" i="120"/>
  <c r="J19" i="120"/>
  <c r="K16" i="120"/>
  <c r="K17" i="120"/>
  <c r="K18" i="120"/>
  <c r="K15" i="120"/>
  <c r="S8" i="119"/>
  <c r="R8" i="119"/>
  <c r="S7" i="119"/>
  <c r="R7" i="119"/>
  <c r="S6" i="119"/>
  <c r="R6" i="119"/>
  <c r="O6" i="119"/>
  <c r="O7" i="119"/>
  <c r="O8" i="119"/>
  <c r="N6" i="119"/>
  <c r="N7" i="119"/>
  <c r="N8" i="119"/>
  <c r="K12" i="118"/>
  <c r="N12" i="118" s="1"/>
  <c r="G19" i="121" l="1"/>
  <c r="G18" i="121"/>
  <c r="G20" i="121"/>
  <c r="G17" i="121"/>
  <c r="N9" i="119"/>
  <c r="O12" i="118"/>
  <c r="I12" i="121"/>
  <c r="M12" i="121" s="1"/>
  <c r="Q12" i="121" s="1"/>
  <c r="M8" i="121"/>
  <c r="Q8" i="121" s="1"/>
  <c r="I9" i="121"/>
  <c r="M9" i="121" s="1"/>
  <c r="Q9" i="121" s="1"/>
  <c r="I10" i="121"/>
  <c r="M10" i="121" s="1"/>
  <c r="Q10" i="121" s="1"/>
  <c r="N15" i="120"/>
  <c r="I13" i="121"/>
  <c r="I16" i="121"/>
  <c r="K22" i="120"/>
  <c r="N18" i="120"/>
  <c r="I15" i="121"/>
  <c r="K21" i="120"/>
  <c r="N17" i="120"/>
  <c r="I14" i="121"/>
  <c r="K20" i="120"/>
  <c r="N16" i="120"/>
  <c r="K19" i="120"/>
  <c r="K13" i="121" l="1"/>
  <c r="I18" i="121"/>
  <c r="I20" i="121"/>
  <c r="I17" i="121"/>
  <c r="I19" i="121"/>
  <c r="O9" i="119"/>
  <c r="R12" i="118"/>
  <c r="O15" i="120"/>
  <c r="N19" i="120"/>
  <c r="K14" i="121"/>
  <c r="N20" i="120"/>
  <c r="O16" i="120"/>
  <c r="K15" i="121"/>
  <c r="N21" i="120"/>
  <c r="O17" i="120"/>
  <c r="K16" i="121"/>
  <c r="N22" i="120"/>
  <c r="O18" i="120"/>
  <c r="K20" i="121" l="1"/>
  <c r="K18" i="121"/>
  <c r="K17" i="121"/>
  <c r="K19" i="121"/>
  <c r="L13" i="121"/>
  <c r="M13" i="121" s="1"/>
  <c r="O19" i="120"/>
  <c r="S12" i="118"/>
  <c r="S9" i="119" s="1"/>
  <c r="R9" i="119"/>
  <c r="R15" i="120"/>
  <c r="L16" i="121"/>
  <c r="M16" i="121" s="1"/>
  <c r="O22" i="120"/>
  <c r="R18" i="120"/>
  <c r="L15" i="121"/>
  <c r="M15" i="121" s="1"/>
  <c r="O21" i="120"/>
  <c r="R17" i="120"/>
  <c r="L14" i="121"/>
  <c r="M14" i="121" s="1"/>
  <c r="O20" i="120"/>
  <c r="R16" i="120"/>
  <c r="K9" i="119"/>
  <c r="K8" i="119"/>
  <c r="K7" i="119"/>
  <c r="K6" i="119"/>
  <c r="J9" i="119"/>
  <c r="J8" i="119"/>
  <c r="J7" i="119"/>
  <c r="J6" i="119"/>
  <c r="J5" i="119"/>
  <c r="L5" i="119" s="1"/>
  <c r="P5" i="119" s="1"/>
  <c r="T5" i="119" s="1"/>
  <c r="O17" i="116"/>
  <c r="O16" i="116"/>
  <c r="O15" i="116"/>
  <c r="O14" i="116"/>
  <c r="O13" i="116"/>
  <c r="O12" i="116"/>
  <c r="O11" i="116"/>
  <c r="O10" i="116"/>
  <c r="O9" i="116"/>
  <c r="O8" i="116"/>
  <c r="N17" i="116"/>
  <c r="N16" i="116"/>
  <c r="N15" i="116"/>
  <c r="N12" i="116"/>
  <c r="N11" i="116"/>
  <c r="N10" i="116"/>
  <c r="N9" i="116"/>
  <c r="N8" i="116"/>
  <c r="J17" i="116"/>
  <c r="J16" i="116"/>
  <c r="J15" i="116"/>
  <c r="J14" i="116"/>
  <c r="J13" i="116"/>
  <c r="J12" i="116"/>
  <c r="J11" i="116"/>
  <c r="J10" i="116"/>
  <c r="J9" i="116"/>
  <c r="J8" i="116"/>
  <c r="O13" i="121" l="1"/>
  <c r="R19" i="120"/>
  <c r="L17" i="121"/>
  <c r="M17" i="121" s="1"/>
  <c r="S15" i="120"/>
  <c r="L7" i="119"/>
  <c r="P7" i="119" s="1"/>
  <c r="T7" i="119" s="1"/>
  <c r="L8" i="119"/>
  <c r="P8" i="119" s="1"/>
  <c r="T8" i="119" s="1"/>
  <c r="O14" i="121"/>
  <c r="S16" i="120"/>
  <c r="L18" i="121"/>
  <c r="M18" i="121" s="1"/>
  <c r="R20" i="120"/>
  <c r="O15" i="121"/>
  <c r="S17" i="120"/>
  <c r="L19" i="121"/>
  <c r="M19" i="121" s="1"/>
  <c r="R21" i="120"/>
  <c r="O16" i="121"/>
  <c r="S18" i="120"/>
  <c r="L20" i="121"/>
  <c r="M20" i="121" s="1"/>
  <c r="R22" i="120"/>
  <c r="L6" i="119"/>
  <c r="P6" i="119" s="1"/>
  <c r="T6" i="119" s="1"/>
  <c r="L9" i="119"/>
  <c r="P9" i="119" s="1"/>
  <c r="T9" i="119" s="1"/>
  <c r="N15" i="117"/>
  <c r="N14" i="116" s="1"/>
  <c r="K15" i="117"/>
  <c r="N14" i="117"/>
  <c r="N13" i="116" s="1"/>
  <c r="K14" i="117"/>
  <c r="O19" i="121" l="1"/>
  <c r="O18" i="121"/>
  <c r="O20" i="121"/>
  <c r="P13" i="121"/>
  <c r="Q13" i="121" s="1"/>
  <c r="O17" i="121"/>
  <c r="S19" i="120"/>
  <c r="P16" i="121"/>
  <c r="Q16" i="121" s="1"/>
  <c r="S22" i="120"/>
  <c r="P15" i="121"/>
  <c r="Q15" i="121" s="1"/>
  <c r="S21" i="120"/>
  <c r="P14" i="121"/>
  <c r="Q14" i="121" s="1"/>
  <c r="S20" i="120"/>
  <c r="L17" i="116"/>
  <c r="L15" i="116"/>
  <c r="L12" i="116"/>
  <c r="L11" i="116"/>
  <c r="L9" i="116"/>
  <c r="P8" i="116"/>
  <c r="P19" i="121" l="1"/>
  <c r="Q19" i="121" s="1"/>
  <c r="P20" i="121"/>
  <c r="Q20" i="121" s="1"/>
  <c r="P17" i="121"/>
  <c r="Q17" i="121" s="1"/>
  <c r="P18" i="121"/>
  <c r="Q18" i="121" s="1"/>
  <c r="P9" i="116"/>
  <c r="P11" i="116"/>
  <c r="P15" i="116"/>
  <c r="P17" i="116"/>
  <c r="P10" i="116"/>
  <c r="P12" i="116"/>
  <c r="L14" i="116"/>
  <c r="P14" i="116" s="1"/>
  <c r="L16" i="116"/>
  <c r="P16" i="116" s="1"/>
  <c r="L13" i="116"/>
  <c r="P13" i="116" s="1"/>
  <c r="S143" i="73" l="1"/>
  <c r="S145" i="73" s="1"/>
  <c r="R143" i="73"/>
  <c r="R145" i="73" s="1"/>
  <c r="O143" i="73"/>
  <c r="O145" i="73" s="1"/>
  <c r="N143" i="73"/>
  <c r="N145" i="73" s="1"/>
  <c r="S152" i="73"/>
  <c r="S154" i="73" s="1"/>
  <c r="R152" i="73"/>
  <c r="R154" i="73" s="1"/>
  <c r="O152" i="73"/>
  <c r="O154" i="73" s="1"/>
  <c r="N152" i="73"/>
  <c r="N154" i="73" s="1"/>
  <c r="P142" i="73"/>
  <c r="T142" i="73" s="1"/>
  <c r="S128" i="73"/>
  <c r="S131" i="73" s="1"/>
  <c r="R128" i="73"/>
  <c r="R131" i="73" s="1"/>
  <c r="O128" i="73"/>
  <c r="O131" i="73" s="1"/>
  <c r="N128" i="73"/>
  <c r="N131" i="73" s="1"/>
  <c r="S117" i="73"/>
  <c r="R117" i="73"/>
  <c r="O117" i="73"/>
  <c r="N117" i="73"/>
  <c r="S108" i="73"/>
  <c r="R108" i="73"/>
  <c r="O108" i="73"/>
  <c r="N108" i="73"/>
  <c r="S94" i="73"/>
  <c r="R94" i="73"/>
  <c r="O94" i="73"/>
  <c r="N94" i="73"/>
  <c r="P78" i="73"/>
  <c r="T78" i="73" s="1"/>
  <c r="P19" i="73"/>
  <c r="T19" i="73" s="1"/>
  <c r="S85" i="73"/>
  <c r="R85" i="73"/>
  <c r="O85" i="73"/>
  <c r="N85" i="73"/>
  <c r="S75" i="73"/>
  <c r="R75" i="73"/>
  <c r="O75" i="73"/>
  <c r="N75" i="73"/>
  <c r="S34" i="73"/>
  <c r="R34" i="73"/>
  <c r="O34" i="73"/>
  <c r="N34" i="73"/>
  <c r="S25" i="73"/>
  <c r="R25" i="73"/>
  <c r="O25" i="73"/>
  <c r="N25" i="73"/>
  <c r="S20" i="73"/>
  <c r="R20" i="73"/>
  <c r="O20" i="73"/>
  <c r="N20" i="73"/>
  <c r="S8" i="73"/>
  <c r="R8" i="73"/>
  <c r="O8" i="73"/>
  <c r="N8" i="73"/>
  <c r="P13" i="106"/>
  <c r="P11" i="106"/>
  <c r="F152" i="73"/>
  <c r="F154" i="73" s="1"/>
  <c r="G152" i="73"/>
  <c r="G154" i="73" s="1"/>
  <c r="H152" i="73"/>
  <c r="H154" i="73" s="1"/>
  <c r="F143" i="73"/>
  <c r="F145" i="73" s="1"/>
  <c r="G143" i="73"/>
  <c r="G145" i="73" s="1"/>
  <c r="H143" i="73"/>
  <c r="H145" i="73" s="1"/>
  <c r="F128" i="73"/>
  <c r="F131" i="73" s="1"/>
  <c r="G128" i="73"/>
  <c r="G131" i="73" s="1"/>
  <c r="H128" i="73"/>
  <c r="H131" i="73" s="1"/>
  <c r="R119" i="73" l="1"/>
  <c r="R198" i="73" s="1"/>
  <c r="O119" i="73"/>
  <c r="O198" i="73" s="1"/>
  <c r="N119" i="73"/>
  <c r="N198" i="73" s="1"/>
  <c r="S119" i="73"/>
  <c r="S198" i="73" s="1"/>
  <c r="F117" i="73"/>
  <c r="G117" i="73"/>
  <c r="H117" i="73"/>
  <c r="L107" i="73"/>
  <c r="P107" i="73" s="1"/>
  <c r="T107" i="73" s="1"/>
  <c r="L101" i="73"/>
  <c r="P101" i="73" s="1"/>
  <c r="T101" i="73" s="1"/>
  <c r="F108" i="73"/>
  <c r="G108" i="73"/>
  <c r="H108" i="73"/>
  <c r="F94" i="73"/>
  <c r="G94" i="73"/>
  <c r="H94" i="73"/>
  <c r="G85" i="73"/>
  <c r="H85" i="73"/>
  <c r="F34" i="73"/>
  <c r="G34" i="73"/>
  <c r="H34" i="73"/>
  <c r="F20" i="73"/>
  <c r="G20" i="73"/>
  <c r="H20" i="73"/>
  <c r="K20" i="73"/>
  <c r="J20" i="73"/>
  <c r="I20" i="73" l="1"/>
  <c r="I142" i="73" l="1"/>
  <c r="I141" i="73"/>
  <c r="I140" i="73"/>
  <c r="I139" i="73"/>
  <c r="I138" i="73"/>
  <c r="I130" i="73"/>
  <c r="I127" i="73"/>
  <c r="I126" i="73"/>
  <c r="I124" i="73"/>
  <c r="I123" i="73"/>
  <c r="I116" i="73"/>
  <c r="I115" i="73"/>
  <c r="I114" i="73"/>
  <c r="I113" i="73"/>
  <c r="I112" i="73"/>
  <c r="I93" i="73"/>
  <c r="I92" i="73"/>
  <c r="I91" i="73"/>
  <c r="I90" i="73"/>
  <c r="I89" i="73"/>
  <c r="I74" i="73"/>
  <c r="I73" i="73"/>
  <c r="I72" i="73"/>
  <c r="I71" i="73"/>
  <c r="I70" i="73"/>
  <c r="I69" i="73"/>
  <c r="I68" i="73"/>
  <c r="I65" i="73"/>
  <c r="I64" i="73"/>
  <c r="I63" i="73"/>
  <c r="I62" i="73"/>
  <c r="I61" i="73"/>
  <c r="I60" i="73"/>
  <c r="I57" i="73"/>
  <c r="I56" i="73"/>
  <c r="I55" i="73"/>
  <c r="I54" i="73"/>
  <c r="I53" i="73"/>
  <c r="I52" i="73"/>
  <c r="I51" i="73"/>
  <c r="I46" i="73"/>
  <c r="I47" i="73"/>
  <c r="I48" i="73"/>
  <c r="I42" i="73"/>
  <c r="I43" i="73"/>
  <c r="I44" i="73"/>
  <c r="I45" i="73"/>
  <c r="I41" i="73"/>
  <c r="I40" i="73"/>
  <c r="I39" i="73"/>
  <c r="I38" i="73"/>
  <c r="I33" i="73"/>
  <c r="I32" i="73"/>
  <c r="I31" i="73"/>
  <c r="I30" i="73"/>
  <c r="J139" i="73"/>
  <c r="J140" i="73"/>
  <c r="J141" i="73"/>
  <c r="J138" i="73"/>
  <c r="K143" i="73"/>
  <c r="J136" i="73"/>
  <c r="J130" i="73"/>
  <c r="J124" i="73"/>
  <c r="J123" i="73"/>
  <c r="J116" i="73"/>
  <c r="J115" i="73"/>
  <c r="J114" i="73"/>
  <c r="J113" i="73"/>
  <c r="J112" i="73"/>
  <c r="J93" i="73"/>
  <c r="J92" i="73"/>
  <c r="J91" i="73"/>
  <c r="J90" i="73"/>
  <c r="J89" i="73"/>
  <c r="F23" i="73"/>
  <c r="F24" i="73"/>
  <c r="G24" i="73"/>
  <c r="G23" i="73"/>
  <c r="H23" i="73"/>
  <c r="H24" i="73"/>
  <c r="I24" i="73"/>
  <c r="I23" i="73"/>
  <c r="F7" i="73"/>
  <c r="L18" i="73"/>
  <c r="P18" i="73" s="1"/>
  <c r="T18" i="73" s="1"/>
  <c r="L17" i="73"/>
  <c r="P17" i="73" s="1"/>
  <c r="T17" i="73" s="1"/>
  <c r="L16" i="73"/>
  <c r="P16" i="73" s="1"/>
  <c r="T16" i="73" s="1"/>
  <c r="L15" i="73"/>
  <c r="P15" i="73" s="1"/>
  <c r="T15" i="73" s="1"/>
  <c r="L14" i="73"/>
  <c r="P14" i="73" s="1"/>
  <c r="T14" i="73" s="1"/>
  <c r="L13" i="73"/>
  <c r="G75" i="73"/>
  <c r="H75" i="73"/>
  <c r="F75" i="73"/>
  <c r="J74" i="73"/>
  <c r="J73" i="73"/>
  <c r="J72" i="73"/>
  <c r="J71" i="73"/>
  <c r="J70" i="73"/>
  <c r="J69" i="73"/>
  <c r="J68" i="73"/>
  <c r="J65" i="73"/>
  <c r="J64" i="73"/>
  <c r="J63" i="73"/>
  <c r="J62" i="73"/>
  <c r="J61" i="73"/>
  <c r="J60" i="73"/>
  <c r="J57" i="73"/>
  <c r="J56" i="73"/>
  <c r="J55" i="73"/>
  <c r="J54" i="73"/>
  <c r="J53" i="73"/>
  <c r="J52" i="73"/>
  <c r="J51" i="73"/>
  <c r="J48" i="73"/>
  <c r="J47" i="73"/>
  <c r="J46" i="73"/>
  <c r="J45" i="73"/>
  <c r="J44" i="73"/>
  <c r="J43" i="73"/>
  <c r="J42" i="73"/>
  <c r="J41" i="73"/>
  <c r="J40" i="73"/>
  <c r="J39" i="73"/>
  <c r="J38" i="73"/>
  <c r="J33" i="73"/>
  <c r="J32" i="73"/>
  <c r="J31" i="73"/>
  <c r="J30" i="73"/>
  <c r="J24" i="73"/>
  <c r="J23" i="73"/>
  <c r="L20" i="73" l="1"/>
  <c r="L54" i="73"/>
  <c r="P54" i="73" s="1"/>
  <c r="T54" i="73" s="1"/>
  <c r="L74" i="73"/>
  <c r="P74" i="73" s="1"/>
  <c r="T74" i="73" s="1"/>
  <c r="L31" i="73"/>
  <c r="P31" i="73" s="1"/>
  <c r="T31" i="73" s="1"/>
  <c r="L53" i="73"/>
  <c r="P53" i="73" s="1"/>
  <c r="T53" i="73" s="1"/>
  <c r="L63" i="73"/>
  <c r="P63" i="73" s="1"/>
  <c r="T63" i="73" s="1"/>
  <c r="K145" i="73"/>
  <c r="L68" i="73"/>
  <c r="P68" i="73" s="1"/>
  <c r="T68" i="73" s="1"/>
  <c r="L55" i="73"/>
  <c r="P55" i="73" s="1"/>
  <c r="T55" i="73" s="1"/>
  <c r="L71" i="73"/>
  <c r="P71" i="73" s="1"/>
  <c r="T71" i="73" s="1"/>
  <c r="G25" i="73"/>
  <c r="G119" i="73" s="1"/>
  <c r="L42" i="73"/>
  <c r="P42" i="73" s="1"/>
  <c r="T42" i="73" s="1"/>
  <c r="L52" i="73"/>
  <c r="P52" i="73" s="1"/>
  <c r="T52" i="73" s="1"/>
  <c r="L72" i="73"/>
  <c r="P72" i="73" s="1"/>
  <c r="T72" i="73" s="1"/>
  <c r="K128" i="73"/>
  <c r="K131" i="73" s="1"/>
  <c r="L30" i="73"/>
  <c r="P30" i="73" s="1"/>
  <c r="T30" i="73" s="1"/>
  <c r="L90" i="73"/>
  <c r="P90" i="73" s="1"/>
  <c r="T90" i="73" s="1"/>
  <c r="I128" i="73"/>
  <c r="I131" i="73" s="1"/>
  <c r="L123" i="73"/>
  <c r="L140" i="73"/>
  <c r="P140" i="73" s="1"/>
  <c r="T140" i="73" s="1"/>
  <c r="K25" i="73"/>
  <c r="L70" i="73"/>
  <c r="P70" i="73" s="1"/>
  <c r="T70" i="73" s="1"/>
  <c r="J94" i="73"/>
  <c r="L91" i="73"/>
  <c r="P91" i="73" s="1"/>
  <c r="T91" i="73" s="1"/>
  <c r="L124" i="73"/>
  <c r="P124" i="73" s="1"/>
  <c r="T124" i="73" s="1"/>
  <c r="L141" i="73"/>
  <c r="P141" i="73" s="1"/>
  <c r="T141" i="73" s="1"/>
  <c r="J128" i="73"/>
  <c r="J131" i="73" s="1"/>
  <c r="L126" i="73"/>
  <c r="P126" i="73" s="1"/>
  <c r="T126" i="73" s="1"/>
  <c r="F8" i="73"/>
  <c r="K117" i="73"/>
  <c r="L93" i="73"/>
  <c r="P93" i="73" s="1"/>
  <c r="T93" i="73" s="1"/>
  <c r="L112" i="73"/>
  <c r="L127" i="73"/>
  <c r="P127" i="73" s="1"/>
  <c r="T127" i="73" s="1"/>
  <c r="P13" i="73"/>
  <c r="L92" i="73"/>
  <c r="P92" i="73" s="1"/>
  <c r="T92" i="73" s="1"/>
  <c r="L43" i="73"/>
  <c r="P43" i="73" s="1"/>
  <c r="T43" i="73" s="1"/>
  <c r="L113" i="73"/>
  <c r="P113" i="73" s="1"/>
  <c r="T113" i="73" s="1"/>
  <c r="L130" i="73"/>
  <c r="P130" i="73" s="1"/>
  <c r="T130" i="73" s="1"/>
  <c r="L114" i="73"/>
  <c r="P114" i="73" s="1"/>
  <c r="T114" i="73" s="1"/>
  <c r="L115" i="73"/>
  <c r="P115" i="73" s="1"/>
  <c r="T115" i="73" s="1"/>
  <c r="L138" i="73"/>
  <c r="I143" i="73"/>
  <c r="K94" i="73"/>
  <c r="J143" i="73"/>
  <c r="J145" i="73" s="1"/>
  <c r="L89" i="73"/>
  <c r="L116" i="73"/>
  <c r="P116" i="73" s="1"/>
  <c r="T116" i="73" s="1"/>
  <c r="L139" i="73"/>
  <c r="P139" i="73" s="1"/>
  <c r="T139" i="73" s="1"/>
  <c r="L38" i="73"/>
  <c r="J75" i="73"/>
  <c r="L46" i="73"/>
  <c r="P46" i="73" s="1"/>
  <c r="T46" i="73" s="1"/>
  <c r="F25" i="73"/>
  <c r="I117" i="73"/>
  <c r="J25" i="73"/>
  <c r="L57" i="73"/>
  <c r="P57" i="73" s="1"/>
  <c r="T57" i="73" s="1"/>
  <c r="I25" i="73"/>
  <c r="K75" i="73"/>
  <c r="L56" i="73"/>
  <c r="P56" i="73" s="1"/>
  <c r="T56" i="73" s="1"/>
  <c r="I75" i="73"/>
  <c r="J117" i="73"/>
  <c r="L60" i="73"/>
  <c r="P60" i="73" s="1"/>
  <c r="T60" i="73" s="1"/>
  <c r="H25" i="73"/>
  <c r="H119" i="73" s="1"/>
  <c r="I94" i="73"/>
  <c r="L62" i="73"/>
  <c r="P62" i="73" s="1"/>
  <c r="T62" i="73" s="1"/>
  <c r="L51" i="73"/>
  <c r="P51" i="73" s="1"/>
  <c r="T51" i="73" s="1"/>
  <c r="L32" i="73"/>
  <c r="P32" i="73" s="1"/>
  <c r="T32" i="73" s="1"/>
  <c r="L47" i="73"/>
  <c r="P47" i="73" s="1"/>
  <c r="T47" i="73" s="1"/>
  <c r="L40" i="73"/>
  <c r="P40" i="73" s="1"/>
  <c r="T40" i="73" s="1"/>
  <c r="L48" i="73"/>
  <c r="P48" i="73" s="1"/>
  <c r="T48" i="73" s="1"/>
  <c r="L41" i="73"/>
  <c r="P41" i="73" s="1"/>
  <c r="T41" i="73" s="1"/>
  <c r="L61" i="73"/>
  <c r="P61" i="73" s="1"/>
  <c r="T61" i="73" s="1"/>
  <c r="L44" i="73"/>
  <c r="P44" i="73" s="1"/>
  <c r="T44" i="73" s="1"/>
  <c r="L64" i="73"/>
  <c r="P64" i="73" s="1"/>
  <c r="T64" i="73" s="1"/>
  <c r="L73" i="73"/>
  <c r="P73" i="73" s="1"/>
  <c r="T73" i="73" s="1"/>
  <c r="L33" i="73"/>
  <c r="P33" i="73" s="1"/>
  <c r="T33" i="73" s="1"/>
  <c r="L45" i="73"/>
  <c r="P45" i="73" s="1"/>
  <c r="T45" i="73" s="1"/>
  <c r="L65" i="73"/>
  <c r="P65" i="73" s="1"/>
  <c r="T65" i="73" s="1"/>
  <c r="L39" i="73"/>
  <c r="L69" i="73"/>
  <c r="P69" i="73" s="1"/>
  <c r="T69" i="73" s="1"/>
  <c r="L23" i="73"/>
  <c r="L24" i="73"/>
  <c r="P24" i="73" s="1"/>
  <c r="T24" i="73" s="1"/>
  <c r="L25" i="73" l="1"/>
  <c r="L94" i="73"/>
  <c r="P38" i="73"/>
  <c r="T38" i="73" s="1"/>
  <c r="L75" i="73"/>
  <c r="L117" i="73"/>
  <c r="P138" i="73"/>
  <c r="L143" i="73"/>
  <c r="P112" i="73"/>
  <c r="P89" i="73"/>
  <c r="P123" i="73"/>
  <c r="L128" i="73"/>
  <c r="L131" i="73" s="1"/>
  <c r="T13" i="73"/>
  <c r="T20" i="73" s="1"/>
  <c r="P20" i="73"/>
  <c r="P23" i="73"/>
  <c r="P39" i="73"/>
  <c r="T39" i="73" s="1"/>
  <c r="H128" i="101"/>
  <c r="M17" i="115"/>
  <c r="L17" i="115"/>
  <c r="K17" i="115"/>
  <c r="J17" i="115"/>
  <c r="I17" i="115"/>
  <c r="H17" i="115"/>
  <c r="N15" i="115"/>
  <c r="N14" i="115"/>
  <c r="N13" i="115"/>
  <c r="N12" i="115"/>
  <c r="N11" i="115"/>
  <c r="N10" i="115"/>
  <c r="M130" i="102"/>
  <c r="N130" i="102" s="1"/>
  <c r="K19" i="114"/>
  <c r="J19" i="114"/>
  <c r="I19" i="114"/>
  <c r="H19" i="114"/>
  <c r="G19" i="114"/>
  <c r="F19" i="114"/>
  <c r="M24" i="107"/>
  <c r="L24" i="107"/>
  <c r="K24" i="107"/>
  <c r="J24" i="107"/>
  <c r="I24" i="107"/>
  <c r="H24" i="107"/>
  <c r="N21" i="107"/>
  <c r="N20" i="107"/>
  <c r="N19" i="107"/>
  <c r="N18" i="107"/>
  <c r="N17" i="107"/>
  <c r="N16" i="107"/>
  <c r="N15" i="107"/>
  <c r="N14" i="107"/>
  <c r="N13" i="107"/>
  <c r="N11" i="107"/>
  <c r="N10" i="107"/>
  <c r="N9" i="107"/>
  <c r="AK29" i="63"/>
  <c r="AJ29" i="63"/>
  <c r="AI29" i="63"/>
  <c r="AH29" i="63"/>
  <c r="AG29" i="63"/>
  <c r="AF29" i="63"/>
  <c r="AL24" i="63"/>
  <c r="AL23" i="63"/>
  <c r="AL22" i="63"/>
  <c r="AL21" i="63"/>
  <c r="AL20" i="63"/>
  <c r="AL19" i="63"/>
  <c r="AL18" i="63"/>
  <c r="AL17" i="63"/>
  <c r="AL16" i="63"/>
  <c r="AL15" i="63"/>
  <c r="AL14" i="63"/>
  <c r="AL13" i="63"/>
  <c r="AL12" i="63"/>
  <c r="AL11" i="63"/>
  <c r="AL10" i="63"/>
  <c r="Q21" i="63"/>
  <c r="R21" i="63" s="1"/>
  <c r="S21" i="63" s="1"/>
  <c r="T21" i="63" s="1"/>
  <c r="U21" i="63" s="1"/>
  <c r="V21" i="63" s="1"/>
  <c r="X21" i="63" s="1"/>
  <c r="Y21" i="63" s="1"/>
  <c r="Z21" i="63" s="1"/>
  <c r="AA21" i="63" s="1"/>
  <c r="AB21" i="63" s="1"/>
  <c r="AC21" i="63" s="1"/>
  <c r="Q20" i="63"/>
  <c r="R20" i="63" s="1"/>
  <c r="S20" i="63" s="1"/>
  <c r="T20" i="63" s="1"/>
  <c r="U20" i="63" s="1"/>
  <c r="V20" i="63" s="1"/>
  <c r="X20" i="63" s="1"/>
  <c r="O21" i="63"/>
  <c r="Q19" i="63"/>
  <c r="R19" i="63" s="1"/>
  <c r="S19" i="63" s="1"/>
  <c r="T19" i="63" s="1"/>
  <c r="U19" i="63" s="1"/>
  <c r="V19" i="63" s="1"/>
  <c r="X19" i="63" s="1"/>
  <c r="Y19" i="63" s="1"/>
  <c r="Z19" i="63" s="1"/>
  <c r="AA19" i="63" s="1"/>
  <c r="AB19" i="63" s="1"/>
  <c r="AC19" i="63" s="1"/>
  <c r="Q18" i="63"/>
  <c r="R18" i="63" s="1"/>
  <c r="S18" i="63" s="1"/>
  <c r="T18" i="63" s="1"/>
  <c r="U18" i="63" s="1"/>
  <c r="V18" i="63" s="1"/>
  <c r="X18" i="63" s="1"/>
  <c r="Y18" i="63" s="1"/>
  <c r="Z18" i="63" s="1"/>
  <c r="AA18" i="63" s="1"/>
  <c r="AB18" i="63" s="1"/>
  <c r="O19" i="63"/>
  <c r="Q17" i="63"/>
  <c r="R17" i="63" s="1"/>
  <c r="Q16" i="63"/>
  <c r="R16" i="63" s="1"/>
  <c r="S16" i="63" s="1"/>
  <c r="T16" i="63" s="1"/>
  <c r="U16" i="63" s="1"/>
  <c r="V16" i="63" s="1"/>
  <c r="X16" i="63" s="1"/>
  <c r="Y16" i="63" s="1"/>
  <c r="Z16" i="63" s="1"/>
  <c r="AA16" i="63" s="1"/>
  <c r="AB16" i="63" s="1"/>
  <c r="O16" i="63"/>
  <c r="O17" i="63"/>
  <c r="F125" i="103"/>
  <c r="E125" i="103"/>
  <c r="D125" i="103"/>
  <c r="Q92" i="103"/>
  <c r="P92" i="103"/>
  <c r="O92" i="103"/>
  <c r="N92" i="103"/>
  <c r="L92" i="103"/>
  <c r="K92" i="103"/>
  <c r="J92" i="103"/>
  <c r="I92" i="103"/>
  <c r="M90" i="103"/>
  <c r="H90" i="103"/>
  <c r="M89" i="103"/>
  <c r="H89" i="103"/>
  <c r="T79" i="103"/>
  <c r="T75" i="103" s="1"/>
  <c r="S79" i="103"/>
  <c r="S75" i="103" s="1"/>
  <c r="Q79" i="103"/>
  <c r="P79" i="103"/>
  <c r="O79" i="103"/>
  <c r="G121" i="103" s="1"/>
  <c r="H121" i="103" s="1"/>
  <c r="I121" i="103" s="1"/>
  <c r="J121" i="103" s="1"/>
  <c r="K121" i="103" s="1"/>
  <c r="N79" i="103"/>
  <c r="N75" i="103" s="1"/>
  <c r="L79" i="103"/>
  <c r="L75" i="103" s="1"/>
  <c r="K79" i="103"/>
  <c r="J79" i="103"/>
  <c r="J75" i="103" s="1"/>
  <c r="I79" i="103"/>
  <c r="I75" i="103" s="1"/>
  <c r="M77" i="103"/>
  <c r="H77" i="103"/>
  <c r="M76" i="103"/>
  <c r="H76" i="103"/>
  <c r="R74" i="103"/>
  <c r="C118" i="103"/>
  <c r="C119" i="103" s="1"/>
  <c r="C120" i="103" s="1"/>
  <c r="C121" i="103" s="1"/>
  <c r="C122" i="103" s="1"/>
  <c r="C123" i="103" s="1"/>
  <c r="Q66" i="103"/>
  <c r="P66" i="103"/>
  <c r="O66" i="103"/>
  <c r="N66" i="103"/>
  <c r="L66" i="103"/>
  <c r="K66" i="103"/>
  <c r="K62" i="103" s="1"/>
  <c r="J66" i="103"/>
  <c r="J62" i="103" s="1"/>
  <c r="I66" i="103"/>
  <c r="H65" i="103"/>
  <c r="H63" i="103"/>
  <c r="H64" i="103"/>
  <c r="M64" i="103"/>
  <c r="M63" i="103"/>
  <c r="R61" i="103"/>
  <c r="C116" i="103"/>
  <c r="Q53" i="103"/>
  <c r="I113" i="103" s="1"/>
  <c r="J113" i="103" s="1"/>
  <c r="K113" i="103" s="1"/>
  <c r="L113" i="103" s="1"/>
  <c r="M113" i="103" s="1"/>
  <c r="P53" i="103"/>
  <c r="H112" i="103" s="1"/>
  <c r="I112" i="103" s="1"/>
  <c r="J112" i="103" s="1"/>
  <c r="K112" i="103" s="1"/>
  <c r="L112" i="103" s="1"/>
  <c r="O53" i="103"/>
  <c r="G111" i="103" s="1"/>
  <c r="H111" i="103" s="1"/>
  <c r="I111" i="103" s="1"/>
  <c r="J111" i="103" s="1"/>
  <c r="K111" i="103" s="1"/>
  <c r="N53" i="103"/>
  <c r="F110" i="103" s="1"/>
  <c r="G110" i="103" s="1"/>
  <c r="H110" i="103" s="1"/>
  <c r="I110" i="103" s="1"/>
  <c r="J110" i="103" s="1"/>
  <c r="L53" i="103"/>
  <c r="K53" i="103"/>
  <c r="J53" i="103"/>
  <c r="I53" i="103"/>
  <c r="I49" i="103" s="1"/>
  <c r="G53" i="103"/>
  <c r="F53" i="103"/>
  <c r="E53" i="103"/>
  <c r="D53" i="103"/>
  <c r="D49" i="103" s="1"/>
  <c r="H52" i="103"/>
  <c r="R52" i="103" s="1"/>
  <c r="M51" i="103"/>
  <c r="H51" i="103"/>
  <c r="M50" i="103"/>
  <c r="H50" i="103"/>
  <c r="O9" i="103"/>
  <c r="N9" i="103"/>
  <c r="C108" i="103"/>
  <c r="C109" i="103" s="1"/>
  <c r="C110" i="103" s="1"/>
  <c r="C111" i="103" s="1"/>
  <c r="C112" i="103" s="1"/>
  <c r="C113" i="103" s="1"/>
  <c r="C114" i="103" s="1"/>
  <c r="Q40" i="103"/>
  <c r="P40" i="103"/>
  <c r="O40" i="103"/>
  <c r="N40" i="103"/>
  <c r="L40" i="103"/>
  <c r="K40" i="103"/>
  <c r="J40" i="103"/>
  <c r="I40" i="103"/>
  <c r="I36" i="103" s="1"/>
  <c r="G40" i="103"/>
  <c r="F40" i="103"/>
  <c r="E40" i="103"/>
  <c r="D40" i="103"/>
  <c r="M39" i="103"/>
  <c r="H39" i="103"/>
  <c r="M38" i="103"/>
  <c r="H38" i="103"/>
  <c r="M37" i="103"/>
  <c r="H37" i="103"/>
  <c r="R35" i="103"/>
  <c r="C106" i="103"/>
  <c r="W27" i="103"/>
  <c r="V27" i="103"/>
  <c r="T27" i="103"/>
  <c r="S27" i="103"/>
  <c r="Q27" i="103"/>
  <c r="Q23" i="103" s="1"/>
  <c r="P27" i="103"/>
  <c r="P23" i="103" s="1"/>
  <c r="O27" i="103"/>
  <c r="O23" i="103" s="1"/>
  <c r="N27" i="103"/>
  <c r="N23" i="103" s="1"/>
  <c r="I27" i="103"/>
  <c r="I23" i="103" s="1"/>
  <c r="D27" i="103"/>
  <c r="D23" i="103" s="1"/>
  <c r="M26" i="103"/>
  <c r="H26" i="103"/>
  <c r="M25" i="103"/>
  <c r="H25" i="103"/>
  <c r="M24" i="103"/>
  <c r="H24" i="103"/>
  <c r="R22" i="103"/>
  <c r="M13" i="103"/>
  <c r="H13" i="103"/>
  <c r="W12" i="103"/>
  <c r="V12" i="103"/>
  <c r="T12" i="103"/>
  <c r="S12" i="103"/>
  <c r="Q12" i="103"/>
  <c r="P12" i="103"/>
  <c r="P11" i="103"/>
  <c r="O12" i="103"/>
  <c r="N12" i="103"/>
  <c r="L12" i="103"/>
  <c r="K12" i="103"/>
  <c r="J12" i="103"/>
  <c r="I12" i="103"/>
  <c r="G12" i="103"/>
  <c r="F12" i="103"/>
  <c r="E12" i="103"/>
  <c r="D12" i="103"/>
  <c r="W11" i="103"/>
  <c r="V11" i="103"/>
  <c r="T11" i="103"/>
  <c r="S11" i="103"/>
  <c r="Q11" i="103"/>
  <c r="O11" i="103"/>
  <c r="N11" i="103"/>
  <c r="L11" i="103"/>
  <c r="K11" i="103"/>
  <c r="J11" i="103"/>
  <c r="I11" i="103"/>
  <c r="G11" i="103"/>
  <c r="F11" i="103"/>
  <c r="E11" i="103"/>
  <c r="D11" i="103"/>
  <c r="W9" i="103"/>
  <c r="V9" i="103"/>
  <c r="T9" i="103"/>
  <c r="S9" i="103"/>
  <c r="Q9" i="103"/>
  <c r="P9" i="103"/>
  <c r="L9" i="103"/>
  <c r="K9" i="103"/>
  <c r="J9" i="103"/>
  <c r="G9" i="103"/>
  <c r="F9" i="103"/>
  <c r="E9" i="103"/>
  <c r="D9" i="103"/>
  <c r="I9" i="103"/>
  <c r="R48" i="103"/>
  <c r="R10" i="63"/>
  <c r="S10" i="63" s="1"/>
  <c r="T10" i="63" s="1"/>
  <c r="U10" i="63" s="1"/>
  <c r="R11" i="63"/>
  <c r="S11" i="63" s="1"/>
  <c r="T11" i="63" s="1"/>
  <c r="U11" i="63" s="1"/>
  <c r="V11" i="63" s="1"/>
  <c r="R12" i="63"/>
  <c r="S12" i="63" s="1"/>
  <c r="T12" i="63" s="1"/>
  <c r="R13" i="63"/>
  <c r="S13" i="63" s="1"/>
  <c r="R14" i="63"/>
  <c r="S14" i="63" s="1"/>
  <c r="T14" i="63" s="1"/>
  <c r="U14" i="63" s="1"/>
  <c r="V14" i="63" s="1"/>
  <c r="X14" i="63" s="1"/>
  <c r="R15" i="63"/>
  <c r="S15" i="63" s="1"/>
  <c r="T15" i="63" s="1"/>
  <c r="U15" i="63" s="1"/>
  <c r="V15" i="63" s="1"/>
  <c r="X15" i="63" s="1"/>
  <c r="R22" i="63"/>
  <c r="S22" i="63" s="1"/>
  <c r="T22" i="63" s="1"/>
  <c r="U22" i="63" s="1"/>
  <c r="V22" i="63" s="1"/>
  <c r="X22" i="63" s="1"/>
  <c r="R23" i="63"/>
  <c r="S23" i="63" s="1"/>
  <c r="T23" i="63" s="1"/>
  <c r="R24" i="63"/>
  <c r="S24" i="63" s="1"/>
  <c r="E18" i="83"/>
  <c r="E26" i="83" s="1"/>
  <c r="F18" i="83"/>
  <c r="F26" i="83" s="1"/>
  <c r="G18" i="83"/>
  <c r="H18" i="83"/>
  <c r="G19" i="83"/>
  <c r="H19" i="83"/>
  <c r="I26" i="83"/>
  <c r="J26" i="83"/>
  <c r="M26" i="83"/>
  <c r="H29" i="63"/>
  <c r="I29" i="63"/>
  <c r="J29" i="63"/>
  <c r="K29" i="63"/>
  <c r="L29" i="63"/>
  <c r="M29" i="63"/>
  <c r="N29" i="63"/>
  <c r="U22" i="107"/>
  <c r="T22" i="107"/>
  <c r="S22" i="107"/>
  <c r="R22" i="107"/>
  <c r="Q22" i="107"/>
  <c r="P22" i="107"/>
  <c r="O22" i="107"/>
  <c r="O10" i="63"/>
  <c r="O11" i="63"/>
  <c r="O12" i="63"/>
  <c r="O13" i="63"/>
  <c r="O14" i="63"/>
  <c r="O15" i="63"/>
  <c r="O18" i="63"/>
  <c r="O20" i="63"/>
  <c r="O22" i="63"/>
  <c r="O23" i="63"/>
  <c r="O24" i="63"/>
  <c r="G128" i="101"/>
  <c r="K20" i="83"/>
  <c r="O20" i="83" s="1"/>
  <c r="S20" i="83" s="1"/>
  <c r="O48" i="89"/>
  <c r="O49" i="89"/>
  <c r="O50" i="89"/>
  <c r="N48" i="89"/>
  <c r="N49" i="89"/>
  <c r="N50" i="89"/>
  <c r="L48" i="89"/>
  <c r="L49" i="89"/>
  <c r="L50" i="89"/>
  <c r="K48" i="89"/>
  <c r="K49" i="89"/>
  <c r="K50" i="89"/>
  <c r="O44" i="89"/>
  <c r="N44" i="89"/>
  <c r="L44" i="89"/>
  <c r="K44" i="89"/>
  <c r="J43" i="89"/>
  <c r="M43" i="89" s="1"/>
  <c r="P43" i="89" s="1"/>
  <c r="J42" i="89"/>
  <c r="M42" i="89" s="1"/>
  <c r="P42" i="89" s="1"/>
  <c r="J41" i="89"/>
  <c r="J40" i="89"/>
  <c r="M40" i="89" s="1"/>
  <c r="P40" i="89" s="1"/>
  <c r="O28" i="89"/>
  <c r="N28" i="89"/>
  <c r="L28" i="89"/>
  <c r="K28" i="89"/>
  <c r="J27" i="89"/>
  <c r="M27" i="89" s="1"/>
  <c r="P27" i="89" s="1"/>
  <c r="J26" i="89"/>
  <c r="M26" i="89" s="1"/>
  <c r="P26" i="89" s="1"/>
  <c r="J25" i="89"/>
  <c r="M25" i="89" s="1"/>
  <c r="P25" i="89" s="1"/>
  <c r="J24" i="89"/>
  <c r="M24" i="89" s="1"/>
  <c r="P24" i="89" s="1"/>
  <c r="O20" i="89"/>
  <c r="N20" i="89"/>
  <c r="L20" i="89"/>
  <c r="K20" i="89"/>
  <c r="J19" i="89"/>
  <c r="M19" i="89" s="1"/>
  <c r="P19" i="89" s="1"/>
  <c r="J18" i="89"/>
  <c r="M18" i="89" s="1"/>
  <c r="P18" i="89" s="1"/>
  <c r="J17" i="89"/>
  <c r="M17" i="89" s="1"/>
  <c r="P17" i="89" s="1"/>
  <c r="J16" i="89"/>
  <c r="J11" i="89"/>
  <c r="M11" i="89" s="1"/>
  <c r="P11" i="89" s="1"/>
  <c r="J10" i="89"/>
  <c r="M10" i="89" s="1"/>
  <c r="P10" i="89" s="1"/>
  <c r="J9" i="89"/>
  <c r="M9" i="89" s="1"/>
  <c r="P9" i="89" s="1"/>
  <c r="J8" i="89"/>
  <c r="M8" i="89" s="1"/>
  <c r="P8" i="89" s="1"/>
  <c r="O12" i="89"/>
  <c r="N12" i="89"/>
  <c r="L12" i="89"/>
  <c r="K12" i="89"/>
  <c r="J49" i="89"/>
  <c r="J50" i="89"/>
  <c r="J48" i="89"/>
  <c r="F128" i="101"/>
  <c r="N127" i="101"/>
  <c r="O127" i="101" s="1"/>
  <c r="R127" i="101" s="1"/>
  <c r="S127" i="101" s="1"/>
  <c r="M127" i="102"/>
  <c r="N127" i="102" s="1"/>
  <c r="M85" i="102"/>
  <c r="N85" i="102" s="1"/>
  <c r="M128" i="102"/>
  <c r="N128" i="102" s="1"/>
  <c r="G85" i="101"/>
  <c r="H85" i="101" s="1"/>
  <c r="I85" i="101" s="1"/>
  <c r="I84" i="73" s="1"/>
  <c r="G83" i="101"/>
  <c r="H83" i="101" s="1"/>
  <c r="I83" i="101" s="1"/>
  <c r="G84" i="101"/>
  <c r="H84" i="101" s="1"/>
  <c r="I84" i="101" s="1"/>
  <c r="G30" i="101"/>
  <c r="H30" i="101"/>
  <c r="I30" i="101"/>
  <c r="I29" i="73" s="1"/>
  <c r="J30" i="101"/>
  <c r="J29" i="73" s="1"/>
  <c r="J34" i="73" s="1"/>
  <c r="K30" i="101"/>
  <c r="F30" i="101"/>
  <c r="F147" i="101"/>
  <c r="G147" i="101" s="1"/>
  <c r="H147" i="101" s="1"/>
  <c r="I147" i="101" s="1"/>
  <c r="I150" i="73" s="1"/>
  <c r="F105" i="101"/>
  <c r="G105" i="101" s="1"/>
  <c r="H105" i="101" s="1"/>
  <c r="I105" i="101" s="1"/>
  <c r="F104" i="101"/>
  <c r="G104" i="101" s="1"/>
  <c r="H104" i="101" s="1"/>
  <c r="I104" i="101" s="1"/>
  <c r="F100" i="101"/>
  <c r="G100" i="101" s="1"/>
  <c r="H100" i="101" s="1"/>
  <c r="I100" i="101" s="1"/>
  <c r="F99" i="101"/>
  <c r="G99" i="101" s="1"/>
  <c r="H99" i="101" s="1"/>
  <c r="I99" i="101" s="1"/>
  <c r="N61" i="101"/>
  <c r="O61" i="101" s="1"/>
  <c r="R61" i="101" s="1"/>
  <c r="S61" i="101" s="1"/>
  <c r="N66" i="101"/>
  <c r="O66" i="101" s="1"/>
  <c r="R66" i="101" s="1"/>
  <c r="S66" i="101" s="1"/>
  <c r="O19" i="101"/>
  <c r="R19" i="101" s="1"/>
  <c r="S19" i="101" s="1"/>
  <c r="N17" i="101"/>
  <c r="O17" i="101" s="1"/>
  <c r="R17" i="101" s="1"/>
  <c r="S17" i="101" s="1"/>
  <c r="N15" i="101"/>
  <c r="O15" i="101" s="1"/>
  <c r="R15" i="101" s="1"/>
  <c r="S15" i="101" s="1"/>
  <c r="N14" i="101"/>
  <c r="O14" i="101" s="1"/>
  <c r="R14" i="101" s="1"/>
  <c r="S14" i="101" s="1"/>
  <c r="N24" i="101"/>
  <c r="O24" i="101" s="1"/>
  <c r="R24" i="101" s="1"/>
  <c r="S24" i="101" s="1"/>
  <c r="N25" i="101"/>
  <c r="O25" i="101" s="1"/>
  <c r="R25" i="101" s="1"/>
  <c r="S25" i="101" s="1"/>
  <c r="N117" i="101"/>
  <c r="O117" i="101" s="1"/>
  <c r="R117" i="101" s="1"/>
  <c r="S117" i="101" s="1"/>
  <c r="N116" i="101"/>
  <c r="O116" i="101" s="1"/>
  <c r="R116" i="101" s="1"/>
  <c r="S116" i="101" s="1"/>
  <c r="N115" i="101"/>
  <c r="O115" i="101" s="1"/>
  <c r="R115" i="101" s="1"/>
  <c r="S115" i="101" s="1"/>
  <c r="N114" i="101"/>
  <c r="O114" i="101" s="1"/>
  <c r="R114" i="101" s="1"/>
  <c r="S114" i="101" s="1"/>
  <c r="N113" i="101"/>
  <c r="O113" i="101" s="1"/>
  <c r="R113" i="101" s="1"/>
  <c r="S113" i="101" s="1"/>
  <c r="N94" i="101"/>
  <c r="O94" i="101" s="1"/>
  <c r="R94" i="101" s="1"/>
  <c r="S94" i="101" s="1"/>
  <c r="N93" i="101"/>
  <c r="O93" i="101" s="1"/>
  <c r="R93" i="101" s="1"/>
  <c r="S93" i="101" s="1"/>
  <c r="N92" i="101"/>
  <c r="O92" i="101" s="1"/>
  <c r="R92" i="101" s="1"/>
  <c r="S92" i="101" s="1"/>
  <c r="N91" i="101"/>
  <c r="O91" i="101" s="1"/>
  <c r="R91" i="101" s="1"/>
  <c r="S91" i="101" s="1"/>
  <c r="N90" i="101"/>
  <c r="O90" i="101" s="1"/>
  <c r="R90" i="101" s="1"/>
  <c r="S90" i="101" s="1"/>
  <c r="N55" i="101"/>
  <c r="O55" i="101" s="1"/>
  <c r="N53" i="101"/>
  <c r="O53" i="101" s="1"/>
  <c r="R53" i="101" s="1"/>
  <c r="S53" i="101" s="1"/>
  <c r="N46" i="101"/>
  <c r="O46" i="101" s="1"/>
  <c r="R46" i="101" s="1"/>
  <c r="S46" i="101" s="1"/>
  <c r="N42" i="101"/>
  <c r="O42" i="101" s="1"/>
  <c r="R42" i="101" s="1"/>
  <c r="S42" i="101" s="1"/>
  <c r="N34" i="101"/>
  <c r="O34" i="101" s="1"/>
  <c r="R34" i="101" s="1"/>
  <c r="S34" i="101" s="1"/>
  <c r="N133" i="101"/>
  <c r="O133" i="101" s="1"/>
  <c r="R133" i="101" s="1"/>
  <c r="S133" i="101" s="1"/>
  <c r="N125" i="101"/>
  <c r="O125" i="101" s="1"/>
  <c r="R125" i="101" s="1"/>
  <c r="S125" i="101" s="1"/>
  <c r="N124" i="101"/>
  <c r="O124" i="101" s="1"/>
  <c r="R124" i="101" s="1"/>
  <c r="S124" i="101" s="1"/>
  <c r="M125" i="102"/>
  <c r="N125" i="102" s="1"/>
  <c r="Q125" i="102" s="1"/>
  <c r="M124" i="102"/>
  <c r="N124" i="102" s="1"/>
  <c r="Q124" i="102" s="1"/>
  <c r="N138" i="101"/>
  <c r="O138" i="101" s="1"/>
  <c r="R138" i="101" s="1"/>
  <c r="S138" i="101" s="1"/>
  <c r="N137" i="101"/>
  <c r="O137" i="101" s="1"/>
  <c r="R137" i="101" s="1"/>
  <c r="S137" i="101" s="1"/>
  <c r="N136" i="101"/>
  <c r="O136" i="101" s="1"/>
  <c r="R136" i="101" s="1"/>
  <c r="S136" i="101" s="1"/>
  <c r="N135" i="101"/>
  <c r="O135" i="101" s="1"/>
  <c r="R135" i="101" s="1"/>
  <c r="S135" i="101" s="1"/>
  <c r="N139" i="101"/>
  <c r="O139" i="101" s="1"/>
  <c r="R139" i="101" s="1"/>
  <c r="S139" i="101" s="1"/>
  <c r="M117" i="102"/>
  <c r="N117" i="102" s="1"/>
  <c r="Q117" i="102" s="1"/>
  <c r="N75" i="101"/>
  <c r="O75" i="101" s="1"/>
  <c r="R75" i="101" s="1"/>
  <c r="S75" i="101" s="1"/>
  <c r="N74" i="101"/>
  <c r="O74" i="101" s="1"/>
  <c r="R74" i="101" s="1"/>
  <c r="S74" i="101" s="1"/>
  <c r="N73" i="101"/>
  <c r="O73" i="101" s="1"/>
  <c r="R73" i="101" s="1"/>
  <c r="S73" i="101" s="1"/>
  <c r="N72" i="101"/>
  <c r="O72" i="101" s="1"/>
  <c r="R72" i="101" s="1"/>
  <c r="S72" i="101" s="1"/>
  <c r="N71" i="101"/>
  <c r="O71" i="101" s="1"/>
  <c r="R71" i="101" s="1"/>
  <c r="S71" i="101" s="1"/>
  <c r="N70" i="101"/>
  <c r="O70" i="101" s="1"/>
  <c r="R70" i="101" s="1"/>
  <c r="S70" i="101" s="1"/>
  <c r="N69" i="101"/>
  <c r="O69" i="101" s="1"/>
  <c r="R69" i="101" s="1"/>
  <c r="S69" i="101" s="1"/>
  <c r="M74" i="102"/>
  <c r="N74" i="102" s="1"/>
  <c r="Q74" i="102" s="1"/>
  <c r="N65" i="101"/>
  <c r="O65" i="101" s="1"/>
  <c r="R65" i="101" s="1"/>
  <c r="S65" i="101" s="1"/>
  <c r="N64" i="101"/>
  <c r="N63" i="101"/>
  <c r="O63" i="101" s="1"/>
  <c r="R63" i="101" s="1"/>
  <c r="S63" i="101" s="1"/>
  <c r="N62" i="101"/>
  <c r="O62" i="101" s="1"/>
  <c r="R62" i="101" s="1"/>
  <c r="S62" i="101" s="1"/>
  <c r="N54" i="101"/>
  <c r="O54" i="101" s="1"/>
  <c r="R54" i="101" s="1"/>
  <c r="S54" i="101" s="1"/>
  <c r="N47" i="101"/>
  <c r="O47" i="101" s="1"/>
  <c r="R47" i="101" s="1"/>
  <c r="S47" i="101" s="1"/>
  <c r="N58" i="101"/>
  <c r="O58" i="101" s="1"/>
  <c r="R58" i="101" s="1"/>
  <c r="S58" i="101" s="1"/>
  <c r="N57" i="101"/>
  <c r="O57" i="101" s="1"/>
  <c r="R57" i="101" s="1"/>
  <c r="S57" i="101" s="1"/>
  <c r="N56" i="101"/>
  <c r="O56" i="101" s="1"/>
  <c r="R56" i="101" s="1"/>
  <c r="S56" i="101" s="1"/>
  <c r="N52" i="101"/>
  <c r="O52" i="101" s="1"/>
  <c r="R52" i="101" s="1"/>
  <c r="S52" i="101" s="1"/>
  <c r="N49" i="101"/>
  <c r="O49" i="101" s="1"/>
  <c r="R49" i="101" s="1"/>
  <c r="S49" i="101" s="1"/>
  <c r="N48" i="101"/>
  <c r="O48" i="101" s="1"/>
  <c r="R48" i="101" s="1"/>
  <c r="S48" i="101" s="1"/>
  <c r="N45" i="101"/>
  <c r="O45" i="101" s="1"/>
  <c r="R45" i="101" s="1"/>
  <c r="S45" i="101" s="1"/>
  <c r="N44" i="101"/>
  <c r="O44" i="101" s="1"/>
  <c r="R44" i="101" s="1"/>
  <c r="S44" i="101" s="1"/>
  <c r="N43" i="101"/>
  <c r="O43" i="101" s="1"/>
  <c r="R43" i="101" s="1"/>
  <c r="S43" i="101" s="1"/>
  <c r="N41" i="101"/>
  <c r="O41" i="101" s="1"/>
  <c r="R41" i="101" s="1"/>
  <c r="S41" i="101" s="1"/>
  <c r="N40" i="101"/>
  <c r="O40" i="101" s="1"/>
  <c r="R40" i="101" s="1"/>
  <c r="S40" i="101" s="1"/>
  <c r="N39" i="101"/>
  <c r="O39" i="101" s="1"/>
  <c r="R39" i="101" s="1"/>
  <c r="S39" i="101" s="1"/>
  <c r="M48" i="102"/>
  <c r="N48" i="102" s="1"/>
  <c r="M44" i="102"/>
  <c r="N44" i="102" s="1"/>
  <c r="P44" i="102" s="1"/>
  <c r="M40" i="102"/>
  <c r="N40" i="102" s="1"/>
  <c r="M41" i="102"/>
  <c r="N41" i="102" s="1"/>
  <c r="Q41" i="102" s="1"/>
  <c r="M42" i="102"/>
  <c r="N42" i="102" s="1"/>
  <c r="Q42" i="102" s="1"/>
  <c r="M43" i="102"/>
  <c r="N43" i="102" s="1"/>
  <c r="P43" i="102" s="1"/>
  <c r="M45" i="102"/>
  <c r="N45" i="102" s="1"/>
  <c r="M46" i="102"/>
  <c r="N46" i="102" s="1"/>
  <c r="P46" i="102" s="1"/>
  <c r="M47" i="102"/>
  <c r="N47" i="102" s="1"/>
  <c r="M49" i="102"/>
  <c r="N49" i="102" s="1"/>
  <c r="M52" i="102"/>
  <c r="N52" i="102" s="1"/>
  <c r="P52" i="102" s="1"/>
  <c r="M53" i="102"/>
  <c r="N53" i="102" s="1"/>
  <c r="P53" i="102" s="1"/>
  <c r="N32" i="101"/>
  <c r="O32" i="101" s="1"/>
  <c r="R32" i="101" s="1"/>
  <c r="S32" i="101" s="1"/>
  <c r="N31" i="101"/>
  <c r="O31" i="101" s="1"/>
  <c r="R31" i="101" s="1"/>
  <c r="S31" i="101" s="1"/>
  <c r="N33" i="101"/>
  <c r="O33" i="101" s="1"/>
  <c r="R33" i="101" s="1"/>
  <c r="S33" i="101" s="1"/>
  <c r="M8" i="102"/>
  <c r="N8" i="102" s="1"/>
  <c r="Q8" i="102" s="1"/>
  <c r="G8" i="101"/>
  <c r="G7" i="73" s="1"/>
  <c r="M150" i="102"/>
  <c r="N150" i="102" s="1"/>
  <c r="M149" i="102"/>
  <c r="N149" i="102" s="1"/>
  <c r="M141" i="102"/>
  <c r="N141" i="102" s="1"/>
  <c r="M140" i="102"/>
  <c r="N140" i="102" s="1"/>
  <c r="Q140" i="102" s="1"/>
  <c r="M139" i="102"/>
  <c r="N139" i="102" s="1"/>
  <c r="M138" i="102"/>
  <c r="N138" i="102" s="1"/>
  <c r="M137" i="102"/>
  <c r="N137" i="102" s="1"/>
  <c r="Q137" i="102" s="1"/>
  <c r="M135" i="102"/>
  <c r="N135" i="102" s="1"/>
  <c r="P135" i="102" s="1"/>
  <c r="M116" i="102"/>
  <c r="N116" i="102" s="1"/>
  <c r="P116" i="102" s="1"/>
  <c r="M115" i="102"/>
  <c r="N115" i="102" s="1"/>
  <c r="M114" i="102"/>
  <c r="N114" i="102" s="1"/>
  <c r="Q114" i="102" s="1"/>
  <c r="M113" i="102"/>
  <c r="N113" i="102" s="1"/>
  <c r="M106" i="102"/>
  <c r="N106" i="102" s="1"/>
  <c r="Q106" i="102" s="1"/>
  <c r="M107" i="102"/>
  <c r="N107" i="102" s="1"/>
  <c r="Q107" i="102" s="1"/>
  <c r="M108" i="102"/>
  <c r="N108" i="102" s="1"/>
  <c r="M105" i="102"/>
  <c r="N105" i="102" s="1"/>
  <c r="Q105" i="102" s="1"/>
  <c r="M104" i="102"/>
  <c r="N104" i="102" s="1"/>
  <c r="Q104" i="102" s="1"/>
  <c r="M102" i="102"/>
  <c r="N102" i="102" s="1"/>
  <c r="M101" i="102"/>
  <c r="N101" i="102" s="1"/>
  <c r="M100" i="102"/>
  <c r="N100" i="102" s="1"/>
  <c r="Q100" i="102" s="1"/>
  <c r="M99" i="102"/>
  <c r="N99" i="102" s="1"/>
  <c r="P99" i="102" s="1"/>
  <c r="M94" i="102"/>
  <c r="N94" i="102" s="1"/>
  <c r="Q94" i="102" s="1"/>
  <c r="M93" i="102"/>
  <c r="N93" i="102" s="1"/>
  <c r="M92" i="102"/>
  <c r="N92" i="102" s="1"/>
  <c r="Q92" i="102" s="1"/>
  <c r="M91" i="102"/>
  <c r="N91" i="102" s="1"/>
  <c r="P91" i="102" s="1"/>
  <c r="M90" i="102"/>
  <c r="N90" i="102" s="1"/>
  <c r="P90" i="102" s="1"/>
  <c r="M84" i="102"/>
  <c r="N84" i="102" s="1"/>
  <c r="P84" i="102" s="1"/>
  <c r="M83" i="102"/>
  <c r="N83" i="102" s="1"/>
  <c r="Q83" i="102" s="1"/>
  <c r="M79" i="102"/>
  <c r="N79" i="102" s="1"/>
  <c r="M75" i="102"/>
  <c r="N75" i="102" s="1"/>
  <c r="M73" i="102"/>
  <c r="N73" i="102" s="1"/>
  <c r="Q73" i="102" s="1"/>
  <c r="M72" i="102"/>
  <c r="N72" i="102" s="1"/>
  <c r="P72" i="102" s="1"/>
  <c r="M71" i="102"/>
  <c r="N71" i="102" s="1"/>
  <c r="M70" i="102"/>
  <c r="N70" i="102" s="1"/>
  <c r="P70" i="102" s="1"/>
  <c r="M69" i="102"/>
  <c r="N69" i="102" s="1"/>
  <c r="M66" i="102"/>
  <c r="N66" i="102" s="1"/>
  <c r="Q66" i="102" s="1"/>
  <c r="M65" i="102"/>
  <c r="N65" i="102" s="1"/>
  <c r="M64" i="102"/>
  <c r="N64" i="102" s="1"/>
  <c r="P64" i="102" s="1"/>
  <c r="M63" i="102"/>
  <c r="N63" i="102" s="1"/>
  <c r="P63" i="102" s="1"/>
  <c r="M62" i="102"/>
  <c r="N62" i="102" s="1"/>
  <c r="M61" i="102"/>
  <c r="N61" i="102" s="1"/>
  <c r="P61" i="102" s="1"/>
  <c r="M58" i="102"/>
  <c r="N58" i="102" s="1"/>
  <c r="Q58" i="102" s="1"/>
  <c r="M57" i="102"/>
  <c r="N57" i="102" s="1"/>
  <c r="M56" i="102"/>
  <c r="N56" i="102" s="1"/>
  <c r="M55" i="102"/>
  <c r="N55" i="102" s="1"/>
  <c r="Q55" i="102" s="1"/>
  <c r="M54" i="102"/>
  <c r="N54" i="102" s="1"/>
  <c r="P54" i="102" s="1"/>
  <c r="M39" i="102"/>
  <c r="N39" i="102" s="1"/>
  <c r="G133" i="101"/>
  <c r="H133" i="101" s="1"/>
  <c r="I133" i="101" s="1"/>
  <c r="I136" i="73" s="1"/>
  <c r="L136" i="73" s="1"/>
  <c r="P136" i="73" s="1"/>
  <c r="G79" i="101"/>
  <c r="H79" i="101" s="1"/>
  <c r="I79" i="101" s="1"/>
  <c r="G108" i="101"/>
  <c r="H108" i="101" s="1"/>
  <c r="I108" i="101" s="1"/>
  <c r="J108" i="101" s="1"/>
  <c r="K108" i="101" s="1"/>
  <c r="N108" i="101" s="1"/>
  <c r="O108" i="101" s="1"/>
  <c r="R108" i="101" s="1"/>
  <c r="S108" i="101" s="1"/>
  <c r="G107" i="101"/>
  <c r="H107" i="101" s="1"/>
  <c r="I107" i="101" s="1"/>
  <c r="G106" i="101"/>
  <c r="H106" i="101" s="1"/>
  <c r="I106" i="101" s="1"/>
  <c r="I105" i="73" s="1"/>
  <c r="G102" i="101"/>
  <c r="H102" i="101" s="1"/>
  <c r="I102" i="101" s="1"/>
  <c r="J102" i="101" s="1"/>
  <c r="K102" i="101" s="1"/>
  <c r="N102" i="101" s="1"/>
  <c r="O102" i="101" s="1"/>
  <c r="R102" i="101" s="1"/>
  <c r="S102" i="101" s="1"/>
  <c r="G101" i="101"/>
  <c r="H101" i="101" s="1"/>
  <c r="I101" i="101" s="1"/>
  <c r="G148" i="101"/>
  <c r="H148" i="101" s="1"/>
  <c r="I148" i="101" s="1"/>
  <c r="K21" i="83"/>
  <c r="O21" i="83" s="1"/>
  <c r="S21" i="83" s="1"/>
  <c r="K22" i="83"/>
  <c r="O22" i="83" s="1"/>
  <c r="S22" i="83" s="1"/>
  <c r="K23" i="83"/>
  <c r="O23" i="83" s="1"/>
  <c r="S23" i="83" s="1"/>
  <c r="K24" i="83"/>
  <c r="O24" i="83" s="1"/>
  <c r="S24" i="83" s="1"/>
  <c r="K25" i="83"/>
  <c r="O25" i="83" s="1"/>
  <c r="S25" i="83" s="1"/>
  <c r="X29" i="63"/>
  <c r="Y29" i="63"/>
  <c r="Z29" i="63"/>
  <c r="AA29" i="63"/>
  <c r="AB29" i="63"/>
  <c r="AC29" i="63"/>
  <c r="AD29" i="63"/>
  <c r="N128" i="101"/>
  <c r="O128" i="101" s="1"/>
  <c r="R128" i="101" s="1"/>
  <c r="S128" i="101" s="1"/>
  <c r="R64" i="103" l="1"/>
  <c r="U64" i="103" s="1"/>
  <c r="X64" i="103" s="1"/>
  <c r="Q46" i="102"/>
  <c r="Q63" i="102"/>
  <c r="P137" i="102"/>
  <c r="H26" i="83"/>
  <c r="R25" i="103"/>
  <c r="U25" i="103" s="1"/>
  <c r="X25" i="103" s="1"/>
  <c r="M66" i="103"/>
  <c r="E116" i="103" s="1"/>
  <c r="F116" i="103" s="1"/>
  <c r="G116" i="103" s="1"/>
  <c r="H116" i="103" s="1"/>
  <c r="I116" i="103" s="1"/>
  <c r="Q53" i="102"/>
  <c r="M92" i="103"/>
  <c r="I102" i="103"/>
  <c r="J102" i="103" s="1"/>
  <c r="K102" i="103" s="1"/>
  <c r="L102" i="103" s="1"/>
  <c r="M102" i="103" s="1"/>
  <c r="M103" i="103" s="1"/>
  <c r="G26" i="83"/>
  <c r="Q70" i="102"/>
  <c r="R39" i="103"/>
  <c r="U39" i="103" s="1"/>
  <c r="X39" i="103" s="1"/>
  <c r="P14" i="103"/>
  <c r="P73" i="102"/>
  <c r="Q84" i="102"/>
  <c r="H101" i="103"/>
  <c r="I101" i="103" s="1"/>
  <c r="J101" i="103" s="1"/>
  <c r="K101" i="103" s="1"/>
  <c r="L101" i="103" s="1"/>
  <c r="H79" i="103"/>
  <c r="D118" i="103" s="1"/>
  <c r="D123" i="103" s="1"/>
  <c r="R38" i="103"/>
  <c r="U38" i="103" s="1"/>
  <c r="X38" i="103" s="1"/>
  <c r="P55" i="102"/>
  <c r="P105" i="102"/>
  <c r="P58" i="102"/>
  <c r="P66" i="102"/>
  <c r="P74" i="102"/>
  <c r="R50" i="103"/>
  <c r="U50" i="103" s="1"/>
  <c r="X50" i="103" s="1"/>
  <c r="P124" i="102"/>
  <c r="R63" i="103"/>
  <c r="U63" i="103" s="1"/>
  <c r="X63" i="103" s="1"/>
  <c r="N24" i="107"/>
  <c r="J51" i="89"/>
  <c r="P100" i="102"/>
  <c r="K29" i="73"/>
  <c r="K34" i="73" s="1"/>
  <c r="N49" i="103"/>
  <c r="P49" i="103"/>
  <c r="R89" i="103"/>
  <c r="U89" i="103" s="1"/>
  <c r="X89" i="103" s="1"/>
  <c r="H53" i="103"/>
  <c r="D108" i="103" s="1"/>
  <c r="P106" i="102"/>
  <c r="Q54" i="102"/>
  <c r="M79" i="103"/>
  <c r="E119" i="103" s="1"/>
  <c r="F119" i="103" s="1"/>
  <c r="G119" i="103" s="1"/>
  <c r="H119" i="103" s="1"/>
  <c r="I119" i="103" s="1"/>
  <c r="L51" i="89"/>
  <c r="J28" i="89"/>
  <c r="Q101" i="102"/>
  <c r="P101" i="102"/>
  <c r="P41" i="102"/>
  <c r="H92" i="103"/>
  <c r="P125" i="102"/>
  <c r="P117" i="102"/>
  <c r="Q44" i="102"/>
  <c r="Q116" i="102"/>
  <c r="H8" i="101"/>
  <c r="I8" i="101" s="1"/>
  <c r="M12" i="103"/>
  <c r="K19" i="83"/>
  <c r="O19" i="83" s="1"/>
  <c r="S19" i="83" s="1"/>
  <c r="O49" i="103"/>
  <c r="I14" i="103"/>
  <c r="T14" i="103"/>
  <c r="R24" i="103"/>
  <c r="U24" i="103" s="1"/>
  <c r="X24" i="103" s="1"/>
  <c r="Q127" i="102"/>
  <c r="P127" i="102"/>
  <c r="O29" i="63"/>
  <c r="W15" i="63"/>
  <c r="N30" i="101"/>
  <c r="M48" i="89"/>
  <c r="P48" i="89" s="1"/>
  <c r="Q14" i="103"/>
  <c r="D97" i="103"/>
  <c r="P83" i="102"/>
  <c r="Q43" i="102"/>
  <c r="N14" i="103"/>
  <c r="M49" i="89"/>
  <c r="P49" i="89" s="1"/>
  <c r="R76" i="103"/>
  <c r="U76" i="103" s="1"/>
  <c r="X76" i="103" s="1"/>
  <c r="J14" i="103"/>
  <c r="V14" i="103"/>
  <c r="K14" i="103"/>
  <c r="P104" i="102"/>
  <c r="W14" i="103"/>
  <c r="L14" i="103"/>
  <c r="R77" i="103"/>
  <c r="U77" i="103" s="1"/>
  <c r="X77" i="103" s="1"/>
  <c r="D14" i="103"/>
  <c r="Q90" i="102"/>
  <c r="J12" i="89"/>
  <c r="E14" i="103"/>
  <c r="O14" i="103"/>
  <c r="F14" i="103"/>
  <c r="H40" i="103"/>
  <c r="Y15" i="63"/>
  <c r="Z15" i="63" s="1"/>
  <c r="AA15" i="63" s="1"/>
  <c r="AB15" i="63" s="1"/>
  <c r="AC15" i="63" s="1"/>
  <c r="J79" i="101"/>
  <c r="I78" i="73"/>
  <c r="I79" i="73" s="1"/>
  <c r="Q71" i="102"/>
  <c r="P71" i="102"/>
  <c r="P39" i="102"/>
  <c r="Q39" i="102"/>
  <c r="Q85" i="102"/>
  <c r="P85" i="102"/>
  <c r="Q47" i="102"/>
  <c r="P47" i="102"/>
  <c r="P102" i="102"/>
  <c r="Q102" i="102"/>
  <c r="J100" i="101"/>
  <c r="I99" i="73"/>
  <c r="I151" i="73"/>
  <c r="I152" i="73" s="1"/>
  <c r="I154" i="73" s="1"/>
  <c r="J148" i="101"/>
  <c r="Y22" i="63"/>
  <c r="Z22" i="63" s="1"/>
  <c r="AA22" i="63" s="1"/>
  <c r="AB22" i="63" s="1"/>
  <c r="AC22" i="63" s="1"/>
  <c r="Q141" i="102"/>
  <c r="P141" i="102"/>
  <c r="J101" i="101"/>
  <c r="I100" i="73"/>
  <c r="Q69" i="102"/>
  <c r="P69" i="102"/>
  <c r="U12" i="63"/>
  <c r="V12" i="63" s="1"/>
  <c r="X12" i="63" s="1"/>
  <c r="Y12" i="63" s="1"/>
  <c r="Z12" i="63" s="1"/>
  <c r="AA12" i="63" s="1"/>
  <c r="AB12" i="63" s="1"/>
  <c r="AC12" i="63" s="1"/>
  <c r="J147" i="101"/>
  <c r="P42" i="102"/>
  <c r="J104" i="101"/>
  <c r="I103" i="73"/>
  <c r="Q99" i="102"/>
  <c r="Q72" i="102"/>
  <c r="G14" i="103"/>
  <c r="R26" i="103"/>
  <c r="U26" i="103" s="1"/>
  <c r="X26" i="103" s="1"/>
  <c r="M12" i="89"/>
  <c r="P8" i="102"/>
  <c r="J84" i="101"/>
  <c r="I83" i="73"/>
  <c r="P94" i="102"/>
  <c r="Q52" i="102"/>
  <c r="H12" i="103"/>
  <c r="Q135" i="102"/>
  <c r="Q64" i="102"/>
  <c r="O64" i="101"/>
  <c r="R64" i="101" s="1"/>
  <c r="S64" i="101" s="1"/>
  <c r="I34" i="73"/>
  <c r="F99" i="103"/>
  <c r="G99" i="103" s="1"/>
  <c r="H99" i="103" s="1"/>
  <c r="I99" i="103" s="1"/>
  <c r="J99" i="103" s="1"/>
  <c r="G100" i="103"/>
  <c r="H100" i="103" s="1"/>
  <c r="I100" i="103" s="1"/>
  <c r="J100" i="103" s="1"/>
  <c r="K100" i="103" s="1"/>
  <c r="N17" i="115"/>
  <c r="W22" i="63"/>
  <c r="Q91" i="102"/>
  <c r="P140" i="102"/>
  <c r="P28" i="89"/>
  <c r="M50" i="89"/>
  <c r="N51" i="89"/>
  <c r="K18" i="83"/>
  <c r="H11" i="103"/>
  <c r="J85" i="101"/>
  <c r="P114" i="102"/>
  <c r="O51" i="89"/>
  <c r="R51" i="103"/>
  <c r="U51" i="103" s="1"/>
  <c r="X51" i="103" s="1"/>
  <c r="J99" i="101"/>
  <c r="I98" i="73"/>
  <c r="H27" i="103"/>
  <c r="J105" i="101"/>
  <c r="I104" i="73"/>
  <c r="J106" i="101"/>
  <c r="M11" i="103"/>
  <c r="J107" i="101"/>
  <c r="I106" i="73"/>
  <c r="G8" i="73"/>
  <c r="G198" i="73" s="1"/>
  <c r="F9" i="106" s="1"/>
  <c r="F15" i="106" s="1"/>
  <c r="Q49" i="103"/>
  <c r="M53" i="103"/>
  <c r="E109" i="103" s="1"/>
  <c r="F109" i="103" s="1"/>
  <c r="G109" i="103" s="1"/>
  <c r="H109" i="103" s="1"/>
  <c r="I109" i="103" s="1"/>
  <c r="I114" i="103" s="1"/>
  <c r="Q29" i="63"/>
  <c r="L19" i="114"/>
  <c r="AL29" i="63"/>
  <c r="L145" i="73"/>
  <c r="J83" i="101"/>
  <c r="I82" i="73"/>
  <c r="Q61" i="102"/>
  <c r="R90" i="103"/>
  <c r="U90" i="103" s="1"/>
  <c r="X90" i="103" s="1"/>
  <c r="I145" i="73"/>
  <c r="T138" i="73"/>
  <c r="T143" i="73" s="1"/>
  <c r="P143" i="73"/>
  <c r="P145" i="73" s="1"/>
  <c r="T136" i="73"/>
  <c r="P75" i="73"/>
  <c r="P128" i="73"/>
  <c r="P131" i="73" s="1"/>
  <c r="T123" i="73"/>
  <c r="P25" i="73"/>
  <c r="T23" i="73"/>
  <c r="T25" i="73" s="1"/>
  <c r="P94" i="73"/>
  <c r="T89" i="73"/>
  <c r="T94" i="73" s="1"/>
  <c r="T75" i="73"/>
  <c r="T112" i="73"/>
  <c r="T117" i="73" s="1"/>
  <c r="P117" i="73"/>
  <c r="R55" i="101"/>
  <c r="Q128" i="102"/>
  <c r="P128" i="102"/>
  <c r="AC16" i="63"/>
  <c r="AD16" i="63" s="1"/>
  <c r="Q56" i="102"/>
  <c r="P56" i="102"/>
  <c r="Q108" i="102"/>
  <c r="P108" i="102"/>
  <c r="Q40" i="102"/>
  <c r="P40" i="102"/>
  <c r="AD19" i="63"/>
  <c r="P107" i="102"/>
  <c r="W14" i="63"/>
  <c r="P57" i="102"/>
  <c r="Q57" i="102"/>
  <c r="Q65" i="102"/>
  <c r="P65" i="102"/>
  <c r="P92" i="102"/>
  <c r="Q115" i="102"/>
  <c r="P115" i="102"/>
  <c r="Y20" i="63"/>
  <c r="Z20" i="63" s="1"/>
  <c r="AA20" i="63" s="1"/>
  <c r="AB20" i="63" s="1"/>
  <c r="AC20" i="63" s="1"/>
  <c r="P48" i="102"/>
  <c r="Q48" i="102"/>
  <c r="V10" i="63"/>
  <c r="W10" i="63" s="1"/>
  <c r="Q79" i="102"/>
  <c r="P79" i="102"/>
  <c r="P93" i="102"/>
  <c r="Q93" i="102"/>
  <c r="P138" i="102"/>
  <c r="Q138" i="102"/>
  <c r="Q150" i="102"/>
  <c r="P150" i="102"/>
  <c r="Q45" i="102"/>
  <c r="P45" i="102"/>
  <c r="K51" i="89"/>
  <c r="T24" i="63"/>
  <c r="U24" i="63" s="1"/>
  <c r="V24" i="63" s="1"/>
  <c r="X24" i="63" s="1"/>
  <c r="S17" i="63"/>
  <c r="T17" i="63" s="1"/>
  <c r="U17" i="63" s="1"/>
  <c r="V17" i="63" s="1"/>
  <c r="X17" i="63" s="1"/>
  <c r="R29" i="63"/>
  <c r="U23" i="63"/>
  <c r="V23" i="63" s="1"/>
  <c r="X23" i="63" s="1"/>
  <c r="Q75" i="102"/>
  <c r="P75" i="102"/>
  <c r="Q149" i="102"/>
  <c r="P149" i="102"/>
  <c r="AD21" i="63"/>
  <c r="M28" i="89"/>
  <c r="AC18" i="63"/>
  <c r="AD18" i="63" s="1"/>
  <c r="P113" i="102"/>
  <c r="Q113" i="102"/>
  <c r="T13" i="63"/>
  <c r="U13" i="63" s="1"/>
  <c r="V13" i="63" s="1"/>
  <c r="X13" i="63" s="1"/>
  <c r="J20" i="89"/>
  <c r="M16" i="89"/>
  <c r="X11" i="63"/>
  <c r="W11" i="63"/>
  <c r="Q62" i="102"/>
  <c r="P62" i="102"/>
  <c r="Q139" i="102"/>
  <c r="P139" i="102"/>
  <c r="Y14" i="63"/>
  <c r="Z14" i="63" s="1"/>
  <c r="AA14" i="63" s="1"/>
  <c r="AB14" i="63" s="1"/>
  <c r="AC14" i="63" s="1"/>
  <c r="Q49" i="102"/>
  <c r="P49" i="102"/>
  <c r="P12" i="89"/>
  <c r="P130" i="102"/>
  <c r="Q130" i="102"/>
  <c r="M40" i="103"/>
  <c r="E106" i="103" s="1"/>
  <c r="F106" i="103" s="1"/>
  <c r="G106" i="103" s="1"/>
  <c r="H106" i="103" s="1"/>
  <c r="I106" i="103" s="1"/>
  <c r="R37" i="103"/>
  <c r="U37" i="103" s="1"/>
  <c r="X37" i="103" s="1"/>
  <c r="H66" i="103"/>
  <c r="M27" i="103"/>
  <c r="E98" i="103" s="1"/>
  <c r="M41" i="89"/>
  <c r="J44" i="89"/>
  <c r="S14" i="103"/>
  <c r="R13" i="103"/>
  <c r="U13" i="103" s="1"/>
  <c r="X13" i="103" s="1"/>
  <c r="F120" i="103"/>
  <c r="G120" i="103" s="1"/>
  <c r="H120" i="103" s="1"/>
  <c r="I120" i="103" s="1"/>
  <c r="J120" i="103" s="1"/>
  <c r="R66" i="103" l="1"/>
  <c r="U66" i="103" s="1"/>
  <c r="X66" i="103" s="1"/>
  <c r="R92" i="103"/>
  <c r="U92" i="103" s="1"/>
  <c r="X92" i="103" s="1"/>
  <c r="L103" i="103"/>
  <c r="K103" i="103"/>
  <c r="E118" i="103"/>
  <c r="E123" i="103" s="1"/>
  <c r="L29" i="73"/>
  <c r="L34" i="73" s="1"/>
  <c r="M14" i="103"/>
  <c r="R79" i="103"/>
  <c r="U79" i="103" s="1"/>
  <c r="X79" i="103" s="1"/>
  <c r="H7" i="73"/>
  <c r="H8" i="73" s="1"/>
  <c r="H198" i="73" s="1"/>
  <c r="G9" i="106" s="1"/>
  <c r="G15" i="106" s="1"/>
  <c r="R12" i="103"/>
  <c r="U12" i="103" s="1"/>
  <c r="X12" i="103" s="1"/>
  <c r="H14" i="103"/>
  <c r="P51" i="89"/>
  <c r="J103" i="103"/>
  <c r="S29" i="63"/>
  <c r="M51" i="89"/>
  <c r="D103" i="103"/>
  <c r="E97" i="103"/>
  <c r="F97" i="103" s="1"/>
  <c r="G97" i="103" s="1"/>
  <c r="H97" i="103" s="1"/>
  <c r="R11" i="103"/>
  <c r="U11" i="103" s="1"/>
  <c r="X11" i="103" s="1"/>
  <c r="T145" i="73"/>
  <c r="AD15" i="63"/>
  <c r="N26" i="83"/>
  <c r="O18" i="83"/>
  <c r="W12" i="63"/>
  <c r="I85" i="73"/>
  <c r="K105" i="101"/>
  <c r="K104" i="73" s="1"/>
  <c r="J104" i="73"/>
  <c r="K104" i="101"/>
  <c r="K103" i="73" s="1"/>
  <c r="J103" i="73"/>
  <c r="O30" i="101"/>
  <c r="K83" i="101"/>
  <c r="K82" i="73" s="1"/>
  <c r="J82" i="73"/>
  <c r="W13" i="63"/>
  <c r="I7" i="73"/>
  <c r="J8" i="101"/>
  <c r="AD22" i="63"/>
  <c r="K107" i="101"/>
  <c r="K106" i="73" s="1"/>
  <c r="J106" i="73"/>
  <c r="D114" i="103"/>
  <c r="E108" i="103"/>
  <c r="R53" i="103"/>
  <c r="U53" i="103" s="1"/>
  <c r="X53" i="103" s="1"/>
  <c r="J151" i="73"/>
  <c r="K148" i="101"/>
  <c r="K151" i="73" s="1"/>
  <c r="I108" i="73"/>
  <c r="K79" i="101"/>
  <c r="K78" i="73" s="1"/>
  <c r="J78" i="73"/>
  <c r="R26" i="83"/>
  <c r="Q26" i="83"/>
  <c r="K99" i="101"/>
  <c r="K98" i="73" s="1"/>
  <c r="J98" i="73"/>
  <c r="K85" i="101"/>
  <c r="K84" i="73" s="1"/>
  <c r="J84" i="73"/>
  <c r="J150" i="73"/>
  <c r="K147" i="101"/>
  <c r="K150" i="73" s="1"/>
  <c r="J100" i="73"/>
  <c r="K101" i="101"/>
  <c r="K100" i="73" s="1"/>
  <c r="K84" i="101"/>
  <c r="K83" i="73" s="1"/>
  <c r="J83" i="73"/>
  <c r="W24" i="63"/>
  <c r="J105" i="73"/>
  <c r="K106" i="101"/>
  <c r="K105" i="73" s="1"/>
  <c r="K100" i="101"/>
  <c r="K99" i="73" s="1"/>
  <c r="J99" i="73"/>
  <c r="T128" i="73"/>
  <c r="T131" i="73" s="1"/>
  <c r="F98" i="103"/>
  <c r="Y11" i="63"/>
  <c r="Z11" i="63" s="1"/>
  <c r="AA11" i="63" s="1"/>
  <c r="AB11" i="63" s="1"/>
  <c r="AC11" i="63" s="1"/>
  <c r="AD11" i="63" s="1"/>
  <c r="R40" i="103"/>
  <c r="U40" i="103" s="1"/>
  <c r="X40" i="103" s="1"/>
  <c r="W23" i="63"/>
  <c r="AD20" i="63"/>
  <c r="P16" i="89"/>
  <c r="P20" i="89" s="1"/>
  <c r="M20" i="89"/>
  <c r="U29" i="63"/>
  <c r="F18" i="53"/>
  <c r="Y17" i="63"/>
  <c r="Z17" i="63" s="1"/>
  <c r="AA17" i="63" s="1"/>
  <c r="AB17" i="63" s="1"/>
  <c r="AC17" i="63" s="1"/>
  <c r="R27" i="103"/>
  <c r="U27" i="103" s="1"/>
  <c r="X27" i="103" s="1"/>
  <c r="X10" i="63"/>
  <c r="V29" i="63"/>
  <c r="J18" i="53"/>
  <c r="I18" i="53"/>
  <c r="H18" i="53"/>
  <c r="G18" i="53"/>
  <c r="Y23" i="63"/>
  <c r="Z23" i="63" s="1"/>
  <c r="AA23" i="63" s="1"/>
  <c r="AB23" i="63" s="1"/>
  <c r="AC23" i="63" s="1"/>
  <c r="Y13" i="63"/>
  <c r="Z13" i="63" s="1"/>
  <c r="AA13" i="63" s="1"/>
  <c r="AB13" i="63" s="1"/>
  <c r="AC13" i="63" s="1"/>
  <c r="AD13" i="63" s="1"/>
  <c r="AD12" i="63"/>
  <c r="T29" i="63"/>
  <c r="Y24" i="63"/>
  <c r="Z24" i="63" s="1"/>
  <c r="AA24" i="63" s="1"/>
  <c r="AB24" i="63" s="1"/>
  <c r="AC24" i="63" s="1"/>
  <c r="R30" i="101"/>
  <c r="S55" i="101"/>
  <c r="S30" i="101" s="1"/>
  <c r="P41" i="89"/>
  <c r="P44" i="89" s="1"/>
  <c r="M44" i="89"/>
  <c r="AD14" i="63"/>
  <c r="I123" i="103"/>
  <c r="F118" i="103" l="1"/>
  <c r="F123" i="103" s="1"/>
  <c r="P29" i="73"/>
  <c r="T29" i="73" s="1"/>
  <c r="R14" i="103"/>
  <c r="U14" i="103" s="1"/>
  <c r="X14" i="103" s="1"/>
  <c r="D127" i="103"/>
  <c r="I119" i="73"/>
  <c r="AD23" i="63"/>
  <c r="J108" i="73"/>
  <c r="E18" i="53"/>
  <c r="W29" i="63"/>
  <c r="E103" i="103"/>
  <c r="N100" i="101"/>
  <c r="O100" i="101" s="1"/>
  <c r="R100" i="101" s="1"/>
  <c r="S100" i="101" s="1"/>
  <c r="L99" i="73"/>
  <c r="P99" i="73" s="1"/>
  <c r="T99" i="73" s="1"/>
  <c r="N84" i="101"/>
  <c r="O84" i="101" s="1"/>
  <c r="R84" i="101" s="1"/>
  <c r="S84" i="101" s="1"/>
  <c r="L83" i="73"/>
  <c r="P83" i="73" s="1"/>
  <c r="T83" i="73" s="1"/>
  <c r="N83" i="101"/>
  <c r="O83" i="101" s="1"/>
  <c r="R83" i="101" s="1"/>
  <c r="S83" i="101" s="1"/>
  <c r="N99" i="101"/>
  <c r="O99" i="101" s="1"/>
  <c r="R99" i="101" s="1"/>
  <c r="S99" i="101" s="1"/>
  <c r="L98" i="73"/>
  <c r="N107" i="101"/>
  <c r="O107" i="101" s="1"/>
  <c r="R107" i="101" s="1"/>
  <c r="S107" i="101" s="1"/>
  <c r="L106" i="73"/>
  <c r="P106" i="73" s="1"/>
  <c r="T106" i="73" s="1"/>
  <c r="L100" i="73"/>
  <c r="P100" i="73" s="1"/>
  <c r="T100" i="73" s="1"/>
  <c r="N101" i="101"/>
  <c r="O101" i="101" s="1"/>
  <c r="R101" i="101" s="1"/>
  <c r="S101" i="101" s="1"/>
  <c r="N148" i="101"/>
  <c r="O148" i="101" s="1"/>
  <c r="R148" i="101" s="1"/>
  <c r="S148" i="101" s="1"/>
  <c r="L151" i="73"/>
  <c r="P151" i="73" s="1"/>
  <c r="T151" i="73" s="1"/>
  <c r="J7" i="73"/>
  <c r="K8" i="101"/>
  <c r="K7" i="73" s="1"/>
  <c r="L103" i="73"/>
  <c r="P103" i="73" s="1"/>
  <c r="T103" i="73" s="1"/>
  <c r="N104" i="101"/>
  <c r="O104" i="101" s="1"/>
  <c r="R104" i="101" s="1"/>
  <c r="S104" i="101" s="1"/>
  <c r="AD24" i="63"/>
  <c r="N106" i="101"/>
  <c r="O106" i="101" s="1"/>
  <c r="R106" i="101" s="1"/>
  <c r="S106" i="101" s="1"/>
  <c r="L105" i="73"/>
  <c r="P105" i="73" s="1"/>
  <c r="T105" i="73" s="1"/>
  <c r="N147" i="101"/>
  <c r="O147" i="101" s="1"/>
  <c r="R147" i="101" s="1"/>
  <c r="S147" i="101" s="1"/>
  <c r="J79" i="73"/>
  <c r="I8" i="73"/>
  <c r="AD17" i="63"/>
  <c r="J152" i="73"/>
  <c r="J154" i="73" s="1"/>
  <c r="N79" i="101"/>
  <c r="O79" i="101" s="1"/>
  <c r="R79" i="101" s="1"/>
  <c r="S79" i="101" s="1"/>
  <c r="S18" i="83"/>
  <c r="O26" i="83"/>
  <c r="E114" i="103"/>
  <c r="F108" i="103"/>
  <c r="N85" i="101"/>
  <c r="O85" i="101" s="1"/>
  <c r="R85" i="101" s="1"/>
  <c r="S85" i="101" s="1"/>
  <c r="L84" i="73"/>
  <c r="P84" i="73" s="1"/>
  <c r="T84" i="73" s="1"/>
  <c r="J85" i="73"/>
  <c r="N105" i="101"/>
  <c r="O105" i="101" s="1"/>
  <c r="R105" i="101" s="1"/>
  <c r="S105" i="101" s="1"/>
  <c r="L104" i="73"/>
  <c r="P104" i="73" s="1"/>
  <c r="T104" i="73" s="1"/>
  <c r="Y10" i="63"/>
  <c r="Z10" i="63" s="1"/>
  <c r="AA10" i="63" s="1"/>
  <c r="AB10" i="63" s="1"/>
  <c r="AC10" i="63" s="1"/>
  <c r="F103" i="103"/>
  <c r="G98" i="103"/>
  <c r="P34" i="73" l="1"/>
  <c r="G118" i="103"/>
  <c r="G123" i="103" s="1"/>
  <c r="L108" i="73"/>
  <c r="I198" i="73"/>
  <c r="H9" i="106" s="1"/>
  <c r="H15" i="106" s="1"/>
  <c r="J119" i="73"/>
  <c r="E127" i="103"/>
  <c r="S26" i="83"/>
  <c r="K152" i="73"/>
  <c r="K154" i="73" s="1"/>
  <c r="L150" i="73"/>
  <c r="L152" i="73" s="1"/>
  <c r="L154" i="73" s="1"/>
  <c r="P98" i="73"/>
  <c r="J8" i="73"/>
  <c r="K79" i="73"/>
  <c r="T34" i="73"/>
  <c r="N8" i="101"/>
  <c r="O8" i="101" s="1"/>
  <c r="R8" i="101" s="1"/>
  <c r="S8" i="101" s="1"/>
  <c r="F114" i="103"/>
  <c r="F127" i="103" s="1"/>
  <c r="G108" i="103"/>
  <c r="K108" i="73"/>
  <c r="K85" i="73"/>
  <c r="L82" i="73"/>
  <c r="G103" i="103"/>
  <c r="H98" i="103"/>
  <c r="AD10" i="63"/>
  <c r="H118" i="103" l="1"/>
  <c r="H123" i="103" s="1"/>
  <c r="L85" i="73"/>
  <c r="L119" i="73" s="1"/>
  <c r="J198" i="73"/>
  <c r="I9" i="106" s="1"/>
  <c r="I15" i="106" s="1"/>
  <c r="K119" i="73"/>
  <c r="P150" i="73"/>
  <c r="T150" i="73" s="1"/>
  <c r="T152" i="73" s="1"/>
  <c r="T154" i="73" s="1"/>
  <c r="K8" i="73"/>
  <c r="L7" i="73"/>
  <c r="G114" i="103"/>
  <c r="G127" i="103" s="1"/>
  <c r="H108" i="103"/>
  <c r="H114" i="103" s="1"/>
  <c r="T98" i="73"/>
  <c r="T108" i="73" s="1"/>
  <c r="P108" i="73"/>
  <c r="P82" i="73"/>
  <c r="I98" i="103"/>
  <c r="I103" i="103" s="1"/>
  <c r="I127" i="103" s="1"/>
  <c r="H103" i="103"/>
  <c r="F85" i="73"/>
  <c r="L8" i="73" l="1"/>
  <c r="L198" i="73" s="1"/>
  <c r="K9" i="106" s="1"/>
  <c r="P9" i="106" s="1"/>
  <c r="H127" i="103"/>
  <c r="K198" i="73"/>
  <c r="P152" i="73"/>
  <c r="P154" i="73" s="1"/>
  <c r="P7" i="73"/>
  <c r="P85" i="73"/>
  <c r="P119" i="73" s="1"/>
  <c r="T82" i="73"/>
  <c r="F119" i="73"/>
  <c r="F198" i="73" s="1"/>
  <c r="E9" i="106" s="1"/>
  <c r="E15" i="106" s="1"/>
  <c r="J9" i="106" l="1"/>
  <c r="J15" i="106" s="1"/>
  <c r="K15" i="106" s="1"/>
  <c r="P15" i="106" s="1"/>
  <c r="T85" i="73"/>
  <c r="T119" i="73" s="1"/>
  <c r="P8" i="73"/>
  <c r="P198" i="73" s="1"/>
  <c r="T7" i="73"/>
  <c r="T8" i="73" l="1"/>
  <c r="T198" i="7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tc={A8C46E69-250E-4A33-92A7-F3B3D84F5628}</author>
    <author>tc={C98DD085-063F-4C80-9750-720E78C2B53D}</author>
    <author>tc={65F5B98A-76AC-4E86-B5EF-9446B89D8243}</author>
    <author>tc={517AE2B7-06EE-4299-8DB6-4A5B67856DFB}</author>
  </authors>
  <commentList>
    <comment ref="D185" authorId="0" shapeId="0" xr:uid="{A8C46E69-250E-4A33-92A7-F3B3D84F5628}">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 ref="D188" authorId="1" shapeId="0" xr:uid="{C98DD085-063F-4C80-9750-720E78C2B53D}">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 ref="D189" authorId="2" shapeId="0" xr:uid="{65F5B98A-76AC-4E86-B5EF-9446B89D8243}">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 ref="D193" authorId="3" shapeId="0" xr:uid="{517AE2B7-06EE-4299-8DB6-4A5B67856DFB}">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tc={D17EF266-3491-4B54-82A4-6AA1C994E595}</author>
    <author>tc={C5394799-4638-4762-AD73-F800419943E1}</author>
    <author>tc={1561C68A-F2C0-43B4-B3A4-5DE0AF821EBF}</author>
    <author>tc={B9D6F003-22E4-4EE9-916C-EEA68A967FE9}</author>
  </authors>
  <commentList>
    <comment ref="D184" authorId="0" shapeId="0" xr:uid="{D17EF266-3491-4B54-82A4-6AA1C994E595}">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 ref="D187" authorId="1" shapeId="0" xr:uid="{C5394799-4638-4762-AD73-F800419943E1}">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 ref="D188" authorId="2" shapeId="0" xr:uid="{1561C68A-F2C0-43B4-B3A4-5DE0AF821EBF}">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 ref="D192" authorId="3" shapeId="0" xr:uid="{B9D6F003-22E4-4EE9-916C-EEA68A967FE9}">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tc={B61C5861-6E90-4B20-8057-758951858E3D}</author>
    <author>tc={21FF798F-E669-4F35-9EB8-ACAF3381315E}</author>
    <author>tc={D9A6C877-7BDF-4962-9A6E-311E99B88180}</author>
    <author>tc={5D3CEC91-DE86-4A16-A685-BE5E187FE320}</author>
  </authors>
  <commentList>
    <comment ref="D180" authorId="0" shapeId="0" xr:uid="{B61C5861-6E90-4B20-8057-758951858E3D}">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 ref="D183" authorId="1" shapeId="0" xr:uid="{21FF798F-E669-4F35-9EB8-ACAF3381315E}">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 ref="D184" authorId="2" shapeId="0" xr:uid="{D9A6C877-7BDF-4962-9A6E-311E99B88180}">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 ref="D188" authorId="3" shapeId="0" xr:uid="{5D3CEC91-DE86-4A16-A685-BE5E187FE320}">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B2" authorId="0" shapeId="0" xr:uid="{A0ABD4AF-5957-499D-B80A-7FB8E3555032}">
      <text>
        <r>
          <rPr>
            <sz val="10"/>
            <rFont val="Times New Roman"/>
            <family val="1"/>
          </rPr>
          <t>[Threaded comment]
Your version of Excel allows you to read this threaded comment; however, any edits to it will get removed if the file is opened in a newer version of Excel. Learn more: https://go.microsoft.com/fwlink/?linkid=870924
Comment:
    VITA: Please note volumes are just estimates - not guaranteed.
Reply:
    Unisys: Noted</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tc={419ECC99-07D4-415E-8661-D1F6E5928B83}</author>
    <author>tc={CCB49D27-2975-454A-A11E-10908F4A428E}</author>
    <author>tc={18A80E64-15A9-4962-8299-0E68791870A6}</author>
    <author>tc={E617579E-7952-461E-87A5-D31198E325E8}</author>
  </authors>
  <commentList>
    <comment ref="D11" authorId="0" shapeId="0" xr:uid="{419ECC99-07D4-415E-8661-D1F6E5928B83}">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 ref="D15" authorId="1" shapeId="0" xr:uid="{CCB49D27-2975-454A-A11E-10908F4A428E}">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 ref="D16" authorId="2" shapeId="0" xr:uid="{18A80E64-15A9-4962-8299-0E68791870A6}">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 ref="D20" authorId="3" shapeId="0" xr:uid="{E617579E-7952-461E-87A5-D31198E325E8}">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tc={C28CED51-DEBE-4970-865F-624A85449A53}</author>
    <author>tc={44191BC8-1B0E-4757-A371-E280F8580A3B}</author>
    <author>tc={FB5C5D6F-81CB-4E9B-9F4C-E9B93AC1270D}</author>
    <author>tc={E86DB36C-08BA-47B2-B491-430DC70CC4B5}</author>
  </authors>
  <commentList>
    <comment ref="A9" authorId="0" shapeId="0" xr:uid="{C28CED51-DEBE-4970-865F-624A85449A53}">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 ref="A13" authorId="1" shapeId="0" xr:uid="{44191BC8-1B0E-4757-A371-E280F8580A3B}">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 ref="A14" authorId="2" shapeId="0" xr:uid="{FB5C5D6F-81CB-4E9B-9F4C-E9B93AC1270D}">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 ref="A18" authorId="3" shapeId="0" xr:uid="{E86DB36C-08BA-47B2-B491-430DC70CC4B5}">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tc={0EA99A12-7F2A-4A02-A4C0-308D4F036F04}</author>
    <author>tc={629B1C32-D209-41BB-8D78-F113ADFB5F4A}</author>
  </authors>
  <commentList>
    <comment ref="A14" authorId="0" shapeId="0" xr:uid="{0EA99A12-7F2A-4A02-A4C0-308D4F036F04}">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 ref="A15" authorId="1" shapeId="0" xr:uid="{629B1C32-D209-41BB-8D78-F113ADFB5F4A}">
      <text>
        <t>[Threaded comment]
Your version of Excel allows you to read this threaded comment; however, any edits to it will get removed if the file is opened in a newer version of Excel. Learn more: https://go.microsoft.com/fwlink/?linkid=870924
Comment:
    Some version of the sandbox should remain</t>
      </text>
    </comment>
  </commentList>
</comments>
</file>

<file path=xl/sharedStrings.xml><?xml version="1.0" encoding="utf-8"?>
<sst xmlns="http://schemas.openxmlformats.org/spreadsheetml/2006/main" count="3918" uniqueCount="1253">
  <si>
    <t>Supplier Instructions</t>
  </si>
  <si>
    <t>Tab Descriptions</t>
  </si>
  <si>
    <t>Total Estimated Charges</t>
  </si>
  <si>
    <t>This form specifies the Charges to VITA, and the estimated consumption, for the Resource Units</t>
  </si>
  <si>
    <t>Charges by Cost Type</t>
  </si>
  <si>
    <t>The Supplier should use this tab to provide the cost break-down of the Charges, by expense type (e.g. Labor, Hardware, Software, etc.).  These amounts are for informational purposes only and will help the Commonwealth understand the Supplier solution.</t>
  </si>
  <si>
    <t>Monthly Unit Rates</t>
  </si>
  <si>
    <t>Supplier must specify the Monthly Unit Rates for the Resource Units proposed by Supplier.</t>
  </si>
  <si>
    <t>Estimated Volumes</t>
  </si>
  <si>
    <r>
      <t xml:space="preserve">Supplier input is required for the RU structure of this RFP, therefore, no Estimated Volumes by RU will be provided initially by VITA.  Supplier should refer to </t>
    </r>
    <r>
      <rPr>
        <b/>
        <u/>
        <sz val="11"/>
        <rFont val="Arial"/>
        <family val="2"/>
      </rPr>
      <t>Exhibit 4.1.1 (Current Consumption)</t>
    </r>
    <r>
      <rPr>
        <sz val="11"/>
        <rFont val="Arial"/>
        <family val="2"/>
      </rPr>
      <t xml:space="preserve"> for the current volumes consumed by VITA and use such volumes to populate the Estimated Volumes for its proposed RU Structure. No organic growth, or reduction should be assumed.</t>
    </r>
  </si>
  <si>
    <t>HSC</t>
  </si>
  <si>
    <t>This form should be populated according to the proposed Server refresh schedule and is meant to provide visibility into the Hardware Charges for Server &amp; Storage non-infrastructure equipment.</t>
  </si>
  <si>
    <t>Pass-Through</t>
  </si>
  <si>
    <r>
      <t xml:space="preserve">This form is to be left blank by supplier and is intended for future use in circumstances in which VITA requests supplier to procure Hardware or Software on their behalf in accordance to Section 5 </t>
    </r>
    <r>
      <rPr>
        <b/>
        <u/>
        <sz val="11"/>
        <rFont val="Arial"/>
        <family val="2"/>
      </rPr>
      <t>Exhibit 4.0 (Pricing and Financial Provisions)</t>
    </r>
    <r>
      <rPr>
        <sz val="11"/>
        <rFont val="Arial"/>
        <family val="2"/>
      </rPr>
      <t>.</t>
    </r>
  </si>
  <si>
    <t>Milestone Charges</t>
  </si>
  <si>
    <r>
      <t xml:space="preserve">This form is to be used to specify </t>
    </r>
    <r>
      <rPr>
        <sz val="11"/>
        <rFont val="Arial"/>
        <family val="2"/>
      </rPr>
      <t>one-time Implementation charges by Milestone and by date.  This form should be completed assuming two scenarios: 1. Payment of Milestones upon completion, and 2. Amortization of payments over the life of the initial Term.</t>
    </r>
  </si>
  <si>
    <t>Migration Milestone Charges</t>
  </si>
  <si>
    <t xml:space="preserve">This form is to be used to specify the migration charges by Milestone and by date. </t>
  </si>
  <si>
    <t>Supplier Investments</t>
  </si>
  <si>
    <t>The Supplier should use this form to identify investments that it will be making over the term of the contract.  These investments are not in addition to Unit Rate Charges and should be recovered in the Unit Rate Charges and excluded from the Implementation Charges.   The investments identified in this form should support the Supplier's proposed technical solution and be the basis of the non-punitive required fees in the event VITA decides to exercise its right to terminate the Agreement.  This form should reflect the actual cash investment as incurred.</t>
  </si>
  <si>
    <t>Termination</t>
  </si>
  <si>
    <r>
      <t xml:space="preserve">The Supplier should itemize its direct non-recovered costs in the tables provided for Termination for Convenience. These dollar amounts shall be the effective termination expense caps for each termination expense category in accordance with </t>
    </r>
    <r>
      <rPr>
        <b/>
        <u/>
        <sz val="11"/>
        <rFont val="Arial"/>
        <family val="2"/>
      </rPr>
      <t>Section 14 of Exhibit 4.0 (Pricing and Financial Provisions).</t>
    </r>
  </si>
  <si>
    <t>Inflation Sensitivity</t>
  </si>
  <si>
    <r>
      <t>For each of the Resource Units in its proposed RU Structure the Supplier must document the percentage of Charges that are affected by the inflationary impact on Supplier's delivery of the Services ("</t>
    </r>
    <r>
      <rPr>
        <b/>
        <sz val="11"/>
        <rFont val="Arial"/>
        <family val="2"/>
      </rPr>
      <t>Inflation Sensitivity</t>
    </r>
    <r>
      <rPr>
        <sz val="11"/>
        <rFont val="Arial"/>
        <family val="2"/>
      </rPr>
      <t xml:space="preserve">") and which shall be applied on any inflation/deflation adjustment that is due.  The inflation/deflation adjustment shall use "CPI-U" as published by the US Bureau of Labor Statistics for purposes of determining actual inflation, regardless of the location where the Supplier incurs costs associated with the delivery of Services.  See Section 10 of </t>
    </r>
    <r>
      <rPr>
        <b/>
        <u/>
        <sz val="11"/>
        <rFont val="Arial"/>
        <family val="2"/>
      </rPr>
      <t>Exhibit 4.0</t>
    </r>
    <r>
      <rPr>
        <sz val="11"/>
        <rFont val="Arial"/>
        <family val="2"/>
      </rPr>
      <t xml:space="preserve"> for more information.</t>
    </r>
  </si>
  <si>
    <t>Rate Card</t>
  </si>
  <si>
    <r>
      <t xml:space="preserve">Supplier should use this form to provide a list of available Resource Types for FTE Services and the applicable hourly rates, inclusive of travel.  These Resource Types will be available for Solution Services (projects) in accordance with Section 4 of </t>
    </r>
    <r>
      <rPr>
        <b/>
        <u/>
        <sz val="11"/>
        <rFont val="Arial"/>
        <family val="2"/>
      </rPr>
      <t>Exhibit 4.0 (Pricing and Financial Provisions)</t>
    </r>
    <r>
      <rPr>
        <sz val="11"/>
        <rFont val="Arial"/>
        <family val="2"/>
      </rPr>
      <t>.</t>
    </r>
  </si>
  <si>
    <t>VA-180815-UC</t>
  </si>
  <si>
    <t>Exhibit 4.1: Pricing and Volumes Matrix</t>
  </si>
  <si>
    <t xml:space="preserve">COMMONWEALTH OF VIRGINIA
VIRGINIA IT AGENCY (VITA) 
SUPPLIER STRATEGY AND PERFORMANCE DIVISION
7325 BEAUFONT SPRINGS DRIVE
RICHMOND, VIRGINIA  23225
</t>
  </si>
  <si>
    <t>Total Estimated Charges (Annual Amounts in $)</t>
  </si>
  <si>
    <t>Resource Description</t>
  </si>
  <si>
    <t>Contract Year 1</t>
  </si>
  <si>
    <t>Contract Year 2</t>
  </si>
  <si>
    <t>Contract Year 3</t>
  </si>
  <si>
    <t>Contract Year 4</t>
  </si>
  <si>
    <t>Contract Year 5</t>
  </si>
  <si>
    <t>Contract Year 6</t>
  </si>
  <si>
    <t>6 Year Total</t>
  </si>
  <si>
    <t>Contract Year 7</t>
  </si>
  <si>
    <t>Contract Year 8</t>
  </si>
  <si>
    <t>8 Year Total</t>
  </si>
  <si>
    <t>Contract Year 9</t>
  </si>
  <si>
    <t>Contract Year 10</t>
  </si>
  <si>
    <t>10 Year Total</t>
  </si>
  <si>
    <t>CROSS FUNCTIONAL</t>
  </si>
  <si>
    <t>Cross Functional Services</t>
  </si>
  <si>
    <t>Account Management</t>
  </si>
  <si>
    <t>Subtotal</t>
  </si>
  <si>
    <t>SERVER &amp; STORAGE</t>
  </si>
  <si>
    <t>Hardware Charge</t>
  </si>
  <si>
    <t>Hardware Services Charge</t>
  </si>
  <si>
    <t>Hardware Service Charge (HSC) - Host of Remote VM (Linux or Windows)</t>
  </si>
  <si>
    <t>Hardware Service Charge (HSC) - Host of Unix VM</t>
  </si>
  <si>
    <t xml:space="preserve">Hardware Service Charge (HSC) - Physical x86  </t>
  </si>
  <si>
    <t>Hardware Service Charge (HSC) - Physical Unix Servers</t>
  </si>
  <si>
    <t>Hardware Service Charge (HSC) - Remote NAS &amp; SAN</t>
  </si>
  <si>
    <t>Hardware Service Charge (HSC) - Existing Hardware Asset Maintenance</t>
  </si>
  <si>
    <t xml:space="preserve"> </t>
  </si>
  <si>
    <t>Private Cloud Hardware Allocation (Central DC)</t>
  </si>
  <si>
    <t>Virtual Cores</t>
  </si>
  <si>
    <t>Virtual Memory</t>
  </si>
  <si>
    <t>Software Charges</t>
  </si>
  <si>
    <t>Software Services Charge</t>
  </si>
  <si>
    <t>Linux</t>
  </si>
  <si>
    <t>Windows</t>
  </si>
  <si>
    <t>AIX</t>
  </si>
  <si>
    <t>HP-UX</t>
  </si>
  <si>
    <t>Solaris</t>
  </si>
  <si>
    <t>Server Support Charges</t>
  </si>
  <si>
    <t>Server Support Services - Physical (Primary DC)</t>
  </si>
  <si>
    <t>Windows Server – Tier 1</t>
  </si>
  <si>
    <t>Windows Server – Tier 1 Cluster</t>
  </si>
  <si>
    <t>Windows Server – Tier 2</t>
  </si>
  <si>
    <t>Windows Server – Tier 3</t>
  </si>
  <si>
    <t>Linux Server – Tier 1</t>
  </si>
  <si>
    <t>Linux Server – Tier 1 Cluster</t>
  </si>
  <si>
    <t>Linux Server – Tier 2</t>
  </si>
  <si>
    <t>Linux Server – Tier 3</t>
  </si>
  <si>
    <t>UNIX</t>
  </si>
  <si>
    <t>Appliance – Tier 1</t>
  </si>
  <si>
    <t>Appliance – Tier 3</t>
  </si>
  <si>
    <t>Server Support Services - Virtual (Primary DC)</t>
  </si>
  <si>
    <t>Appliance – Tier 2</t>
  </si>
  <si>
    <t>Server Support Services - Physical (Agency)</t>
  </si>
  <si>
    <t>Linux Server –  Tier 2</t>
  </si>
  <si>
    <t>Server Support Services - Virtual (Agency)</t>
  </si>
  <si>
    <t>Server Support Services (Misc)</t>
  </si>
  <si>
    <t>Application / Web Server - Monitoring</t>
  </si>
  <si>
    <t xml:space="preserve">Virtual Application and Utility Applications </t>
  </si>
  <si>
    <t>EAPS Instance</t>
  </si>
  <si>
    <t>EAPS End-User</t>
  </si>
  <si>
    <t>Citrix License</t>
  </si>
  <si>
    <t>Storage Services</t>
  </si>
  <si>
    <t>Storage Services (Central)</t>
  </si>
  <si>
    <t>Storage SAN - Tier 1 - Central Data Centers</t>
  </si>
  <si>
    <t>Storage SAN/NAS - Tier 2 - Central Data Centers</t>
  </si>
  <si>
    <t>Storage SAN/NAS - Tier 3 - Central Data Centers</t>
  </si>
  <si>
    <t>Backup of Local Attached Storage - Per GB Protected</t>
  </si>
  <si>
    <t>Storage SAN/NAS - Tier 2 - Agency Data Centers</t>
  </si>
  <si>
    <t>Database Services</t>
  </si>
  <si>
    <t>MS SQL Database Services</t>
  </si>
  <si>
    <t>Monitoring</t>
  </si>
  <si>
    <t>Physical Administration</t>
  </si>
  <si>
    <t>EDS Service</t>
  </si>
  <si>
    <t>Logical Administration</t>
  </si>
  <si>
    <t>Oracle Database Services</t>
  </si>
  <si>
    <t>Physical Administration - Single Node</t>
  </si>
  <si>
    <t>Physical Administration - Clustered</t>
  </si>
  <si>
    <t>Disaster Recovery Services</t>
  </si>
  <si>
    <t>Base Fee</t>
  </si>
  <si>
    <t>Tier 1 - RTO&lt; 4 hours</t>
  </si>
  <si>
    <t>Tier 2 - RTO 4-24 hours</t>
  </si>
  <si>
    <t>Tier 3 - RTO 25-48 hours</t>
  </si>
  <si>
    <t>Tier 4 - RTO 49-72 hours</t>
  </si>
  <si>
    <t>TOTAL SERVER &amp; STORAGE CHARGES</t>
  </si>
  <si>
    <t>DATA CENTER MANAGEMENT</t>
  </si>
  <si>
    <t>Supplier Data Centers</t>
  </si>
  <si>
    <t>Rack Unit</t>
  </si>
  <si>
    <t>Secured Cage</t>
  </si>
  <si>
    <t>Manassas Secondary Data Center</t>
  </si>
  <si>
    <t>Allocated Power</t>
  </si>
  <si>
    <t>Power Consumption</t>
  </si>
  <si>
    <t>All  Data Centers</t>
  </si>
  <si>
    <t>Cross Connect</t>
  </si>
  <si>
    <t>TOTAL DATA CENTER MANAGEMENT CHARGES</t>
  </si>
  <si>
    <t>DATA CENTER LAN</t>
  </si>
  <si>
    <t>Existing Data Centers: LAN</t>
  </si>
  <si>
    <t>Management and Remediation</t>
  </si>
  <si>
    <t>Supplier Data Centers: LAN</t>
  </si>
  <si>
    <t>IPAM/DNS/DHCP/NTP Appliances</t>
  </si>
  <si>
    <t>Load Balancer</t>
  </si>
  <si>
    <t>Client VPN</t>
  </si>
  <si>
    <t>Cloud Enabled Network</t>
  </si>
  <si>
    <t>TOTAL DATA CENTER LAN CHARGES</t>
  </si>
  <si>
    <t>DIRECTORY SERVICES</t>
  </si>
  <si>
    <t>Directory Services</t>
  </si>
  <si>
    <t>Directory Service</t>
  </si>
  <si>
    <t>Single Sign On Identity Management</t>
  </si>
  <si>
    <t>TOTAL DIRECTORY SERVICES CHARGES</t>
  </si>
  <si>
    <t>PUBLIC CLOUD SERVICES</t>
  </si>
  <si>
    <t>Server Support Services - Public Cloud Services</t>
  </si>
  <si>
    <t>Windows Server – Tier 1 (public cloud services)</t>
  </si>
  <si>
    <t>Windows Server – Tier 2 (public cloud services)</t>
  </si>
  <si>
    <t>Linux Server – Tier 1 (public cloud services)</t>
  </si>
  <si>
    <t>Linux Server – Tier 2 (public cloud services)</t>
  </si>
  <si>
    <t>Cyber Vault AWS</t>
  </si>
  <si>
    <t>Cyber Vault Service Base Fee</t>
  </si>
  <si>
    <t>Monthly</t>
  </si>
  <si>
    <t>Cyber Vault 512 TB</t>
  </si>
  <si>
    <t>Initial Vault Implementation</t>
  </si>
  <si>
    <t>One Time</t>
  </si>
  <si>
    <t>Additional Vault Implementation</t>
  </si>
  <si>
    <t>Agency Implementation</t>
  </si>
  <si>
    <t>Application Protection</t>
  </si>
  <si>
    <t>Server Protection</t>
  </si>
  <si>
    <t>Agency Cyber Vault Support</t>
  </si>
  <si>
    <t>Application Cyber Vault Support</t>
  </si>
  <si>
    <t>Server Cyber Vault Support</t>
  </si>
  <si>
    <t>Virtual Desktop Infrastructure</t>
  </si>
  <si>
    <t>Initial Solution Build Out</t>
  </si>
  <si>
    <t>Migration of SRAW Per Agency</t>
  </si>
  <si>
    <t>One Time Per Agency</t>
  </si>
  <si>
    <t>Migration of SRAW Per VM</t>
  </si>
  <si>
    <t>One Time Per VM</t>
  </si>
  <si>
    <t>New Agency Build Out</t>
  </si>
  <si>
    <t>One Time Per Request</t>
  </si>
  <si>
    <t>VDI Support</t>
  </si>
  <si>
    <t>Monthly Per Session</t>
  </si>
  <si>
    <t>Google Cloud Provisioning</t>
  </si>
  <si>
    <t xml:space="preserve">GCP SSDC Managed (Dev/Test/Prod) Initial Setup Costs </t>
  </si>
  <si>
    <t>One Time per Enterprise</t>
  </si>
  <si>
    <t xml:space="preserve">GCP SSDC Managed Sandbox Initial Setup Costs </t>
  </si>
  <si>
    <t>GCP SteadyState Support Fixed Cost</t>
  </si>
  <si>
    <t>Monthly per Enterprise</t>
  </si>
  <si>
    <t>GCP Initial account setup</t>
  </si>
  <si>
    <t>One Time per Agency</t>
  </si>
  <si>
    <t>GCP SSDC Managed Sandbox Consumption Costs - Storage Estimate</t>
  </si>
  <si>
    <t>Monthly per Agency</t>
  </si>
  <si>
    <t>GCP SSDC Managed Sandbox Consumption Costs - Non Storage Estimate</t>
  </si>
  <si>
    <t>GCP SSDC Managed (Dev/Test/Prod) Consumption Costs - Storage Estimate</t>
  </si>
  <si>
    <t>GCP SSDC Managed (Dev/Test/Prod) Consumption Costs - Non-Storage Estimate</t>
  </si>
  <si>
    <t>GCP SSDC Managed Sandbox Support Variable Costs - Storage Estimate - Surcharge</t>
  </si>
  <si>
    <t>GCP SSDC Managed Sandbox Support Variable Costs - Non storage Estimate - Surcharge</t>
  </si>
  <si>
    <t>GCP SSDC Managed (Dev/Test/Prod) Support Variable Costs - Storage Estimate - Surcharge</t>
  </si>
  <si>
    <t>GCP SSDC Managed (Dev/Test/Prod) Support Variable Costs - Non-Storage Estimate - Surcharge</t>
  </si>
  <si>
    <t xml:space="preserve">GCP strategy, design, product support etc. </t>
  </si>
  <si>
    <t>Hourly - T&amp;M per Agency</t>
  </si>
  <si>
    <t>GRAND TOTAL CHARGES</t>
  </si>
  <si>
    <t>Monthly Unit Rates ($)</t>
  </si>
  <si>
    <t>Renewal Option 1</t>
  </si>
  <si>
    <t>Renewal Option 2</t>
  </si>
  <si>
    <t>Metric</t>
  </si>
  <si>
    <t xml:space="preserve">Contract Year 4 </t>
  </si>
  <si>
    <t>Fixed</t>
  </si>
  <si>
    <t>Dollars</t>
  </si>
  <si>
    <t>Core</t>
  </si>
  <si>
    <t>GB</t>
  </si>
  <si>
    <t>Linux - (Physical or Virtual nodes)</t>
  </si>
  <si>
    <t>Instance</t>
  </si>
  <si>
    <t>Processor</t>
  </si>
  <si>
    <t>Server</t>
  </si>
  <si>
    <t>Appliance -  Tier 2</t>
  </si>
  <si>
    <t>per User</t>
  </si>
  <si>
    <t>Per GB</t>
  </si>
  <si>
    <t>Per Instance</t>
  </si>
  <si>
    <t>Hourly</t>
  </si>
  <si>
    <t>Per Rack</t>
  </si>
  <si>
    <t>Per Cage</t>
  </si>
  <si>
    <t>Manassas DR Data Center</t>
  </si>
  <si>
    <t>Per KW</t>
  </si>
  <si>
    <t>per Kwh</t>
  </si>
  <si>
    <t>per Connection</t>
  </si>
  <si>
    <t> Supplier Data Centers: LAN </t>
  </si>
  <si>
    <t> IPAM/DNS/DHCP/NTP Appliances </t>
  </si>
  <si>
    <t>per Device</t>
  </si>
  <si>
    <t>per 1 Gbps</t>
  </si>
  <si>
    <t>Per User</t>
  </si>
  <si>
    <t>Server Support Services - Public Cloud Resource Units</t>
  </si>
  <si>
    <t>Cyber Vault AWS Service Resource Units</t>
  </si>
  <si>
    <t>N/A</t>
  </si>
  <si>
    <t>Monthly per Vault</t>
  </si>
  <si>
    <t>One Time per Additional Vault</t>
  </si>
  <si>
    <t>One Time per protected Application</t>
  </si>
  <si>
    <t>One Time per protected Server</t>
  </si>
  <si>
    <t>Monthly per protected Application</t>
  </si>
  <si>
    <t>Monthly per protected Server</t>
  </si>
  <si>
    <t>Cyber Vault 512 TB Monthly fee is based on 36 month commit per vault, renewable for additional 36 month periods.  If contract is terminated during a 3 year commit period the balance of the monthly fee is payable for the remaining term.</t>
  </si>
  <si>
    <t>Virtual Desktop Infrastructure (VDI) Resource Units</t>
  </si>
  <si>
    <t>Google Cloud Platform (GCP)</t>
  </si>
  <si>
    <t>T&amp;M</t>
  </si>
  <si>
    <t>Estimated Monthly Volumes</t>
  </si>
  <si>
    <t>Linux Phy</t>
  </si>
  <si>
    <t>Storage SAN - Tier 2 - Central Data Centers</t>
  </si>
  <si>
    <t>Storage SAN - Tier 3 - Central Data Centers</t>
  </si>
  <si>
    <t xml:space="preserve">Per Rack  </t>
  </si>
  <si>
    <t>CYBER VAULT AWS SERVICES</t>
  </si>
  <si>
    <t>OTC</t>
  </si>
  <si>
    <t>Google Cloud Provisioning (GCP) Resource Units</t>
  </si>
  <si>
    <t>Summary of Charges ($)</t>
  </si>
  <si>
    <t>Option Year</t>
  </si>
  <si>
    <t>Charge Description</t>
  </si>
  <si>
    <t>Year 1 *</t>
  </si>
  <si>
    <t>Year 2</t>
  </si>
  <si>
    <t>Year 3</t>
  </si>
  <si>
    <t>Year 4</t>
  </si>
  <si>
    <t>Year 5</t>
  </si>
  <si>
    <t>Year 6</t>
  </si>
  <si>
    <t>Year 7</t>
  </si>
  <si>
    <t>Year 8</t>
  </si>
  <si>
    <t>Year 9</t>
  </si>
  <si>
    <t>Year 10</t>
  </si>
  <si>
    <t>10 Years Total</t>
  </si>
  <si>
    <t>Server Services</t>
  </si>
  <si>
    <t>Base Charges</t>
  </si>
  <si>
    <t>Pass-Through Expenses</t>
  </si>
  <si>
    <t>Transition Charges (*)</t>
  </si>
  <si>
    <t>TOTAL SERVER SERVICES</t>
  </si>
  <si>
    <t>(*) Shows Y-1 / Y1 combined</t>
  </si>
  <si>
    <t>Y0</t>
  </si>
  <si>
    <t>Y1</t>
  </si>
  <si>
    <t>Y2</t>
  </si>
  <si>
    <t>Y3</t>
  </si>
  <si>
    <t>Y4</t>
  </si>
  <si>
    <t>Y5</t>
  </si>
  <si>
    <t>Y6</t>
  </si>
  <si>
    <t>Total</t>
  </si>
  <si>
    <t>Transition</t>
  </si>
  <si>
    <t>Passthrough</t>
  </si>
  <si>
    <t>Base</t>
  </si>
  <si>
    <t>Hardware Service Charge Estimate ($)</t>
  </si>
  <si>
    <t>Note 1:  HSC dollars listed here are not in addition to HSC dollars listed in the Total Estimated  Charges tab and should be included in the Total Estimate Charges.</t>
  </si>
  <si>
    <t>CY1Q1</t>
  </si>
  <si>
    <t>CY1Q2</t>
  </si>
  <si>
    <t>CY1Q3</t>
  </si>
  <si>
    <t>CY1Q4</t>
  </si>
  <si>
    <t>Contract Year 1 Total</t>
  </si>
  <si>
    <t>CY2Q1</t>
  </si>
  <si>
    <t>CY2Q2</t>
  </si>
  <si>
    <t>CY2Q3</t>
  </si>
  <si>
    <t>CY2Q4</t>
  </si>
  <si>
    <t>Contract Year 2 Total</t>
  </si>
  <si>
    <t>HSC - Totals</t>
  </si>
  <si>
    <t>Number of servers</t>
  </si>
  <si>
    <t>Average cost per server</t>
  </si>
  <si>
    <t>Server hardware</t>
  </si>
  <si>
    <t>Server hardware maintenance</t>
  </si>
  <si>
    <t>Other</t>
  </si>
  <si>
    <t>Reneal Option 2</t>
  </si>
  <si>
    <t>* Unix boxes will be handle on the case by case basis</t>
  </si>
  <si>
    <t>DMV</t>
  </si>
  <si>
    <t>TAX</t>
  </si>
  <si>
    <t>VDOT</t>
  </si>
  <si>
    <t>Y7</t>
  </si>
  <si>
    <t>Y8</t>
  </si>
  <si>
    <t>Y9</t>
  </si>
  <si>
    <t>Maint</t>
  </si>
  <si>
    <t>Pass-Through Expenses ($) (Estimated)</t>
  </si>
  <si>
    <t>Description</t>
  </si>
  <si>
    <t>Pass-Through Expenses (Estimated)</t>
  </si>
  <si>
    <t xml:space="preserve">SOC 2, Type 2 Audit </t>
  </si>
  <si>
    <r>
      <t>Public Cloud Consumption:</t>
    </r>
    <r>
      <rPr>
        <sz val="10"/>
        <color rgb="FFFF0000"/>
        <rFont val="Times New Roman"/>
        <family val="1"/>
      </rPr>
      <t xml:space="preserve"> monthly metered</t>
    </r>
    <r>
      <rPr>
        <b/>
        <sz val="10"/>
        <color rgb="FFFF0000"/>
        <rFont val="Times New Roman"/>
        <family val="1"/>
      </rPr>
      <t xml:space="preserve"> (N/A to RU based services)</t>
    </r>
  </si>
  <si>
    <t>TBD</t>
  </si>
  <si>
    <t xml:space="preserve">AWS </t>
  </si>
  <si>
    <t>List -10%</t>
  </si>
  <si>
    <t>list-10%</t>
  </si>
  <si>
    <t xml:space="preserve">Oracle </t>
  </si>
  <si>
    <t>List-7%</t>
  </si>
  <si>
    <t xml:space="preserve">Google </t>
  </si>
  <si>
    <t>List</t>
  </si>
  <si>
    <t>Azure</t>
  </si>
  <si>
    <t>List-2%</t>
  </si>
  <si>
    <t>AWS Public Cloud 24x7 Enterprise Support</t>
  </si>
  <si>
    <t>*</t>
  </si>
  <si>
    <t>AWS Resource as needed</t>
  </si>
  <si>
    <t>AWS Hourly rate</t>
  </si>
  <si>
    <t>AWS hourly rate</t>
  </si>
  <si>
    <t>CESC Facilities Management</t>
  </si>
  <si>
    <t>CESC Power Consumption</t>
  </si>
  <si>
    <t>Other (insert description)</t>
  </si>
  <si>
    <t>*No charge up to $150k of monthly AWS public cloud consumption.</t>
  </si>
  <si>
    <t>**TBD to allow renegotiations with CSP's as consumption grows and pass additional savings onto the COV if possible.</t>
  </si>
  <si>
    <t xml:space="preserve">Note: AWS percentage discount that VITA shall receive will be contingent upon discount Unisys negotiates with AWS. </t>
  </si>
  <si>
    <t>($)</t>
  </si>
  <si>
    <t>Milestone Charges - Paid at Completion</t>
  </si>
  <si>
    <t>Scenario 3: Milestone Charges - Paid over Term</t>
  </si>
  <si>
    <t>Critical Milestone</t>
  </si>
  <si>
    <t>Reference Document</t>
  </si>
  <si>
    <t>Completion Criteria Ref</t>
  </si>
  <si>
    <t>Completion Date</t>
  </si>
  <si>
    <t>Primary Data Center Migration Milestones</t>
  </si>
  <si>
    <t>Initial Assessment</t>
  </si>
  <si>
    <t>Exh 2.4.2 tab Migration Milestones</t>
  </si>
  <si>
    <t>PDC-03</t>
  </si>
  <si>
    <t xml:space="preserve">CESC Migration Strategy and Baseline Migration Plan  </t>
  </si>
  <si>
    <t>PDC-04</t>
  </si>
  <si>
    <t>Base Migration Infrastructure Deployed</t>
  </si>
  <si>
    <t>PDC-05</t>
  </si>
  <si>
    <t>Migration Commencement Date</t>
  </si>
  <si>
    <t>PDC-06</t>
  </si>
  <si>
    <t>15% Workload Migrated</t>
  </si>
  <si>
    <t>PDC-07</t>
  </si>
  <si>
    <t>30% Workload Migrated</t>
  </si>
  <si>
    <t>PDC-08</t>
  </si>
  <si>
    <t>50% Workload Migrated</t>
  </si>
  <si>
    <t>PDC-09</t>
  </si>
  <si>
    <t>70% Workload Migrated</t>
  </si>
  <si>
    <t>PDC-10</t>
  </si>
  <si>
    <t>100% Workload Migrated</t>
  </si>
  <si>
    <t>PDC-11</t>
  </si>
  <si>
    <t>RESERVED</t>
  </si>
  <si>
    <t>PDC-12</t>
  </si>
  <si>
    <t>PDC-13</t>
  </si>
  <si>
    <t>PDC-14</t>
  </si>
  <si>
    <t>Out of Building</t>
  </si>
  <si>
    <t>PDC-15</t>
  </si>
  <si>
    <t>Closing</t>
  </si>
  <si>
    <t>PDC-16</t>
  </si>
  <si>
    <t>Total Migration Milestone Charges</t>
  </si>
  <si>
    <t>Exhibit 6(b) Milestone Charges</t>
  </si>
  <si>
    <t>Secondary Data Center Milestones</t>
  </si>
  <si>
    <t>Data Center Base Implementation</t>
  </si>
  <si>
    <t>Exh 2.4.3 tab Secondary DC Milestones</t>
  </si>
  <si>
    <t>SDC01</t>
  </si>
  <si>
    <t>Network Core Functional</t>
  </si>
  <si>
    <t>SDC02</t>
  </si>
  <si>
    <t>SAN Core Functional and SAN Storage is implemented.</t>
  </si>
  <si>
    <t>SDC03</t>
  </si>
  <si>
    <t>All Private Cloud Operational</t>
  </si>
  <si>
    <t>SDC04</t>
  </si>
  <si>
    <t>Secondary Data Center build and migration complete.</t>
  </si>
  <si>
    <t>SDC05</t>
  </si>
  <si>
    <t>Exit Current DR Site in Manassas</t>
  </si>
  <si>
    <t>SDC06</t>
  </si>
  <si>
    <t xml:space="preserve">The migration milestone payments cover labor, project management and materials to provision required infrastructure to solution the new secondary data center as described in Exhibit 2.3.1, section 3.3.1.  Assisting other STS to relocate or provision their solutions in the secondary data center is included but not the cost of other STS hardware, software, materials etc.  </t>
  </si>
  <si>
    <t>Scenario 1: Milestone Charges - Paid at Completion</t>
  </si>
  <si>
    <t>Scenario 2: Milestone Charges - Paid over Term (Note 3)</t>
  </si>
  <si>
    <t>Scenario 3: Milestone Charges - Paid in Two Payments</t>
  </si>
  <si>
    <t>Year -1 (Note 1)</t>
  </si>
  <si>
    <t>IMPLEMENTATION MILESTONES CHARGES</t>
  </si>
  <si>
    <t>Governance Established</t>
  </si>
  <si>
    <t>Exh 2.4.1 tab Implementation Milestones</t>
  </si>
  <si>
    <t>M-03</t>
  </si>
  <si>
    <t>Effective Date + 2 weeks</t>
  </si>
  <si>
    <t xml:space="preserve">Services Detailed Implementation Plan (CD 3.1)
</t>
  </si>
  <si>
    <t>M-04</t>
  </si>
  <si>
    <t>SMM Initial Draft 
Complete (CD 3.3.1)</t>
  </si>
  <si>
    <t>M-05</t>
  </si>
  <si>
    <t>Technology Infrastructure Readiness for Commencement</t>
  </si>
  <si>
    <t>M-07</t>
  </si>
  <si>
    <t>Knowledge Transfer Completed</t>
  </si>
  <si>
    <t>M-08</t>
  </si>
  <si>
    <t>Commencement - 1 month</t>
  </si>
  <si>
    <t>SMM Final Document 
(CD 3.3.2)</t>
  </si>
  <si>
    <t>M-09</t>
  </si>
  <si>
    <t>Assumption of current legacy tools and reporting</t>
  </si>
  <si>
    <t>M-13a</t>
  </si>
  <si>
    <t>SMS Implementation
(CD 3.9) 
and 
Service Performance &amp; Reporting  (CD 3.4)
Completed</t>
  </si>
  <si>
    <t>M-13b</t>
  </si>
  <si>
    <t>Services Implementation Readiness Plan Complete (CD 3.2)</t>
  </si>
  <si>
    <t>M-16a</t>
  </si>
  <si>
    <t>Updated Services Implementation Readiness Plan Complete (CD 3.2)</t>
  </si>
  <si>
    <t>M-16b</t>
  </si>
  <si>
    <t>Commencement</t>
  </si>
  <si>
    <t>M-18a</t>
  </si>
  <si>
    <t>Commencement date</t>
  </si>
  <si>
    <t>Asset Integration Complete</t>
  </si>
  <si>
    <t>M-18c</t>
  </si>
  <si>
    <t>Enhanced Automation and Reports Completed</t>
  </si>
  <si>
    <t>M-21</t>
  </si>
  <si>
    <t>Initial Technology Plan (CD 3.6)</t>
  </si>
  <si>
    <t>M-23</t>
  </si>
  <si>
    <t>Prioritized Remediation (based on the Initial Technology Plan) Completed</t>
  </si>
  <si>
    <t>M-24</t>
  </si>
  <si>
    <t>Total Implementation Milestone Charges</t>
  </si>
  <si>
    <t>Notes:</t>
  </si>
  <si>
    <t>1) Year -1 means the time after signature and prior to Commencement Date</t>
  </si>
  <si>
    <t>2) Under Scenario 2, the yearly amounts are estimates; the Total Milestone Charges will be evenly divided among the remaining months of the Term</t>
  </si>
  <si>
    <t>3) Original lump sum payment will be $7,748,000. Upon acceptance of M18c, the final payment will be $250,000.</t>
  </si>
  <si>
    <t>Supplier Investments (Annual Amounts in $)</t>
  </si>
  <si>
    <t>Server &amp; Storage</t>
  </si>
  <si>
    <t>Hardware - Infrastructure</t>
  </si>
  <si>
    <t>Hardware - Non-Infrastructure</t>
  </si>
  <si>
    <t>Sofware</t>
  </si>
  <si>
    <t>Data Center Management</t>
  </si>
  <si>
    <t>Data Center LAN</t>
  </si>
  <si>
    <t>Agency Data Center LAN</t>
  </si>
  <si>
    <t>TOTAL</t>
  </si>
  <si>
    <t>Hardware</t>
  </si>
  <si>
    <t>TOTAL INVESTMENTS</t>
  </si>
  <si>
    <t>Caps on Termination Charges (Amounts in $)</t>
  </si>
  <si>
    <t>(cells left blank indicate no charge would be due)</t>
  </si>
  <si>
    <t>Unrecovered Milestone Charges</t>
  </si>
  <si>
    <t>Employee Severance</t>
  </si>
  <si>
    <r>
      <t>Supplier Equipment</t>
    </r>
    <r>
      <rPr>
        <sz val="10"/>
        <color rgb="FF000000"/>
        <rFont val="Times New Roman"/>
        <family val="1"/>
      </rPr>
      <t xml:space="preserve"> </t>
    </r>
  </si>
  <si>
    <t>Third Party Contracts (Software Licenses)</t>
  </si>
  <si>
    <t>Third Party Contracts (Other)</t>
  </si>
  <si>
    <t>Total CROSS FUNCTIONAL</t>
  </si>
  <si>
    <t>Unrecovered Implementation  Charges</t>
  </si>
  <si>
    <t>Total SERVER &amp; STORAGE</t>
  </si>
  <si>
    <t>Total DATA CENTER MANAGEMENT</t>
  </si>
  <si>
    <t>Total DATA CENTER LAN Termination for Convinience</t>
  </si>
  <si>
    <t>AGENCY DATA CENTER LAN</t>
  </si>
  <si>
    <t>Total AGENCY DATA CENTER LAN Termination for Convinience</t>
  </si>
  <si>
    <t>Third Party Contracts (Other/NW)</t>
  </si>
  <si>
    <t>Total DATA CENTER LAN</t>
  </si>
  <si>
    <t>Total DIRECTORY SERVICES</t>
  </si>
  <si>
    <t>Inflation Sensitivity (%)</t>
  </si>
  <si>
    <t>Private Cloud Hardware Allocation (Primary DC)</t>
  </si>
  <si>
    <t>Per KWH</t>
  </si>
  <si>
    <t>per Cage</t>
  </si>
  <si>
    <t>All Data Center</t>
  </si>
  <si>
    <t>Single Sign On Identy Management</t>
  </si>
  <si>
    <t>Resource Type</t>
  </si>
  <si>
    <t>Units</t>
  </si>
  <si>
    <t>Annual Productive Hours</t>
  </si>
  <si>
    <t>Contract Year 6 through 11/24</t>
  </si>
  <si>
    <t xml:space="preserve">Cloud Principal Architect​ </t>
  </si>
  <si>
    <t>Hours</t>
  </si>
  <si>
    <t>Cloud Service Delivery Manager ​</t>
  </si>
  <si>
    <t>Cloud Security Architect</t>
  </si>
  <si>
    <t>Sr. Cloud Engineer</t>
  </si>
  <si>
    <t>Security Analyst</t>
  </si>
  <si>
    <t>Sr. Business Analyst</t>
  </si>
  <si>
    <t>Site Reliability Engineer</t>
  </si>
  <si>
    <t>DevOps Engineer</t>
  </si>
  <si>
    <t>FinOps Engineer</t>
  </si>
  <si>
    <t>Principal Architect</t>
  </si>
  <si>
    <t>Program Manager</t>
  </si>
  <si>
    <t>Sr. Consultant</t>
  </si>
  <si>
    <t>Consultant</t>
  </si>
  <si>
    <t>Senior Engineer</t>
  </si>
  <si>
    <t>Project Manager II</t>
  </si>
  <si>
    <t>Software Developer</t>
  </si>
  <si>
    <t>Network Engineer</t>
  </si>
  <si>
    <t>Bsuiness Manager</t>
  </si>
  <si>
    <t>Database Analyst Programmer</t>
  </si>
  <si>
    <t>Database Analyst Programmer-Logical Adminstration RU</t>
  </si>
  <si>
    <t>Project Manager I</t>
  </si>
  <si>
    <t>Engineer</t>
  </si>
  <si>
    <t>Smart Hands</t>
  </si>
  <si>
    <t>Minimum Yrs Exp in Role</t>
  </si>
  <si>
    <t>Total Experience</t>
  </si>
  <si>
    <t>Role Description</t>
  </si>
  <si>
    <t>Qualification</t>
  </si>
  <si>
    <t xml:space="preserve">Minimum of 10 years of relevant IT experience. </t>
  </si>
  <si>
    <t>i.</t>
  </si>
  <si>
    <t xml:space="preserve">Acts as a primary architectural resource to account teams and clients. Leads the design and integration of IT Outsourcing Solutions for large (&gt;$20M USD or 25 project team members) or medium (&gt;$10M USD or 15 project team members) client projects. Works with the account teams to expand the GMS client base. Interfaces with GMS Solution Architects to design a solution that is tailored to the client's requirements.
Offering Responsibilities 
Fills the senior architect client-facing role to advise clients and support the implementation of solutions based on GMS offerings. Specific responsibilities include: 
• Analyzing client requirements to support tailoring client solutions. 
• Leading the development of the solution architecture for large or medium engagements with possible support from the GMS Solution Architect team. 
• Leading or supporting the development of Portfolio solution work plans, estimates, package definition and the infrastructure architecture. 
• Leading or supporting the implementation of the solution work plan including stakeholder status communication and technical problem resolution. 
• Supporting the development of cost elements and resource estimates as well as solution models. 
• Implementing client solutions using appropriate SDF processes, architectural artifact requirements and the GITOS End-to-End Service Model 
• Applying knowledge of IT Service offerings and service agreements to support architectural aspects of new business opportunities. 
• Acting as the single point of contact for large or medium client engagements architectural areas related to the implementation of the solution. 
• Providing authoritative guidance to clients on IT infrastructure and asset management. 
• Coordinating architect resources that are contributing to the development of the solution architecture. 
• Presenting the solution to internal and client stakeholders at a level appropriate to the audience. 
Client Facing Responsibilities 
Contributes to GMS business goals and delivery engagements by: 
• Working with client stakeholders to evaluate the solution requirements 
• Acting as a highly skilled resource on GMS Offerings for client activities 
• Communicating solution architectural design and service specifics to client stakeholders 
• Educating client personnel on Unisys solution architecture and future strategy 
• Working with client technical staff during service definition and transition to resolve issues 
• Presenting solution design to client's IT staff 
• Assuming accountability for the overall solution design and the successful implementation of the architectural areas of the solution. 
Portfolio Responsibilities 
Acts as a Subject Matter Expert (SME) or Delivery Ready (DR) resource on one or more portfolio offerings. Fully knowledgeable on the offerings, supporting technologies and tools and architectural concepts. Is able to advise client and on-site Unisys personnel on design and implementation issues. Must have an in-depth understanding of at least one of the following offerings: 
• Converged Remote Infrastructure Mgmt (cRIM) 
• End-User Productivity Services (EUPS) 
• Unisys Secure Cloud (USC) </t>
  </si>
  <si>
    <t xml:space="preserve">Acts as a primary architectural resource to account teams and clients. Leads the design and integration of IT Outsourcing Solutions for large (&gt;$20M USD or 25 project team members) or medium (&gt;$10M USD or 15 project team members) client projects. Works with the account teams to expand the GMS client base. Interfaces with GMS Solution Architects to design a solution that is tailored to the client's requirements.
Offering Responsibilities 
Fills the senior architect client-facing role to advise clients and support the implementation of solutions based on GMS offerings. Specific responsibilities include: 
• Analyzing client requirements to support tailoring client solutions. 
• Leading the development of the solution architecture for large or medium engagements with possible support from the GMS Solution Architect team. 
• Leading or supporting the development of Portfolio solution work plans, estimates, package definition and the infrastructure architecture. 
• Leading or supporting the implementation of the solution work plan including stakeholder status communication and technical problem resolution. 
• Supporting the development of cost elements and resource estimates as well as solution models. 
• Implementing client solutions using appropriate SDF processes, architectural artifact requirements and the GITOS End-to-End Service Model 
• Applying knowledge of IT Service offerings and service agreements to support architectural aspects of new business opportunities. 
• Acting as the single point of contact for large or medium client engagements architectural areas related to the implementation of the solution. 
• Providing authoritative guidance to clients on IT infrastructure and asset management. 
• Coordinating architect resources that are contributing to the development of the solution architecture. 
• Presenting the solution to internal and client stakeholders at a level appropriate to the audience. 
Client Facing Responsibilities 
Contributes to GMS business goals and delivery engagements by: 
• Working with client stakeholders to evaluate the solution requirements 
• Acting as a highly skilled resource on GMS Offerings for client activities 
• Communicating solution architectural design and service specifics to client stakeholders 
• Educating client personnel on Unisys solution architecture and future strategy 
• Working with client technical staff during service definition and transition to resolve issues 
• Presenting solution design to client's IT staff 
• Assuming accountability for the overall solution design and the successful implementation of the architectural areas of the solution. 
Portfolio Responsibilities 
Acts as a Subject Matter Expert (SME) or Delivery Ready (DR) resource on one or more portfolio offerings. Fully knowledgeable on the offerings, supporting technologies and tools and architectural concepts. Is able to advise client and on-site Unisys personnel on design and implementation issues. Must have an in-depth understanding of at least one of the following offerings: 
• Converged Remote Infrastructure Mgmt (cRIM) 
• End-User Productivity Services (EUPS) 
• Unisys Secure Cloud (USC) </t>
  </si>
  <si>
    <t xml:space="preserve">Masters Degree or equivalent experience 
IT infrastructure planning or Enterprise Architecture Experience on large or medium projects 
Experience in at least two of the following specific technology areas: servers (Linux, Microsoft Windows Server, Oracle Weblogic, or others), database (SQL Server, Oracle DB RAC or others), networks (LANs, WANs or others) and/or security (Network and Internet Security, Biometric and Credentialing Vendors, System Integration - Facility Security or others). 
IT Outsourcing Experience 
TOGAF, ITIL, Security or other related certification </t>
  </si>
  <si>
    <t>ii.</t>
  </si>
  <si>
    <t>iii.</t>
  </si>
  <si>
    <t>iv.</t>
  </si>
  <si>
    <t xml:space="preserve">Minimum of 10 years of relevant managerial experience. </t>
  </si>
  <si>
    <t>Develops, defines and executes project plans, schedules, budgets and deliverables on large engagements and projects. Identifies needed resources for projects, defines and assigns major project roles. Monitors the product/program/project from initiation through delivery, interfacing with external customers or field-based employees on technical matters, as needed. Assigns and monitors work of project/program management staff, providing technical support and direction
Leadership: 
Builds and maintains high team morale, positively cascades all organizational communications. Builds strong relationships with all team members and management structures. Strives to develop a cohesive and motivated team who adhere to the behavioral expectations, even in the face of adversity. Ensure team leaders take responsibility for self development and promote knowledge and skills development in support of internal career development. Builds and maintains high team leadership morale. Facilitates groups to establish appropriate goals and encourages movement towards project outcomes. Regularly solicits and promotes team participation and involvement in project plans, activities, and decisions. Deals effectively with different kinds of clients including highly aggressive and/or reactionary clients. Optimizes team strengths and minimizes weaknesses by appropriately matching the right skills, experience and competencies to the project allowing them to contribute successfully to the project. 
Manage Change: 
Positively promotes and facilitates change. Manages changes to the project scope, schedule, and costs using appropriate verification techniques to keep the project plan accurate, updated, and reflective of authorized project changes as defined in the change management plan; facilitates client acceptance of the scope change. Manages the ambiguity associated with change initiatives by continually identifying and addressing evolving implications and documenting the agreements to the requirements. 
Risk Management: 
Creates an environment where risks are communicated as challenges and opportunities. 
Documents risks, assumptions, and constraints using historical data and expert judgment in order to understand project limitations. Implements actions required to avoid or mitigate project risks to minimize the impact of the risks on the project. Balances and analyses risks associated with highly complex decision 
Monitor and Control Project Work: 
Measures project performance using appropriate tools and techniques to monitor the progress of the project, indentify and quantify any variances, perform any required corrective actions, and communicate to all stakeholders. Understands the businesses into which they are delivering, including cross-functional business domains. Understands the interdependence of various project components and plans accordingly to meet milestones. 
Establishes effective structures, systems and work processes to achieve high levels of efficiency and effectiveness. Forecasts and tracks costs and revenue to meet project objectives and effectively utilize resources. Thinks in a system-wide, cross-boundary terms before defining a problem-solving initiative. 
Communications: 
Ensures a common understanding by setting expectations using the Project Plan to align the stakeholders and team members. Communicates effectively and confidently with senior management within Unisys and the client to ensure key stakeholder buy-in. Explains the strategic benefits of decisions to team members. Ensures the client understands what they are receiving by articulating how project objectives relate to business outcomes.</t>
  </si>
  <si>
    <t xml:space="preserve"> A Bachelor’s degree in Computer Science, Information Systems, Engineering, Business or other related scientific or technical discipline.
More than ten years experience managing medium complexity projects or equivalent combination of education and experience. 
• Good verbal and written communication skills. 
• Ability to train and develop staff and the ability to work in a time sensitive environment. </t>
  </si>
  <si>
    <t>8 years</t>
  </si>
  <si>
    <t xml:space="preserve">Sr. Consultants work on billable engagements to design, develop, and implement solutions by using standard methods, techniques and tools applicable to the area in which they are working. Senior consultants provide support, advice and guidance on the correct application of a solution or technique. Their assignments range in complexity from basic analysis and problem solving to developing recommendations for complete business solutions or technical applications. Consultants achieve the productivity metrics associated with their position.
• Using Unisys project management techniques, leads a team on small projects (services value of up to $2M annually) or portions of larger projects. 
• Develops proficiency in project management concepts -- resource utilization, risk mitigation, financials, performance management, fulfilling appropriate project control requirements, etc. 
• Functions as the technical lead on small projects or portions of larger projects. 
• Is recognized as an extremely knowledgeable resource in several technical domains. 
• Is capable of designing quality control and test procedures. 
• Applies technical expertise to support the development of the technology architecture and the total system solution. 
• Reviews, for accuracy, the technical content of proposals prepared by junior consultants. 
• Performs competitive analyses (e.g., performs technical research in order to compare Unisys to competitor products and solutions). 
• Leads the technical portion of demonstrations, internally and externally. 
• Designs total system solutions for smaller projects or for portions of larger projects. 
• Widely applies theories, concepts and systems integration operating principles. 
• Develops client support plans for complex systems and/or major projects. 
• Builds client relationships by interfacing with the client organization on the solution design. 
• Identifies follow-on business in client accounts and communicates these opportunities to the project manager. 
• Builds strong working relationships inside and outside of Unisys. 
• Develops further depth and expertise in their area of specialization (e.g., solutions specialization, project management, architectural design, etc.) </t>
  </si>
  <si>
    <t xml:space="preserve">A minimum of eight years successful professional experience plus a bachelor's degree or equivalent experience and technical certifications as appropriate. Prior work experience should include: 
• Leading teams of junior consultants on small projects. 
• Interfacing with a variety of clients on the solution. 
• Proposing opportunities for follow-on business that resulted in new business. 
Successfully qualified for PMI Examination or passed IPMA Examination or other relevant project management certification, as appropriate for the local geography. </t>
  </si>
  <si>
    <t>5 years</t>
  </si>
  <si>
    <t xml:space="preserve">Consultants work on billable engagements to design, develop, and implement solutions by using standard methods, techniques and tools applicable to the area in which they are working. Senior consultants provide support, advice and guidance on the correct application of a solution or technique. Assignments range in complexity from basic analysis and problem solving to developing recommendations for complete business solutions or technical applications. Consultants achieve the productivity metrics associated with their position. 
• Working with minimal supervision of managers, leads and assists junior consultants in resolving routine problems, and is capable of resolving non-routine problems. 
• Selects an area of focus in which to specialize (e.g., solutions specialization, architectural design, project management, etc.). 
• Installs non-standard software updates. 
• Investigates, analyzes and resolves routine problems in selected functional areas. 
• Assess, gather, and evaluate client capabilities and needs. 
• Performs benchmark needs analysis and requirements definitions in selected functional areas. 
• Functions as the technical lead on small projects or portions of larger projects. 
• Assists with architecture design. 
• Performs systems design and installation. 
• Coordinates work with specialists, solutions engineers and clients, as required. 
• Is capable of designing quality control and test procedures. 
• Applies technical expertise to support the development of the technology architecture and the total system solution. 
• Builds client relationships by interfacing with the client organization on the solution design. 
• Supports clients by designing, customizing and delivering solutions training and technical presentations. 
• Reviews, for accuracy, the technical content of proposals prepared by junior consultants. 
• Performs competitive analyses (e.g., performs technical research in order to compare Unisys to competitor products and solutions). 
• Leads the technical portion of demonstrations, internally and externally. 
• Provides sales support – answers technical questions, completes portions of proposals (including hardware/software configurations), prepares packaged presentations, and conducts demonstrations. 
• Suggests components of the sales strategy for basic systems integration products and services in selected functional areas. 
• Proposes opportunities to develop follow-on business in client accounts and communicates ideas to the project manager. 
Builds strong working relationships inside and outside of Unisys. </t>
  </si>
  <si>
    <t xml:space="preserve">A minimum of five to six years successful professional experience plus a bachelor's degree or equivalent experience and technical certifications as appropriate. Prior work experience should include: 
• Independently performing benchmark needs assessment, requirements definition and the Design, development and installation of solutions for a variety of client engagements. 
• Completing portions of proposals, presentations and demonstrations. 
• Conducting technical presentations and solutions training. </t>
  </si>
  <si>
    <t>10 years</t>
  </si>
  <si>
    <t xml:space="preserve">Deliver Support Services primarily on Unisys and Third Party applications - sell and deliver services, teach client users on specific application functionality, and develop new services to extend or broaden our reach into the client’s infrastructure services requirements. 
Ensures high levels of client satisfaction for the products/solutions supported. 
Addresses all questions regarding the installation, configuration and customization within the areas of domain expertise. 
Responds to Level 2 problems in a timely and accurate manner and ensures that Service Level Agreements are met. 
Recognized as a Subject Matter Expert on products being supported and is knowledgeable of competitor’s products. 
On specific situations or at the request of management may resolve Level 3 support issues as required. 
May work on billable engagements as required to meet current client requirements. 
May supervise a team of Systems Analysts 
Participate in selling and promoting additional services. 
Escalates product issues to Unisys Management when support staff is unable to resolve them. 
Identifies, documents and estimates (costs/revenue) opportunities for add-on services 
Attempts to reproduce reported problems, identifies, and provides immediate workarounds to overcome problems 
Documents resolutions to reported problems 
Identifies product and documentation deficiencies and makes suggestions for improvement. 
Analyzes and resolves problems escalated from junior staff. 
Works with clients to define requirements for enhancement requests 
Manages the qualification and assessment of client expectations 
Acts as a subject-matter expert in more than one CMMi Process Areas 
Applies CMMi compliant best practices and promoting continuous process improvement 
May manage the design and implementation of CMMi-compliant processes and process improvements 
Acts as technical and business domain subject-matter expert to other groups and to clients 
Reviews applicable work products and activities 
Acts as consulting expert to advise on the functional/technical/organizational matters which can impact the work/business processes 
Incumbents may produce the following artifacts: 
Support Requests (Contacts) 
Contacts 
Problem Reports (ClearQuest Defects, UCFs) 
Change Requests (ClearQuest Feature, New Feature Suggestions) 
W-Alerts </t>
  </si>
  <si>
    <t xml:space="preserve">Requires a Bachelor’s Degree and a minimum of 10 years’ experience. 
Is recognized as an expert in own area within the organization 
Requires specialized depth and/or breadth of expertise 
Interprets internal or external business issues and recommends 
solutions/best practices 
Solves complex problems; takes a broad perspective to identify solutions 
Works independently, with guidance in only the most complex situations </t>
  </si>
  <si>
    <t>5 Years</t>
  </si>
  <si>
    <t xml:space="preserve">Develops, defines and executes project plans, schedules, budgets and deliverables on medium sized engagements, projects and/or sub-projects. Identifies needed resources for projects, defines and assigns major project roles. Monitors the product/program/project from initiation through delivery, interfacing with external customers or field-based employees on technical matters, as needed. Assigns and monitors work of project/program management staff, providing technical support and direction. 
Leadership: 
Builds and maintains high team morale, positively cascades all organizational communications. Brings together cross-functional team members and fosters a collaborative approach to delivery. Resolves conflict by addressing issues between others before it escalates and impedes the achievement of project outcomes. Collaborates with other managers on resourcing to avoid conflicts with other projects Continually assesses project team capabilities against the demands placed on it. Approaches people directly and openly, but discreetly, over poor performance. Considers the ideas and opinions of others but accepts responsibility for the final decision without excuse. 
Manage Change: 
Manages changes to the project scope, schedule, and costs using appropriate verification techniques to keep the project plan accurate, updated, and reflective of authorized project changes as defined in the change management plan; facilitates client acceptance of the scope change. Coordinates the assessment of the impact that the change will have on people, processes, and systems and develops and adapts these areas to support the change. Understands the implications of changes internally and externally to the project and acts to ensure that itis aligned with these changes. 
Risk Management: 
Documents risks, assumptions, and constraints using historical data and expert judgment in order to understand project limitations. Implements actions required to avoid or mitigate project risk events to minimize the impact of the risks on the project. 
Anticipates and manages risks associated with change through appropriate contingency planning. 
Monitor and Control Project Work: 
Measures project performance using appropriate tools and techniques to monitor the progress of the project, identify and quantify any variances, perform any required corrective actions, and communicate to all stakeholders. Adjusts schedules to accommodate changing requirements within established deadlines.Forecasts and tracks costs and revenue to meet project objectives and effectively utilize resources. Demonstrates creativity when developing solutions considering the long-term impact.Handles multiple priorities by effectively prioritizing based on importance and impact.Manages all aspects to ensure smooth operational hand-over on completion of the project. 
Communications: 
Ensures a common understanding by setting expectations using the Project Plan to align the stakeholders and team members and to ensure team buy-in. Selects the most effective type and medium for communicating message, communicating in person wherever possible. Communicates a sense of urgency when dealing with client issues. Is able to clearly articulate the connection between the client’s business issues and appropriate technology solutions. Actively manages ongoing stakeholder expectations and ensures they are consistent with deliverables. 
</t>
  </si>
  <si>
    <t xml:space="preserve">Five to ten years experience managing medium complexity projects, or the equivalent combination of education and experience. Capable of managing multiple service streams. Skills required include: good verbal and written communication skills, ability to train and develop staff, and ability to work in a time-sensitive environment. </t>
  </si>
  <si>
    <t>7 Years</t>
  </si>
  <si>
    <t>Comprehensive knowledge in the development and application methods, theories, and research techniques in the investigation and solution of software applications. Conducts detailed analyses of defined application specifications and designs complex programs. Prepares associated documentation, block diagrams, and logic flowcharts. Prepares sample test data, conducts program tests, and analyzes test results; recommends corrections for debugging program errors. Modifies existing programs as required by changing systems requirements or equipment configurations. Confers with systems personnel to clarify program intent, output requirements, and input data acquisition. Evaluates vendor capabilities to provide required products or services. Designs, develops, and analyzes software programs. Designs and develops web sites based on approved customer objectives. Proposes web site strategies and creates action plans and applications to carry out strategies and accomplish objectives. Customizes web-based interactive features, builds database gateways, and implements electronic commerce services. Collaborates with hardware design engineers on machine characteristics that affect software systems, and works with them to resolve incompatibilities. May provide daily supervision and direction to support staff.</t>
  </si>
  <si>
    <t>A Bachelor’s degree in Computer Science, Information Systems, Engineering, Business, or other related scientific or technical discipline.
• With a Master’s degree (in the fields described in Minimum Education above): five years of specialized experience.
With a Ph.D. (in the fields described in Minimum Education above): three years of specialized experience.
• With at least eleven years of specialized experience, a degree is not required</t>
  </si>
  <si>
    <t xml:space="preserve">Applies complex networking concepts in the analysis, study, and design of data networks. Analyzes network characteristics (e.g., traffic, connect time, transmission speeds, packet sizes, and throughput) and recommends procurement, removals, and modifications to network components. Designs and optimizes network topologies and site configurations. Diagnoses and remediates problems; plans installations, transitions, and cutovers of network components and capabilities. May review existing network designs and capabilities with the goal of making refinements, reducing operating overhead, enhancing network throughput, and improving current network topologies. May function as team leader for less experienced network engineers. </t>
  </si>
  <si>
    <t xml:space="preserve">Provide hardware and software support services to clients to resolve problems/issues relating to enterprise systems, networks and application software, including desktop applications. 
Undertake change order work as required by clients either remotely or by visit to client premises. 
Answers questions about installation, operation, configuration, customization, and usage of hardware and software products. 
Applies diagnostic techniques to identify problems, investigate causes and recommend solutions to correct failures. 
Provides referrals and/or dispatches to other support groups and/or service providers to ensure that client's service level and technical requirements are met within contractual service level agreements. 
Undertakes impact analysis and implementation of both internal and external change order work to agreed lead times. 
Provides call and change order progress updates using core ITO systems. 
Provides alerts and situation status information to both client and Unisys management. 
Conducts root cause analysis of recurring problems for defined projects or major incidents 
Co-ordinates critical customer issues as well as new product and/or system implementations. 
Prepares (and approves) technical and procedural documentation ensuring all documentation is clear, accurate and complete. 
Identifies relevent staff training needs. 
Develops and conducts mentor/training sessions for other analysts and clients as appropriate. 
Leads and/or participates in project activities. </t>
  </si>
  <si>
    <t xml:space="preserve">A Bachelor’s degree in Mathematics, Computer Science, Information Systems, Engineering, Business, or other related discipline.
• With a Master’s degree (in the fields described in Minimum Education above): five years of specialized experience.
• With at least eleven years of specialized experience, a degree is not required.
</t>
  </si>
  <si>
    <t xml:space="preserve">Proficient in Microsoft Desktop Platform and Applications. 
Proficient in Microsoft Server Platform and Applications. 
Client focused. 
Interpersonal skills. 
Effective team member. 
Ability to train and develop staff and/or client. </t>
  </si>
  <si>
    <t xml:space="preserve">Provide worldwide direction and technical support services both physical and virtual, for desktop services, and peripheral equipment including hardware and software. Activities are focused on the technical support of production and development of systems used for end-user computing. Manages, responds to, and logs incoming Help Desk CRM tickets. Performs investigation, analyzes technical configuration(s), prepare and qualifies use case and performs requisition for new hardware and/or software acquisition. Generates an understanding of processes and procedures associated with new hardware and/or software and utilizes comprehensible and formal writing skills to develop technical documentation. Displays understanding of current configuration requirements (FISMA, FDCC, etc) and insures end-user computer builds and changes are in compliance of relevant cyber security and/or customer policies/regulations.
• Provides comprehensive services and has technical knowledge to investigate and resolve complex problems. 
• Receives Help Desk CRM tickets generated by Help Desk personnel. Responds to CRM tickets to support/enable delivery of technical resolution to the CRM ticket issue. Manages tickets throughout their lifetime and creates and maintains a ticket log. 
• Insures Help Desk CRM tickets are documented and resolved in a timely and accurate manner, insuring correct spelling &amp; grammar. 
• Responsible for investigating and determining the resolution of computer and peripheral issues including both hardware and software. 
• Provides phone, remote (virtual) and/or in-person technical support to end-users for consultation of computer issues. 
• Performs investigation to determine the need for the purchase of new hardware and/or software. Upon the results of investigation indicating the need for the purchase of new hardware and/or software, qualifies a use case for the requisition. Also responsible of the submitting new Technical Requisition Request (TRR) for purchase of new hardware and/or software when supported by investigation and use case. 
• Develops technical documentation for new hardware and/or software with specific detail to spelling, grammar, and clarity of description for use by others. 
• Awareness and compliance with all physical and cyber security regulations. 
• Responsible as the First Responders for virus containment. 
• Responsible as First Responders for technical issues which result in “Work Stoppage” situation. 
• Provides peripheral support for printers, plotters, and copiers, including the acquisition and installation of supplies excluding paper. 
• Provides VPN support when needed. 
• Accountable for asset management of IT Inventory. Tasked with insuring all computer assets are current and accurate. 
• Participates in specialized groups for in-depth work and research on printers, new products, and viruses. Participates in Special Technical Teams tasked with testing of new products, documentation of existing hardware/software products and preparation and dissemination of End-User Frequently Asked Questions (FAQs). 
• Performs physical system assembly and configuration for new computer systems using U-Disk. Responsible for in determining relevant software required for specific system build. </t>
  </si>
  <si>
    <t xml:space="preserve">• Requires a BS and 5 years working experience 
• Experience with and knowledge of: 
o Microsoft Windows XP or current Microsoft Desktop Operating System and associated hardware 
o Microsoft Office 2003 Suite or current Microsoft Office Suite, including Word, Excel, Internet Explorer, Visio, PowerPoint and Outlook 
o Desktop hardware such as memory, hard disks, video, etc. 
o Desktop peripherals such as scanners, USB devices, etc. 
o Basic local and network printer configuration and troubleshooting 
o Desktop security practices, including patching and updating the OS, security settings in the OS and in applications and anti-virus and anti-spy applications. 
o Enterprise server-client applications, for example, the Citrix environment 
o Remote connectivity such as VPN &amp; dial up networking 
o Composing technical documentation 
o MS Windows based print services 
o Microsoft Windows version 2003 through 7 
• Experienced in delivering high caliber soft skills including time management, interpersonal skills (e.g. courtesy, patience, and professionalism), work flow management and customer service 
• Understands Unisys business strategy and is able to operate successfully with little supervision 
• Advanced writing skills with the ability to clearly articulate details for use in technical documentation 
• Extensive experience with troubleshooting </t>
  </si>
  <si>
    <t>Provides expertise and guidance in the use of database management systems. Designs, implements, and maintains databases with respect to access methods and time, device allocation, validation checks, file organization, indexing methods, protection and security, documentation, guidelines, and statistical methods. Establishes procedures for operations of the database and database management systems. Collects data elements and prepares database specifications. Develops, maintains, and controls the data dictionary. May include experience with database systems such as Sybase, Oracle, and Informix. May function as team leader and provide direction to less experienced database programmers/analysts.</t>
  </si>
  <si>
    <t xml:space="preserve">A Bachelor’s degree in Computer Science, Information Systems, Engineering, Business, or other related scientific or technical discipline.
• With a Master’s degree (in the fields described in Minimum Education above): three years of specialized experience.
• With nine years of general information technology experience and at least five years of specialized experience, a degree is not required
</t>
  </si>
  <si>
    <t>4 years</t>
  </si>
  <si>
    <t xml:space="preserve">Develops, defines and executes project plans, schedules, budgets and deliverables on a range of small to medium sized engagements, projects or sub-projects. Identifies needed resources for projects, defines and assigns major project roles. Monitors the product/program/project from initiation through delivery, interfacing with external customers or field-based employees on technical matters, as needed. Assigns and monitors work of project/program management staff, providing technical support and direction. 
Leadership: 
Builds and maintains high team morale, positively cascades all organizational communications. Promotes and ensures acceptable standard of team behavior. Resolves conflict by addressing issues between others before they escalate and impede the achievement of project outcomes.Collaborates with other managers on resourcing to avoid conflicts with other projects Approaches people directly and openly, but discreetly, over poor performance. Considers the ideas and opinions of others but accepts responsibility for the final decision without excuse. 
Manage Change: 
Manages changes to the project scope, schedule, and costs using appropriate verification techniques to keep the project plan accurate, updated, and reflective of authorized project changes as defined in the change management plan; facilitates client acceptance of the scope change. Understands the implications of changes internally and externally to the project and acts to ensure that the project is aligned with these changes. 
Risk Management: 
Documents risks, assumptions, and constraints using historical data and expert judgment to understand project limitations. Implements actions required to avoid or mitigate project risks to minimize the impact on the project. 
Anticipates and manages risks associated with change through appropriate contingency planning. 
Monitor and Control Project Work: 
Measures project performance using appropriate tools and techniques in order to monitor the progress of the project, identify and quantify any variances, perform any required corrective actions, and communicate to all stakeholders.Adjusts schedules to accommodate changing requirements within established deadlines.Forecasts and tracks costs and revenue to meet project objectives and effectively utilize resources. Effectively leverages the capabilities of people and processes within Unisys. Provides timely and accurate feedback to clients regarding project status. Manages all aspects to ensure smooth operational hand-over on completion of the project. Identifies and communicates discrepancies, cost reduction opportunities or additional funding requirements to key stakeholders. 
Communications: 
Ensures a common understanding by setting expectations in accordance with the Project Plan with respect to what is to be achieved, to what standard, by when and within what budget, in order to align the stakeholders and team members. Establishes forums for communication, such as conducting regular meetings and formalizes documentation of all communications and requests by documenting minutes and action items. Transfers knowledge effectively both within team and to external stakeholders by openly sharing information, opinions and ideas. 
</t>
  </si>
  <si>
    <t xml:space="preserve">PMP certification or training towards PMP certification. Four years experience in leading teams. One to two years of experience in managing projects or sub-projects of medium complexity or five to six years of experience in managing low complexity projects. Skills required include: good verbal and written communication skills and the ability to work in a time-sensitive environment. 
</t>
  </si>
  <si>
    <t>Deliver Support Services primarily on Unisys and Third Party applications - sell and deliver services, teach client users on specific application functionality, and develop new services to extend or broaden our reach into the client’s infrastructure services requirements. 
Strives for high levels of client satisfaction for the products/solutions supported. 
Capable of addressing all questions regarding the installation, configuration and customization within the areas of domain expertise without reference to others. 
Responds to Level 2 problems in a timely and accurate manner and ensures that Service Level Agreements are met. 
Possesses good levels of expertise on products being supported and may be knowledgeable of competitor’s products. 
May on specific areas be considered a subject matter expert. 
May research and resolve Level 3 support issues as required with supervision. 
May also work on billable engagements as required to meet current client requirements. 
With minimum oversight, capable of supervising a team of junior Systems Analysts. 
May participate in selling or promoting additional services. 
Identifies new services opportunities and ensures they are properly followed up. 
Escalates product issues to a more senior Analyst of the Group when unable to resolve them with available tools and skills. 
May identify document and prepare estimates (costs/revenue) opportunities for add-on services 
Attempts to reproduce reported problems, identify, and provide immediate workarounds to overcome problems. 
Documents resolutions to reported problems 
Identifies product and documentation deficiencies and makes suggestions for improvement. 
May analyze and resolve problems escalated within organization 
May work with clients to define requirements for enhancement requests 
May contribute to the resolution of difficult client situations 
May contribute to qualifying and assessing client’s expectations 
Applies CMMi compliant best practices and promotes continuous process improvement 
Uses CMMi-compliant processes and process improvements 
Develops good skills and levels of expertise on products and solutions being supported 
Contributes to on the job training to junior staff 
Incumbents may produce the following artifacts: 
Support Requests (Contacts) 
Trouble Reports (ClearQuest Defects, UCFs) 
Change Requests (ClearQuest Feature, New Feature Suggestions) 
W-Alerts 
Process improvement suggestions and written reports on areas of substantial expertise.</t>
  </si>
  <si>
    <t>Deliver Support Services primarily on Unisys and Third Party applications - sell and deliver services, teach client users on specific application functionality, and develop new services to extend or broaden our reach into the client’s infrastructure services requirements. 
Strives for high levels of client satisfaction for the products/solutions supported. 
Capable of addressing all questions regarding the installation, configuration and customization within the areas of domain expertise without reference to others. 
Responds to Level 2 problems in a timely and accurate manner and ensures that Service Level Agreements are met. 
Possesses good levels of expertise on products being supported and may be knowledgeable of competitor’s products. 
May on specific areas be considered a subject matter expert. 
May research and resolve Level 3 support issues as required with supervision. 
May also work on billable engagements as required to meet current client requirements. 
With minimum oversight, capable of supervising a team of junior Systems Analysts. 
May participate in selling or promoting additional services. 
Identifies new services opportunities and ensures they are properly followed up. 
Escalates product issues to a more senior Analyst of the Group when unable to resolve them with available tools and skills. 
May identify document and prepare estimates (costs/revenue) opportunities for add-on services 
Attempts to reproduce reported problems, identify, and provide immediate workarounds to overcome problems. 
Documents resolutions to reported problems 
Identifies product and documentation deficiencies and makes suggestions for improvement. 
May analyze and resolve problems escalated within organization 
May work with clients to define requirements for enhancement requests 
May contribute to the resolution of difficult client situations 
May contribute to qualifying and assessing client’s expectations 
Applies CMMi compliant best practices and promotes continuous process improvement 
Uses CMMi-compliant processes and process improvements 
Develops good skills and levels of expertise on products and solutions being supported 
Contributes to on the job training to junior staff 
Incumbents may produce the following artifacts: 
Support Requests (Contacts) 
Trouble Reports (ClearQuest Defects, UCFs) 
Change Requests (ClearQuest Feature, New Feature Suggestions) 
W-Alerts 
Process improvement suggestions and written reports on areas of substantial expertise.</t>
  </si>
  <si>
    <t xml:space="preserve">Requires a Bachelor’s degree and a minimum of 5 years’ experience. 
Requires knowledge and experience in own discipline; still acquiring higher level knowledge and skills 
Builds knowledge of the organization, processes and customers 
Solves a range of straightforward problems 
Analyzes possible solutions using standard procedures 
Receives a moderate level of guidance and direction </t>
  </si>
  <si>
    <t>Applies advanced data center design and implementation techniquies to perform data center equipment installation, maintenance and troubleshooting services.</t>
  </si>
  <si>
    <t xml:space="preserve">Requires a Bachelor’s degree and a minimum of 5 years’ experience. 
Requires knowledge and experience in own discipline; still acquiring higher level knowledge and skills 
Builds knowledge of the organization, processes and customers 
Solves a range of straightforward problems 
Analyzes possible solutions using standard procedures 
Receives a moderate level of guidance and direction 
</t>
  </si>
  <si>
    <t>Cloud Principal Architect</t>
  </si>
  <si>
    <t xml:space="preserve">10 years </t>
  </si>
  <si>
    <t xml:space="preserve">The Cloud Principal Architect will be responsible for designing, developing cloud native solutions, migrating client workloads to cloud, and maintaining and managing cloud workloads that meet client’s technological and business requirements. They act as the primary liason between VITA, agencies, suppliers and Unisys teams to create technology roadmaps, lead requirements and design cloud solutions that tightly aligns with desired outcomes, industry best practices, and emerging innovative technologies.
Key Responsibilities:
•	Design, develop, and deliver cutting edge cloud technology solutions  that are scalable, fault-tolerant, secure, reliable, and cost-effective
•	Leverage automation to produce repeatable patterns and solutions
•	Understand client business goals and outcomes and align them to compelling solutions.
•	Discovers, identifies, and articulates unrecognized business value opportunities through curiosity and a focus to drive business client value. 
•	Design cloud solutions based on the well-architected framework.
•	Provide thought leadership on usage and implementation of cost-effective cloud solutions. 
•	Work closely with client stakeholders (chief architects, technology SMEs, etc.,) to gather requirements for cloud migrations, cloud-native greenfield solutions etc.
•	Provide technical guidance and leadership on cloud architecture and best practices.
•	Communicate complex technical concepts to both technical and non-technical stakeholders.
•	Facilitate workshops and knowledge sharing on cloud technologies.
</t>
  </si>
  <si>
    <t xml:space="preserve">Bachelor’s degree in relative area of study or equivalent work experience and certifications
Demonstrated experience in design patterns, architecture best practices, cost optimizations, delivering purpose-built solutions
Demonstrated experience in multicloud solutions
Experience design and developing solutions in one or more cloud service providers such as AWS or GCP or Azure
Proficiency in cloud architecture design principles and best practices
Strong verbal and written skills
Strong communication and interpersonal skills to collaborate with diverse stakeholders
Experience in driving technical conversations with C-Suite executives
General Certifications – TOGAF, ITIL, PMP, SAFe Agile
Cloud Certifications – AWS Solution Architect Professional, GCP Professional Cloud Architect, Azure </t>
  </si>
  <si>
    <t>Cloud Service Delivery Manager </t>
  </si>
  <si>
    <t>The Cloud Service Delivery Manager will be responsible for managing and leading the cloud delivery teams to successfully deliver on the desired outcomes. The cloud service delivery manager will coordinate the daily scrum/agile activities, build strategic relationships with internal and external stakeholders and team members, develop delivery strategy and roadmaps, and communicate risk/issues/statuses in a timely manner.
Key Responsibilities
•	Collaborate with internal and external business stakeholders, delivery teams to successfully ensure delivery of cloud initiatives
•	Manage and lead the cloud project delivery, operations teams and provide governance across all delivery initiatives
•	Participate in all agile ceremonies
•	Contribute to RFS, RFP, Statements of Work and Project requests for VITA and agencies
•	Contribute to recruiting, developing, and supervising staff in support of a high-performing project team.
•	Develop and manage project scope, quality, schedule, budget, expenses, resources, vendors, risks, issues, status, and communication.
•	Support, administer and enforce association policies related to human resource management, financial management, confidentiality, conflict of interest, acceptable use of company property and systems, diversity, equity &amp; inclusion, and information security/privacy.
•	Foster an environment of collaboration, inclusiveness and diversity through supervisory practices, communications, and demonstrated business behaviors.
•	Proactively identify impediments and appropriately resolves using network of peers and formal channels.
•	Implement and maintain robust application monitoring practices and integrate it with the 24x7 IT Services Management (ITSM) processes.
•	Identify and recommend process improvements for business and technology.
•	Develop metrics and measurements to evaluate the quality and timeliness of deliverables.
•	Holding the team accountable and being accountable for the process and product deliverables.
•	Build high-functioning partnerships with external service providers.
•	Ensure team(s) maintain focus on quality and continuous delivery.</t>
  </si>
  <si>
    <t>•	B.S. in Computer Science or a relevant discipline is required. A master’s degree is highly desirable.
•	Experience managing a $2M - $5M project budget with 10-15 team members 
•	Experience of implementing continuous integration and delivery in a cloud environment
•	Experience leading Agile teams
•	Well versed at leading, managing and monitoring the analysis, design, development and testing of custom web-based applications using modern technologies and cloud
•	Expert knowledge in Agile Methodologies, Software Development, and Application Life Cycle Management
•	Understanding of DevOps and all elements of software development life cycle in On-Premise and Cloud Environment
•	Strong understanding of technology challenges and solutions
•	Hands on experience leading the team in custom development and implementation using modern technologies and cloud
•	Scrum Alliance CSM or CSP certification or PMI’s Agile Certified Professional (ACP) are preferred
Cloud Practitioner Certification is a plus</t>
  </si>
  <si>
    <t xml:space="preserve">Responsible for the identification, tracking, and management of enterprise risks in  cloud environments. This includes performing risk assessments and measuring the success and effectiveness of mitigation efforts. Collaboration across business units and effective communication of cloud security policies and procedures will be critical. Candidates for this role should have a strong background in cloud management and understand networking between on-prem and cloud environments.
Implement and maintain a broad range of security technologies and processes to support the organization’s cloud-based applications, services, and infrastructure. Understand how to work with managed security services for the top cloud providers.
Provide expertise and support to business teams regarding best practices for cloud security.
Perform routine and targeted audits of cloud environments to identify security vulnerabilities and ensure compliance with regulatory requirements.
Collaborate with cross-functional teams to conduct security risk assessments and incident response for cloud services.
Evaluate proposed IT projects involving cloud services for potential security risks and compliance issues.
Develop, maintain, and communicate cloud security policies and procedures.
Evaluates, tests, recommends, develops, coordinates, monitors, and maintains information systems (IS) and security policies, procedures, and systems, including access management for cloud environments and various applications.
Serves as an escalation point for technical issues around security tooling
</t>
  </si>
  <si>
    <t>Bachelor’s Degree in Cybersecurity, Computer Science, Computer Engineering, Information Technology or similar, or the equivalent hands-on experience combined with training and certifications.
Strong knowledge of cloud architectures, operations, and security controls. Must understand how automation can be implemented to streamline operations and controls.
Familiarity with security issues associated with cloud environments, preferably with AWS or Azure.
Strong knowledge of Terraform.
Strong understanding of regulatory compliance requirements related to cloud environments.
Proficiency in security technologies such as SIEM, SOAR, and endpoint protection.
Certifications in AWS or Azure, such as AWS Advanced Networking Specialty, AWS Security Specialty, Microsoft Azure Security Engineer Associate, Microsoft Azure Security Operations Analyst Associate, or Microsoft Azure Network Engineer Associate, are a plus.</t>
  </si>
  <si>
    <t xml:space="preserve">7 years </t>
  </si>
  <si>
    <t>•	Develop cloud solutions based on well-architected framework concepts
•	Collaborate with enterprise architects, cloud solutions architects, cloud engineers, program/project managers, and client stakeholders to manage and maintain cloud environments as per client’s requirements
•	Implement cloud solutions that are highly secure, resilient, fault-tolerant, and compliant
•	Develop unit tests wherever applicable
•	Develop repeatable solutions to drive operational efficiencies
•	Gather requirements from the clients and dissect them into user stories and tasks.
•	Provide technical guidance and assistance to other team members
•	Participate in code reviews and technical design sessions
•	Create architecture, security, user guide documentation
•	Identify and implement cloud optimization strategies to reduce costs for the customer workloads
•	Work closely with architects in creating architecture diagrams and maintaining relevancy of the artifacts
•	Work collaboratively with other team members in designing and problem solving
•	Participate in all agile ceremonies</t>
  </si>
  <si>
    <t>•	Bachelor’s degree in computer science or related field
•	Hands-on experiences in developing cloud native, cloud migration and cloud modernization experience
•	Hands-on experiences with core cloud services (storage, networking, firewalls, DNS, databases, applications, data analytics, compute, container services) across any cloud provider.
•	Hands-on experience in programming and scripting technologies like Java, Python, Groovy, Shell, Go
•	Knowledge of implementing Disaster Recovery solutions on-premises or cloud
•	Experience working with agile tools preferably Jira, Bitbucket, Confluence
•	Experience developing unit tests for pipelines
•	Knowledge of 12 factor app methodology
Cloud Developer or Cloud Solutions Architect certified</t>
  </si>
  <si>
    <t>6 years</t>
  </si>
  <si>
    <t>•	Analyzing network traffic to identify compromised systems, negate denial of service attacks, and pinpoint resource abuse.
•	Incorporate threat intelligence feeds to enhance threat detection and response capabilities.
•	Develop and implement security automation scripts and playbooks to streamline security operations.
•	Create reports and documentation related to security incidents, investigations, and overall security posture.
•	Supporting priority incident investigations and threat intelligence discoveries with hunting expertise to identify the extent of any potential compromise.
•	Respond to security incidents by containing, eradicating, and recovering from them using security tools and features.
•	Educate users and colleagues about cybersecurity best practices.
•	Implement cloud security posture management
•	Implement security controls and policies
•	Conduct investigations using EDR and live response
•	Conduct Vulnerability Assessments
•	Investigate, identify, and prevent or mitigate abusive activities such as intrusion attempts, DDoS, malware distribution, phishing attacks, etc.
•	Monitoring threat/vulnerability landscape and security advisories
•	Appropriately manage time and customer issues based on issue severity and business needs
•	Continuously monitors the security alerts queue, triages security alerts
•	Monitors health of customer security sensors and SIEM infrastructure
•	Ensures documented processes and procedures are relevant and up to date
•	Investigate, document, and report on any security threat issues as well as emerging trends
•	Notify appropriate business stakeholders about serious security events, implement security improvements by assessing current situation, evaluating market trends, and anticipating requirements
•	Perform threat hunting and threat analysis
•	Monitor, detect, and analyze network threats
•	Employ automation to aid in research and hunting tasks
•	Investigate, document, and report all security issues to contribute to incident response</t>
  </si>
  <si>
    <t>A Bachelor’s or Master's degree from a university (preferably in Computer Science, Engineering, or a related discipline), or equivalent security industry work experience
Broad understanding of Windows and Linux Operating Systems, networking protocols and cloud computing
Ability to multitask and prioritize work effectively
Highly motivated self-starter
Proven verbal and written communication skills, with an ability to clearly explain complex technical challenges.
Certifications on Microsoft tools such as AZ900, SC500 is an advantage.
Strong skills with a scripting language; Python preferred, JavaScript and/or Perl also valuable.</t>
  </si>
  <si>
    <t>Designs or modifies business processes and the corresponding information technology solutions.
Performs analysis of business and user needs, documenting requirements, researching gaps and providing process and/or development solutions.
Acts as liaison between the business users and IT.
Makes recommendations to address specific business needs for information technology-based solutions.
Collaborates with multiple cross-functional areas externally and internally in the implementation of system and business processes.
Defines system scope and objectives as well as the content of required documentation.
Evaluates new software products to determine their applicability to current and future IT environments.
Manages vendor relationships including issue notifications and follow-up until resolution.
Evaluates new applications and identifies systems requirements.
Evaluates new IT developments and evolving business requirements and recommends appropriate systems alternatives and/or enhancements to current systems.
Prepares communications and makes presentations on system enhancements and/or alternatives.
Developing professional expertise, applies company policies and procedures to resolve a variety of issues.
Applies a broad range of theories, concepts, principles, and methodologies to assignments involving complex features.
A seasoned, experienced professional with a full understanding of area of specialization; resolves a wide range of issues in creative ways.
This job is the fully qualified, career-oriented, journey-level position.
Works on problems of diverse scope where analysis of data requires evaluation of identifiable factors.
Demonstrates good judgment in selecting methods and techniques for obtaining solutions.
Networks with senior internal and external personnel in own area of expertise.
Normally receives little instruction on day-to-day work, general instructions on new assignments.
Has in-depth knowledge in own discipline and basic knowledge of related disciplines.
Solves complex problems; takes a new perspective on existing solutions. Works independently; receives minimal guidance.
Acts as a resource for colleagues with less experience.</t>
  </si>
  <si>
    <t>Requires a minimum of 8 years of related experience with a bachelor’s degree or equivalent experience.
Experience with Federal, State and/or local government sector
Able to lead initiatives with complex processes, process improvements and documentation requirements.
Business analysis, requirements and/or product ownership certifications preferred.</t>
  </si>
  <si>
    <t>•	Automate the server provisioning process and post provisioning process
•	Perform deep dives into both systemic and latent reliability issues
•	Drive standardization efforts across multiple disciplines and services in conjunction with embedded SREs throughout the organization
•	Build and maintain low latency, high performance, scalable systems in a polyglot architecture
•	Ensure the team can support massive, global user growth while achieving rigorous SLAs
•	Enforce best practices for metrics gathering, monitoring, and alarming
•	Accelerate the team by making service/application deployment and builds fast, simple, and reliable
•	Provide basic data administration and optimization, and monitoring
•	Assist in the technology selection for core computing and software infrastructure along with data persistence
•	Contributes to the development of automation within production and deployment of a complex product feature. 
•	Runs code in simulated, or other non-production environments to confirm functionality and error-free runtime for products with little to no oversight.
•	Contributes to efforts to ensure the correct processes are followed to achieve a high degree of security, privacy, safety, and accessibility. 
•	Checks for visible evidence to demonstrate compliance for product areas. 
•	Applies best practices to reliably build code that is based on well-established methods. 
•	Drives efforts to integrate instrumentation for gathering telemetry data on system behavior such as performance, reliability, availability, usage, and safety mechanisms.
•	Drives sustaining feedback loops from telemetry resulting in subsequent designs. Creates outputs of telemetry such as notifications or dashboards.
•	Drives efforts to collect, classify, and analyze data on a range of metrics (e.g., health of the system, where bugs might be occurring). 
•	Defines and develops standardized, repeatable, scalable solutions to guarantee quality.</t>
  </si>
  <si>
    <t>•	Bachelor’s degree in computer science or related field
•	Hands-on experiences with core cloud services (storage, networking, firewalls, DNS, databases, applications, data analytics, compute, container services) across any cloud provider.
•	Hands-on experience in programming and scripting technologies like Java, Python, Groovy, Shell, Go
•	Hands-on experience in designing and developing IaC automation using terraform, cloud formation templates, or ARM templates
•	Hands-on experience designing and developing CI/CD pipelines using Jenkins Pipelines or other CI tools
•	Hands-on experience in developing utility scripts and tools using python or shell
•	Hands-on experience in using DevOps tool set Git, Artifactory, Jenkins, Sonar, Fortify, Spinnaker etc.
Cloud DevOps or Cloud Solutions Architect certified</t>
  </si>
  <si>
    <t>•	Design, develop, maintain, enhance CI/CD pipelines using Jenkins pipelines 2.0, declarative programming
•	Develop Ansible playbooks for automating application, infrastructure deployments and configuration management
•	Develop utility scripts using python or shell programming for automating mundane tasks
•	Troubleshoot infrastructure and application issues in cloud environments and provide solutions, root cause analysis and standard operating procedures
•	Develop cloud native solutions, migrate workloads to cloud, DevSecOps, IaC, and SRE automation
•	Develop unit tests wherever applicable
•	Develop Infrastructure tests using Serverspec, RSpec etc.
•	Gather requirements from the clients and dissect them into user stories and tasks
•	Provide technical guidance and assistance to other team members
•	Participate in code reviews and technical design sessions
•	Work collaboratively with other team members in designing and problem solving
•	Participate in all agile ceremonies
•	Knowledge of implementing Disaster Recovery solutions on-premises or cloud
•	Experience working with agile tools preferably Jira, Bitbucket, Confluence
•	Experience developing unit tests for pipelines
•	Knowledge of 12 factor app methodology</t>
  </si>
  <si>
    <t>•	Cloud Cost Management: Develop and implement strategies and best practices for optimizing cloud costs and maximizing cost efficiency across cloud environments, including cost allocation, budgeting, and forecasting.
•	Cost Monitoring and Analysis: Monitor and analyze cloud usage and spending patterns, identifying cost drivers and areas for optimization, and providing recommendations to reduce costs and improve cost visibility.
•	Resource Tagging and Allocation: Establish and enforce resource tagging policies and standards to accurately allocate cloud costs to organizational units, projects, and initiatives, enabling cost attribution and accountability.
•	Reserved Instance Management: Optimize cloud costs through the purchase and management of reserved instances, leveraging discounts and pricing models to reduce costs while ensuring resource availability and performance.
•	Cost Optimization Tools and Automation: Implement cost optimization tools and automation scripts to identify and implement cost-saving opportunities, such as rightsizing instances, scheduling resources, and optimizing storage usage.
•	Financial Governance and Compliance: Establish financial governance policies and controls to ensure compliance with budgetary constraints, funding allocations, and financial regulations, and provide financial reporting and analysis to support decision-making.
•	Collaboration and Education: Collaborate with cross-functional teams, including finance, procurement, and technical teams, to align cloud spending with business objectives and priorities, and provide education and training on cloud financial management best practices.</t>
  </si>
  <si>
    <t>•	Bachelor's degree in Finance, Accounting, Computer Science, or a related field; Master's degree preferred.
•	Minimum 5 years of experience in cloud financial management, FinOps, or related fields, with a strong proficiency in optimizing cloud costs and maximizing cost efficiency.
•	Expertise in cloud cost management tools and platforms, such as AWS Cost Explorer, Azure Cost Management, or Google Cloud Billing, and proficiency in cloud billing and pricing models.
•	Strong understanding of cloud cost drivers, usage metrics, and optimization strategies, with experience implementing cost-saving initiatives and best practices.
•	Experience with financial analysis, budgeting, and forecasting processes, and familiarity with financial governance frameworks and compliance requirements.
•	Excellent analytical and problem-solving skills, with the ability to analyze complex financial data and provide actionable insights and recommendations.</t>
  </si>
  <si>
    <t>11 - Enhanced Services (Optional)</t>
  </si>
  <si>
    <t xml:space="preserve">This tab was provided to provide subjective pricing for VITA as there are no volumes at this time. </t>
  </si>
  <si>
    <t>Resource Unit Name</t>
  </si>
  <si>
    <t>Service Description / Included Features</t>
  </si>
  <si>
    <t>Unit of Measurement</t>
  </si>
  <si>
    <t>Charge</t>
  </si>
  <si>
    <t>Analytics-as-a-Service</t>
  </si>
  <si>
    <t>Creation of Small Predictive or Data models dependent on # of data sources</t>
  </si>
  <si>
    <t>One-time</t>
  </si>
  <si>
    <t>Creation of Medium Predictive or Data models dependent on # of data sources</t>
  </si>
  <si>
    <t>Creation of Large Predictive or Data models dependent on # of data sources</t>
  </si>
  <si>
    <t>Addition of new data source</t>
  </si>
  <si>
    <t>Unisys Analytics Platform Service subscription</t>
  </si>
  <si>
    <t>Based on monthly consumption</t>
  </si>
  <si>
    <t>Tableau Licensing</t>
  </si>
  <si>
    <t>Monthly maintenance of predictive model</t>
  </si>
  <si>
    <t>Monthly recurring data ingestion</t>
  </si>
  <si>
    <t>Near real-time data refresh</t>
  </si>
  <si>
    <t>data source</t>
  </si>
  <si>
    <t>MANAGED PUBLIC CLOUD SERVICES (non-standard)</t>
  </si>
  <si>
    <t>Agency Cloud Consumption, including reserve instances as described in 04.2, RU 21.3</t>
  </si>
  <si>
    <t>Cloud usage by the Agency as metered by the cloud service provider</t>
  </si>
  <si>
    <t>Monthly-Metered</t>
  </si>
  <si>
    <t>Based on Agency consumption</t>
  </si>
  <si>
    <t>Public Cloud Migration Services</t>
  </si>
  <si>
    <t>Cloud Migration Services to migrate agency workloads from the Data Center to Cloud environments after the accounts are set up through the new Agency Account set up RU</t>
  </si>
  <si>
    <t>Custom</t>
  </si>
  <si>
    <t>Shared Services Cloud Consumption *Note 3*</t>
  </si>
  <si>
    <t>Cloud consumption for VITA's common shared services as metered by the cloud service providers (CSP's) to support the enterprise</t>
  </si>
  <si>
    <t>Based on VITA consumption</t>
  </si>
  <si>
    <t>Custom Support Services</t>
  </si>
  <si>
    <t>Agencies may require non-standard labor assistance in managing and operating their applications in the cloud</t>
  </si>
  <si>
    <t>Custom monthly</t>
  </si>
  <si>
    <t>Per RFS</t>
  </si>
  <si>
    <t>New Agency Account Setup (outside of CBTI)</t>
  </si>
  <si>
    <t xml:space="preserve">Setup to add a new account for agencies into cloud landing zone infrastructure. </t>
  </si>
  <si>
    <t>Shared Service Access</t>
  </si>
  <si>
    <t>Shared Service Access to OCI, AWS &amp; AWS</t>
  </si>
  <si>
    <t>Cloud Consulting Services</t>
  </si>
  <si>
    <t>Cloud Consulting Services to include but not limited to Cloud Readiness/Assessment, Cloud Roadmap, Application Modernization to Cloud</t>
  </si>
  <si>
    <t>Managed Public Cloud Support Delivery Operations</t>
  </si>
  <si>
    <t xml:space="preserve">Ongoing Steady State Variable Support Cost for AWS. The Azure, Google and OCI environments may be exercised at VITA’s direction with comparable services. </t>
  </si>
  <si>
    <t>Based on Agency Consumption</t>
  </si>
  <si>
    <t>*AWS Public Cloud Enterprise CSP Support</t>
  </si>
  <si>
    <t>24x7 AWS Enterprise Support</t>
  </si>
  <si>
    <t>Based on Agency AWS Consumption</t>
  </si>
  <si>
    <t>Managed Public Cloud Support for Solution Management</t>
  </si>
  <si>
    <t>Additional capacity per story point</t>
  </si>
  <si>
    <t>Per story point</t>
  </si>
  <si>
    <t>Workload Management</t>
  </si>
  <si>
    <t>The cloud workload optimization service will be utilized to determine the current optimization posture of a virtual machine and recommend changes to improve resource utilization</t>
  </si>
  <si>
    <t>Monthly per installed virtual server</t>
  </si>
  <si>
    <t>Note 3: Price is derived from the metered cloud consumption report for both Agency and Shared Services</t>
  </si>
  <si>
    <t>Unisys Stealth Services</t>
  </si>
  <si>
    <t>Stealth Infrastructure Installation</t>
  </si>
  <si>
    <t>Installtion of Stealth Management servers to mange Stealth at any location</t>
  </si>
  <si>
    <t>Stealth Agent Install</t>
  </si>
  <si>
    <t>Install on Virtual Machines  - per VM</t>
  </si>
  <si>
    <t>One-time per virtual server</t>
  </si>
  <si>
    <t>Stealth Management Services</t>
  </si>
  <si>
    <t>Managed Service and Support - per VM</t>
  </si>
  <si>
    <t>Unisys Stealth 5.0 Software</t>
  </si>
  <si>
    <t>Stealth Server License *Note 1*</t>
  </si>
  <si>
    <t>Standard Server Virtual or Physical Machines (12 month minimum)</t>
  </si>
  <si>
    <t>Stealth Endpoint License *Note 1*</t>
  </si>
  <si>
    <t>Standard Endpoint Virtual or Physical Machines (12 month minimum)</t>
  </si>
  <si>
    <t>Stealth Mobile Licensing *Note 1*</t>
  </si>
  <si>
    <t>Standard Mobile client (tablet or phone) (12 month minium)</t>
  </si>
  <si>
    <t>Stealth Virtual Gateway per Gateway Instance *Note 1*</t>
  </si>
  <si>
    <t>Stealth controls access to any number of Server IPs behind the gateway (12 month minium)</t>
  </si>
  <si>
    <t>Stealth Virtual Gateway per Server IP Address *Note 1*</t>
  </si>
  <si>
    <t>Stealth controls access to specific Server IP address behind the gateway (12 month minium)</t>
  </si>
  <si>
    <t>Stealth Virtual Gateway per Non-Server IP Addess *Note 1*</t>
  </si>
  <si>
    <t>Stealth controls access to Non-Server IP addresses behind the gateway (12 month minium)</t>
  </si>
  <si>
    <t xml:space="preserve"> Note 1: Discounts available based on larger quantity purchases</t>
  </si>
  <si>
    <t>Web Application Firewall</t>
  </si>
  <si>
    <t>Web Application Firewall Service Setup</t>
  </si>
  <si>
    <t>Setting up the initial single subscription and completing the SPLM process for Labor only</t>
  </si>
  <si>
    <t>One-Time</t>
  </si>
  <si>
    <t xml:space="preserve">Web Application Firewall Service Support </t>
  </si>
  <si>
    <t>Monthly Cloud WAF service support  (per site minimum of 100 sites)</t>
  </si>
  <si>
    <t>Web Application Firewall Service Trustwave Migration per Agency</t>
  </si>
  <si>
    <t>Migration labor from Trustwave to Imperva</t>
  </si>
  <si>
    <t>One-Time/per Agency</t>
  </si>
  <si>
    <t xml:space="preserve">Web Application Firewall Service Additional Bandwidth </t>
  </si>
  <si>
    <t>License cost (per 1 Mbps) *Note 1*</t>
  </si>
  <si>
    <t>Annual</t>
  </si>
  <si>
    <t>Web Application Firewall Service Additional Site</t>
  </si>
  <si>
    <t>License cost (per FQDN) *Note 1*</t>
  </si>
  <si>
    <t>Web Application Firewall Service DDoS Premium</t>
  </si>
  <si>
    <t>License the DDoS service for Imperva. (Automatic charge for repetitive attacks) *Note 1*</t>
  </si>
  <si>
    <t>Web Application Firewall Service F5 Silverline Migration</t>
  </si>
  <si>
    <t>Migration labor from F5 Silverline to Imperva</t>
  </si>
  <si>
    <t>RFS at Rate Card Rates</t>
  </si>
  <si>
    <t>Based on RFS</t>
  </si>
  <si>
    <t>Web Application Firewall Service Setup Application Blocking</t>
  </si>
  <si>
    <t>Setup and configuration of new application blocking for Labor only</t>
  </si>
  <si>
    <t xml:space="preserve">*Note 1* For Licenses purchased with a term of less than 1 year, the charge will be prorated based on the number of months the License is in effect </t>
  </si>
  <si>
    <t>Secure Rack Hosting Services for Agency Third Party Equipment</t>
  </si>
  <si>
    <t>CY 3 Monthly Charge</t>
  </si>
  <si>
    <t>CY 4 Monthly Charge</t>
  </si>
  <si>
    <t>CY 5 Monthly Charge</t>
  </si>
  <si>
    <t>CY 6 Monthly Charge</t>
  </si>
  <si>
    <r>
      <t xml:space="preserve">Secure Rack Hosting Services for Agency Third Party Equipment </t>
    </r>
    <r>
      <rPr>
        <vertAlign val="superscript"/>
        <sz val="10"/>
        <rFont val="Times New Roman"/>
        <family val="1"/>
      </rPr>
      <t>1,2,3</t>
    </r>
  </si>
  <si>
    <t>Initial set up and ongoing provision of standard rack as Supplier's hosting provider stipulates. No rack contents (devices, rails, powerstrips etc.) are included.</t>
  </si>
  <si>
    <t>Rack per month</t>
  </si>
  <si>
    <r>
      <t xml:space="preserve">Redundant 30 AMP Power </t>
    </r>
    <r>
      <rPr>
        <vertAlign val="superscript"/>
        <sz val="10"/>
        <rFont val="Times New Roman"/>
        <family val="1"/>
      </rPr>
      <t>1, 2, 3</t>
    </r>
  </si>
  <si>
    <t>Initial set up and ongoing provision of 30 AMP power and recurring power supply.</t>
  </si>
  <si>
    <t>Redundant Pair per Month</t>
  </si>
  <si>
    <r>
      <t xml:space="preserve">Redundant 50 AMP Power </t>
    </r>
    <r>
      <rPr>
        <vertAlign val="superscript"/>
        <sz val="10"/>
        <rFont val="Times New Roman"/>
        <family val="1"/>
      </rPr>
      <t xml:space="preserve">1, 2, </t>
    </r>
    <r>
      <rPr>
        <strike/>
        <vertAlign val="superscript"/>
        <sz val="10"/>
        <rFont val="Times New Roman"/>
        <family val="1"/>
      </rPr>
      <t>3</t>
    </r>
  </si>
  <si>
    <t>Initial set up and ongoing provision of 50 AMP power and recurring power supply.</t>
  </si>
  <si>
    <t>1 - Supplier will work with the Multi Souce Integrator (MSI aka SAIC) to record the installed secure racks, cross connects and power  in the CMDB.    KSE CMDB and KSE will be the source of record for invoicing to VITA.  During the intial period, invoicing will be based on the actual installed quantities until KSE is fully integrated and the MSI billing and invoicing system has been modified, validated and is in use. SSDC will provide documentation of installation from the SSDC hosting provider as evidence of quantities.</t>
  </si>
  <si>
    <t>2 - Minimum commitment period for rack, power and cross connects is 12 months, renewable in 12 month increments. Unless written notice is provided 120 days prior to the end of the current term, supplier will renew for 12 months.   All customer installed equipment and parts must be removed from the rack prior to the end of the term.  If notice of termination has been provided but the equipment has not been removed from the secure rack, monthly charges for rack and power will continue at 150% of the contract rate for any month or portion of a month that the rack continues to have customer installed parts.</t>
  </si>
  <si>
    <t>3 - Rates for Secure Rack, Power and Cross Connects for CY 3-6 are not subject to the Economic Change Adjustment clause in Exhibit 4.0, Section 10, Pricing and Financial Provisions</t>
  </si>
  <si>
    <t>Price List for LEGACY Amazon Web Services Public Cloud Consumption</t>
  </si>
  <si>
    <t xml:space="preserve">(To continue RU based billing until Mod 26 is effective for current agencies in AWS) </t>
  </si>
  <si>
    <t>The following list of services is a subset of several available services from AWS. The VITA discount of 2% would apply to all services purchased.</t>
  </si>
  <si>
    <t>To access the complete list please visit the AWS Price Calculator available at the following link:</t>
  </si>
  <si>
    <t>https://calculator.s3.amazonaws.com/index.html</t>
  </si>
  <si>
    <t>AWS Marketplace Services are not discounted</t>
  </si>
  <si>
    <t>Type</t>
  </si>
  <si>
    <t>Virtual CPUs</t>
  </si>
  <si>
    <t>Elastic Compute Units</t>
  </si>
  <si>
    <t>Memory (GiB)</t>
  </si>
  <si>
    <t>Discount off MSRP (available at the link listed on row 2). 
Discount is not applicable to Reserve Instance purchases.</t>
  </si>
  <si>
    <t>General Purpose – Current Generation Compute (EC2)</t>
  </si>
  <si>
    <t>t3.micro</t>
  </si>
  <si>
    <t>Variable</t>
  </si>
  <si>
    <t>1 GiB</t>
  </si>
  <si>
    <t>t3.small</t>
  </si>
  <si>
    <t>2 GiB</t>
  </si>
  <si>
    <t>t3.medium</t>
  </si>
  <si>
    <t>4 GiB</t>
  </si>
  <si>
    <t>t2.micro</t>
  </si>
  <si>
    <t>t2.small</t>
  </si>
  <si>
    <t xml:space="preserve">Amazon Web Services </t>
  </si>
  <si>
    <t>t2.medium</t>
  </si>
  <si>
    <t>t2.large</t>
  </si>
  <si>
    <t>8 GiB</t>
  </si>
  <si>
    <t>t2.xlarge</t>
  </si>
  <si>
    <t>16 GiB</t>
  </si>
  <si>
    <t>t2.2xlarge</t>
  </si>
  <si>
    <t>32 GiB</t>
  </si>
  <si>
    <t>m5.large</t>
  </si>
  <si>
    <t>m5.xlarge</t>
  </si>
  <si>
    <t>m5.2xlarge</t>
  </si>
  <si>
    <t>m5.4xlarge</t>
  </si>
  <si>
    <t>64 GiB</t>
  </si>
  <si>
    <t>m5.8xlarge</t>
  </si>
  <si>
    <t>128 GiB</t>
  </si>
  <si>
    <t>m5.12xlarge</t>
  </si>
  <si>
    <t>192 GiB</t>
  </si>
  <si>
    <t>m5.16xlarge</t>
  </si>
  <si>
    <t>256 GiB</t>
  </si>
  <si>
    <t>m5.24xlarge</t>
  </si>
  <si>
    <t>384 GiB</t>
  </si>
  <si>
    <t>m5d.metal</t>
  </si>
  <si>
    <t>m4.large</t>
  </si>
  <si>
    <t>m4.xlarge</t>
  </si>
  <si>
    <t>m4.2xlarge</t>
  </si>
  <si>
    <t>m4.4xlarge</t>
  </si>
  <si>
    <t>m4.10xlarge</t>
  </si>
  <si>
    <t>160 GiB</t>
  </si>
  <si>
    <t>m4.16xlarge</t>
  </si>
  <si>
    <t>Compute Optimized – Current Generation EC2 Instances</t>
  </si>
  <si>
    <t>c5.large</t>
  </si>
  <si>
    <t>c5.xlarge</t>
  </si>
  <si>
    <t>c5.2xlarge</t>
  </si>
  <si>
    <t>c5.4xlarge</t>
  </si>
  <si>
    <t>c5.9xlarge</t>
  </si>
  <si>
    <t>72 GiB</t>
  </si>
  <si>
    <t>c5.12xlarge</t>
  </si>
  <si>
    <t>96 GiB</t>
  </si>
  <si>
    <t>c5.18xlarge</t>
  </si>
  <si>
    <t>144 GiB</t>
  </si>
  <si>
    <t>c5.24xlarge</t>
  </si>
  <si>
    <t>c5.metal</t>
  </si>
  <si>
    <t>GPU Instances - Current Generation</t>
  </si>
  <si>
    <t>p3.2xlarge</t>
  </si>
  <si>
    <t>61 GiB</t>
  </si>
  <si>
    <t>p3.8xlarge</t>
  </si>
  <si>
    <t>244 GiB</t>
  </si>
  <si>
    <t>p3.16xlarge</t>
  </si>
  <si>
    <t>488 GiB</t>
  </si>
  <si>
    <t>p3dn.24xlarge</t>
  </si>
  <si>
    <t>768 GiB</t>
  </si>
  <si>
    <t>Memory Optimized - Current Generation</t>
  </si>
  <si>
    <t>r5.large</t>
  </si>
  <si>
    <t>r5.xlarge</t>
  </si>
  <si>
    <t>r5.2xlarge</t>
  </si>
  <si>
    <t>r5.4xlarge</t>
  </si>
  <si>
    <t>r5.8xlarge</t>
  </si>
  <si>
    <t>r5.12xlarge</t>
  </si>
  <si>
    <t>r5.16xlarge</t>
  </si>
  <si>
    <t>512 GiB</t>
  </si>
  <si>
    <t>r5.24xlarge</t>
  </si>
  <si>
    <t>Storage Optimized - Current Generation</t>
  </si>
  <si>
    <t>i3.large</t>
  </si>
  <si>
    <t>15.25 GiB</t>
  </si>
  <si>
    <t>i3.xlarge</t>
  </si>
  <si>
    <t>30.5 GiB</t>
  </si>
  <si>
    <t>i3.2xlarge</t>
  </si>
  <si>
    <t>i3.4xlarge</t>
  </si>
  <si>
    <t>122 GiB</t>
  </si>
  <si>
    <t>i3.8xlarge</t>
  </si>
  <si>
    <t>i3.16xlarge</t>
  </si>
  <si>
    <t>i3.metal</t>
  </si>
  <si>
    <t>FPGA Instances - Current Generation</t>
  </si>
  <si>
    <t>f1.2xlarge</t>
  </si>
  <si>
    <t>f1.4xlarge</t>
  </si>
  <si>
    <t>f1.16xlarge</t>
  </si>
  <si>
    <t>976 GiB</t>
  </si>
  <si>
    <t>Data Transfer OUT From Amazon EC2 (US East)To Internet</t>
  </si>
  <si>
    <t>Up to 1 GB / Month</t>
  </si>
  <si>
    <t>Next 9.999 TB / Month</t>
  </si>
  <si>
    <t>Next 40 TB / Month</t>
  </si>
  <si>
    <t>Next 100 TB / Month</t>
  </si>
  <si>
    <t>Greater than 150 TB / Month</t>
  </si>
  <si>
    <t>Data Transfer OUT From Amazon EC2 To</t>
  </si>
  <si>
    <t>US West (Oregon)</t>
  </si>
  <si>
    <t>AWS GovCloud - East</t>
  </si>
  <si>
    <t>AWS GovCloud - West</t>
  </si>
  <si>
    <t>S3 Standard Storage</t>
  </si>
  <si>
    <t>First 50 TB / Month</t>
  </si>
  <si>
    <t>Next 450 TB / Month</t>
  </si>
  <si>
    <t>Over 500 TB / Month</t>
  </si>
  <si>
    <t>S3 Standard-Infrequent Access (S3 Standard-IA) Storage</t>
  </si>
  <si>
    <t>All storage / Month</t>
  </si>
  <si>
    <t>S3 One Zone-Infrequent Access (S3 One Zone-IA) Storage</t>
  </si>
  <si>
    <t>S3 Glacier Storage</t>
  </si>
  <si>
    <t>S3 Glacier Deep Archive Storage</t>
  </si>
  <si>
    <t>S3 Intelligent-Tiering Storage, Frequent Access Tier</t>
  </si>
  <si>
    <t>S3 Intelligent-Tiering Storage, Infrequent Access Tier</t>
  </si>
  <si>
    <t>S3 Intelligent-Tiering Storage</t>
  </si>
  <si>
    <t>Monitoring and Automation, All storage / Month</t>
  </si>
  <si>
    <t>per 1000 objects</t>
  </si>
  <si>
    <t>Standard Instances - Current Generation</t>
  </si>
  <si>
    <t>db.t3.small</t>
  </si>
  <si>
    <t>db.t3.medium</t>
  </si>
  <si>
    <t>Memory Optimized Instances - Current Generation</t>
  </si>
  <si>
    <t>db.r5.large</t>
  </si>
  <si>
    <t>db.r5.xlarge</t>
  </si>
  <si>
    <t>db.r5.2xlarge</t>
  </si>
  <si>
    <t>db.r5.4xlarge</t>
  </si>
  <si>
    <t>db.r5.12xlarge</t>
  </si>
  <si>
    <t>CloudFront</t>
  </si>
  <si>
    <t> First 10TB </t>
  </si>
  <si>
    <t> Next 40TB </t>
  </si>
  <si>
    <t> Next 100TB </t>
  </si>
  <si>
    <t> Next 350TB </t>
  </si>
  <si>
    <t> Next 524TB </t>
  </si>
  <si>
    <t> Next 4PB </t>
  </si>
  <si>
    <t> Over 5PB</t>
  </si>
  <si>
    <t>CloudWatch</t>
  </si>
  <si>
    <t>First 10,000 metrics</t>
  </si>
  <si>
    <t>Next 240,000 metrics</t>
  </si>
  <si>
    <t>Next 750,000 metrics</t>
  </si>
  <si>
    <t>Over 1,000,000 metrics</t>
  </si>
  <si>
    <t>Service Catalog</t>
  </si>
  <si>
    <t>per each portfolio of products</t>
  </si>
  <si>
    <t>Configuration</t>
  </si>
  <si>
    <t>First 100,000 rule evaluations</t>
  </si>
  <si>
    <t>Next 400,000 rule evaluations (100,001-500,000)</t>
  </si>
  <si>
    <t>500,001 rule evaluations and more</t>
  </si>
  <si>
    <t>Guard Duty</t>
  </si>
  <si>
    <t>First 500 GB / month</t>
  </si>
  <si>
    <t>Next 2000 GB / month</t>
  </si>
  <si>
    <t>Over 2500 GB / month</t>
  </si>
  <si>
    <t>AWS CloudTrail Insights</t>
  </si>
  <si>
    <t>Per 100,000 write management events / month</t>
  </si>
  <si>
    <t>Workspaces</t>
  </si>
  <si>
    <t>Standard</t>
  </si>
  <si>
    <t>Root Volume</t>
  </si>
  <si>
    <t>User Volume</t>
  </si>
  <si>
    <t>Discount off MSRP (available at the link listed on row 2)</t>
  </si>
  <si>
    <t>1 vCPU, 2 GiB Memory</t>
  </si>
  <si>
    <t>80 GB</t>
  </si>
  <si>
    <t>10 GB</t>
  </si>
  <si>
    <t>50 GB</t>
  </si>
  <si>
    <t>100 GB</t>
  </si>
  <si>
    <t>175 GB</t>
  </si>
  <si>
    <t>2 vCPU, 4 GiB Memory</t>
  </si>
  <si>
    <t>Performance</t>
  </si>
  <si>
    <t>2 vCPU, 7.5 GiB Memory</t>
  </si>
  <si>
    <t>Power</t>
  </si>
  <si>
    <t>4 vCPU, 16 GiB Memory</t>
  </si>
  <si>
    <t>PowerPro</t>
  </si>
  <si>
    <t>8 vCPU, 32 GiB Memory</t>
  </si>
  <si>
    <t>Additional Storage</t>
  </si>
  <si>
    <t>DevOps</t>
  </si>
  <si>
    <t>CodeBuild</t>
  </si>
  <si>
    <t>general1.small</t>
  </si>
  <si>
    <t>3 GB</t>
  </si>
  <si>
    <t>general1.medium</t>
  </si>
  <si>
    <t>7 GB</t>
  </si>
  <si>
    <t>general1.large</t>
  </si>
  <si>
    <t>15 GB</t>
  </si>
  <si>
    <t>CodePipeline</t>
  </si>
  <si>
    <t>Free</t>
  </si>
  <si>
    <t>CodeCommitt</t>
  </si>
  <si>
    <t>First 5 users Free</t>
  </si>
  <si>
    <t>Each additional User</t>
  </si>
  <si>
    <t>per user</t>
  </si>
  <si>
    <t>Data Pipeline</t>
  </si>
  <si>
    <t>High Frequency</t>
  </si>
  <si>
    <t>Low Frequency</t>
  </si>
  <si>
    <t>Activities or preconditions running On AWS</t>
  </si>
  <si>
    <t>per month</t>
  </si>
  <si>
    <t>Activities or preconditions running On-Premise</t>
  </si>
  <si>
    <t>Inactive pipeline</t>
  </si>
  <si>
    <t>CodeDeploy</t>
  </si>
  <si>
    <t>FREE for public cloud</t>
  </si>
  <si>
    <t>on-premise</t>
  </si>
  <si>
    <t>per instance</t>
  </si>
  <si>
    <t>Network</t>
  </si>
  <si>
    <t>per hour</t>
  </si>
  <si>
    <t>Network GB</t>
  </si>
  <si>
    <t>per GB</t>
  </si>
  <si>
    <t>Classic</t>
  </si>
  <si>
    <t>NAT Gateway</t>
  </si>
  <si>
    <t>NAT Gateway GB</t>
  </si>
  <si>
    <t>CloudForrmation</t>
  </si>
  <si>
    <t>FREE</t>
  </si>
  <si>
    <t>Direct Connect</t>
  </si>
  <si>
    <t>1G</t>
  </si>
  <si>
    <t>10G</t>
  </si>
  <si>
    <t>Note: Enables AWS consumption based billing once Mod 26 is effective and replaces RU billing on Tab 12</t>
  </si>
  <si>
    <t xml:space="preserve">Monthly </t>
  </si>
  <si>
    <t>Contract Year 6 (5/1/24-11/30/24)</t>
  </si>
  <si>
    <t>Contract year 10</t>
  </si>
  <si>
    <t>MANAGED PUBLIC CLOUD SUPPORT (MCS)</t>
  </si>
  <si>
    <t>Base Solution includes:</t>
  </si>
  <si>
    <t>Cross-Functional Programs (Sec &amp; EA)</t>
  </si>
  <si>
    <t xml:space="preserve">Solution Management </t>
  </si>
  <si>
    <t>Other Services</t>
  </si>
  <si>
    <r>
      <t>Managed Public Cloud Support, Delivery Operations for AWS*</t>
    </r>
    <r>
      <rPr>
        <sz val="12"/>
        <color rgb="FFFF0000"/>
        <rFont val="Arial"/>
        <family val="2"/>
      </rPr>
      <t xml:space="preserve"> </t>
    </r>
  </si>
  <si>
    <t>**</t>
  </si>
  <si>
    <t>***Managed Public Cloud Account set up with CBTI for new Agency/entity (one time per)</t>
  </si>
  <si>
    <r>
      <t>Optional Services</t>
    </r>
    <r>
      <rPr>
        <b/>
        <sz val="12"/>
        <color rgb="FFFF0000"/>
        <rFont val="Arial"/>
        <family val="2"/>
      </rPr>
      <t xml:space="preserve"> </t>
    </r>
  </si>
  <si>
    <t>Public Cloud Consulting Services</t>
  </si>
  <si>
    <t>Negotiated per RFS</t>
  </si>
  <si>
    <t>Application Modernization Services</t>
  </si>
  <si>
    <t>Public CloudOps AaS</t>
  </si>
  <si>
    <t>Public Cloud Security Posture Management</t>
  </si>
  <si>
    <t>Disaster Recovery AaS</t>
  </si>
  <si>
    <t>Ransomware Protection AaS</t>
  </si>
  <si>
    <t>Data Analytics AaS</t>
  </si>
  <si>
    <t>AIOps</t>
  </si>
  <si>
    <t>AI AaS</t>
  </si>
  <si>
    <t>FinOps</t>
  </si>
  <si>
    <t>TBD- allocates 3-7 months of support to validate the level of effort to lock in measurable rates within the renewal process</t>
  </si>
  <si>
    <t>*Managed Public Cloud Delivery Operations for AWS is charged monthly at 42% of the cloud consumption list price. Cloud consumption is defined as resources, such as compute, storage, network, bandwidth and applications over the internet. They are owned and run by third-party cloud service providers (CSP’s) and delivered by Unisys.</t>
  </si>
  <si>
    <t>**Intentional to allow SSDC to renegotiate with CSP as consumption grows, enabling passing savings onto the COV if possible</t>
  </si>
  <si>
    <t>***Does not include charges to set up DR, Containerless, Serverless, Kubernetes, Machine Learning or AI services, if requested and VITA approved, requests will be managed through the RFS process</t>
  </si>
  <si>
    <t>Note 1: Migration of agency workloads will be handled through an RFS process for each agency</t>
  </si>
  <si>
    <t>Note 2: For transparency, Unisys will provide metrics on the Managed Public Cloud Support services for analyzation within the November renewal process</t>
  </si>
  <si>
    <t>Price List for Microsoft Azure</t>
  </si>
  <si>
    <t>The following list of services is a subset of several available services from Microsoft Azure.  The VITA discount of 2% would apply to all services purchased.</t>
  </si>
  <si>
    <t>To access the complete list please visit the Microsoft Azure Price Calculator available at the following link:</t>
  </si>
  <si>
    <t>https://azure.microsoft.com/en-us/pricing/calculator</t>
  </si>
  <si>
    <t>Azure Marketplace Services are not discounted</t>
  </si>
  <si>
    <t>Compute Type</t>
  </si>
  <si>
    <t>Cores</t>
  </si>
  <si>
    <t>RAM (GB)</t>
  </si>
  <si>
    <t>Disk (GB)</t>
  </si>
  <si>
    <t>Disk Type</t>
  </si>
  <si>
    <t>Discount off MSRP  (available at the link listed on row 2).
Discount is not applicable to Reserve Instance purchases.</t>
  </si>
  <si>
    <t>A0 VM</t>
  </si>
  <si>
    <t>HDD</t>
  </si>
  <si>
    <t>A1 VM</t>
  </si>
  <si>
    <t>A2 VM</t>
  </si>
  <si>
    <t>A3 VM</t>
  </si>
  <si>
    <t>A4 VM</t>
  </si>
  <si>
    <t>A5 VM</t>
  </si>
  <si>
    <t>A6 VM</t>
  </si>
  <si>
    <t>A7 VM</t>
  </si>
  <si>
    <t>Standard_D1 VM</t>
  </si>
  <si>
    <t>SSD</t>
  </si>
  <si>
    <t>Standard_D1_v2 VM</t>
  </si>
  <si>
    <t>Standard_D11 VM</t>
  </si>
  <si>
    <t>Standard_D11_v2 VM</t>
  </si>
  <si>
    <t>Standard_D12 VM</t>
  </si>
  <si>
    <t>Standard_D12_v2 VM</t>
  </si>
  <si>
    <t>Standard_D13 VM</t>
  </si>
  <si>
    <t>Standard_D13_v2 VM</t>
  </si>
  <si>
    <t>Standard_D14 VM</t>
  </si>
  <si>
    <t>Standard_D14_v2 VM</t>
  </si>
  <si>
    <t>Standard_D15_v2 VM</t>
  </si>
  <si>
    <t>Standard_D2 VM</t>
  </si>
  <si>
    <t>Standard_D2_v2 VM</t>
  </si>
  <si>
    <t>Standard_D3 VM</t>
  </si>
  <si>
    <t>Standard_D3_v2 VM</t>
  </si>
  <si>
    <t>Standard_D4 VM</t>
  </si>
  <si>
    <t>Standard_D4_v2 VM</t>
  </si>
  <si>
    <t>Standard_D5_v2 VM</t>
  </si>
  <si>
    <t>Standard_F1 VM</t>
  </si>
  <si>
    <t>Standard_F16s VM</t>
  </si>
  <si>
    <t>Standard_F2 VM</t>
  </si>
  <si>
    <t>Standard_F4 VM</t>
  </si>
  <si>
    <t>Standard_F8 VM</t>
  </si>
  <si>
    <t>Standard_NC12 VM</t>
  </si>
  <si>
    <t>Standard_NC24 VM</t>
  </si>
  <si>
    <t>Standard_NC24r VM</t>
  </si>
  <si>
    <t>Standard_NC6 VM</t>
  </si>
  <si>
    <t>Storage Meter Category</t>
  </si>
  <si>
    <t>Meter Subcategory</t>
  </si>
  <si>
    <t>Name</t>
  </si>
  <si>
    <t>Discount off MSRP</t>
  </si>
  <si>
    <t>Storage</t>
  </si>
  <si>
    <t>Standard SSD Managed Disks</t>
  </si>
  <si>
    <t>E10</t>
  </si>
  <si>
    <t>E15</t>
  </si>
  <si>
    <t>E20</t>
  </si>
  <si>
    <t>Premium SSD Managed Disks</t>
  </si>
  <si>
    <t>P80 Disks</t>
  </si>
  <si>
    <t>1/Month</t>
  </si>
  <si>
    <t>Data Storage</t>
  </si>
  <si>
    <t>ZRS Data Stored</t>
  </si>
  <si>
    <t>1 GB/Month</t>
  </si>
  <si>
    <t>Tables</t>
  </si>
  <si>
    <t>First 50 TB - HOT</t>
  </si>
  <si>
    <t>LRS Block Blog</t>
  </si>
  <si>
    <t>First 50 TB - COOL</t>
  </si>
  <si>
    <t>First 50 TB - ARCHIVE</t>
  </si>
  <si>
    <t>File - Standard</t>
  </si>
  <si>
    <t>LRS File</t>
  </si>
  <si>
    <t>E60 Disks</t>
  </si>
  <si>
    <t>Azure Backup</t>
  </si>
  <si>
    <t>Azure VMs Type, 1 Instance(s) x 128 GB</t>
  </si>
  <si>
    <t xml:space="preserve"> LRS Redundancy, Moderate Average Daily Churn, 30 Daily RPs, 1 Weekly RPs, 1 Monthly RPs, 0 Yearly RPs,  After 1st year Duration</t>
  </si>
  <si>
    <t>Azure VMs Type, 1 Instance(s) x 256 GB</t>
  </si>
  <si>
    <t>Azure VMs Type, 1 Instance(s) x 512 GB</t>
  </si>
  <si>
    <t>LRS Redundancy, Moderate Average Daily Churn, 30 Daily RPs, 1 Weekly RPs, 1 Monthly RPs, 0 Yearly RPs,  After 1st year Duration</t>
  </si>
  <si>
    <t>Subcategory</t>
  </si>
  <si>
    <t>Discount of MSRP</t>
  </si>
  <si>
    <t>SQL Database</t>
  </si>
  <si>
    <t>Manged Instance</t>
  </si>
  <si>
    <t>Managed Instance, vCore Purchase Model, General Purpose Tier, Provisioned, Gen 4, 1x8 vCore instance(s) x 730 Hours, 128 GB Storage</t>
  </si>
  <si>
    <t>1 Month</t>
  </si>
  <si>
    <t>Managed Instance, vCore Purchase Model, General Purpose Tier, Provisioned, Gen 4, 1x16 vCore instance(s) x 730 Hours, 256 GB Storage</t>
  </si>
  <si>
    <t>Managed Instance, vCore Purchase Model, General Purpose Tier, Provisioned, Gen 4, 1x24 vCore instance(s) x 730 Hours, 512 GB Storage</t>
  </si>
  <si>
    <t>SQL Data Warehouse</t>
  </si>
  <si>
    <t>Data Stored</t>
  </si>
  <si>
    <t>1 TB/Month</t>
  </si>
  <si>
    <t>Compute Optimized Gen2</t>
  </si>
  <si>
    <t>100 DWUs</t>
  </si>
  <si>
    <t>1/Hour</t>
  </si>
  <si>
    <t>200 DWUs</t>
  </si>
  <si>
    <t>300 DWUs</t>
  </si>
  <si>
    <t>400 DWUs</t>
  </si>
  <si>
    <t>500 DWUs</t>
  </si>
  <si>
    <t>1000 DWUs</t>
  </si>
  <si>
    <t>1500 DWUs</t>
  </si>
  <si>
    <t>2000 DWUs</t>
  </si>
  <si>
    <t>2500 DWUs</t>
  </si>
  <si>
    <t>Serverless Compute services</t>
  </si>
  <si>
    <t>Functions</t>
  </si>
  <si>
    <t>Premium</t>
  </si>
  <si>
    <t>Memory Duration</t>
  </si>
  <si>
    <t>Memory GB per hour</t>
  </si>
  <si>
    <t>vCPU Duration</t>
  </si>
  <si>
    <t>vCPU per hour</t>
  </si>
  <si>
    <t>Networking Services</t>
  </si>
  <si>
    <t>Bandwidth</t>
  </si>
  <si>
    <t>Data Transfer Out</t>
  </si>
  <si>
    <t>First 5 GB</t>
  </si>
  <si>
    <t>5GB-10TB</t>
  </si>
  <si>
    <t>10-50TB</t>
  </si>
  <si>
    <t>50-150TB</t>
  </si>
  <si>
    <t>150-500TB</t>
  </si>
  <si>
    <t>ExpressRoute</t>
  </si>
  <si>
    <t>Standard Metered Data 1 Gbps Circuit</t>
  </si>
  <si>
    <t>Standard Metered Data 10 Gbps Circuit</t>
  </si>
  <si>
    <t>Platform Services</t>
  </si>
  <si>
    <t>Azure App Service</t>
  </si>
  <si>
    <t>Basic - Linux</t>
  </si>
  <si>
    <t>B1</t>
  </si>
  <si>
    <t>B2</t>
  </si>
  <si>
    <t>B3</t>
  </si>
  <si>
    <t>Standard - Linux</t>
  </si>
  <si>
    <t>S1</t>
  </si>
  <si>
    <t>S2</t>
  </si>
  <si>
    <t>S3</t>
  </si>
  <si>
    <t>Premium V2 - Linux</t>
  </si>
  <si>
    <t>P1V2</t>
  </si>
  <si>
    <t>P2V2</t>
  </si>
  <si>
    <t>P3V2</t>
  </si>
  <si>
    <t>Isolated - Linux</t>
  </si>
  <si>
    <t>I1</t>
  </si>
  <si>
    <t>I2</t>
  </si>
  <si>
    <t>I3</t>
  </si>
  <si>
    <t>Stamp Fee</t>
  </si>
  <si>
    <t>Basic - Windows</t>
  </si>
  <si>
    <t>Standard - Windows</t>
  </si>
  <si>
    <t>Premium V2 - Windows</t>
  </si>
  <si>
    <t>Isolated - Windows</t>
  </si>
  <si>
    <t>Application Gateway</t>
  </si>
  <si>
    <t>Basic</t>
  </si>
  <si>
    <t>Large Gateway</t>
  </si>
  <si>
    <t>1 Hour</t>
  </si>
  <si>
    <t>WAF</t>
  </si>
  <si>
    <t>Medium Gateway</t>
  </si>
  <si>
    <t>Small Gateway</t>
  </si>
  <si>
    <t>1000 GB, 5 rules</t>
  </si>
  <si>
    <t>per rule/GB</t>
  </si>
  <si>
    <t>1000 GB, 10 rules</t>
  </si>
  <si>
    <t>1000 GB, 15 rules</t>
  </si>
  <si>
    <t>1000 GB, 20 rules</t>
  </si>
  <si>
    <t>Security Center</t>
  </si>
  <si>
    <t>Virtual Machines</t>
  </si>
  <si>
    <t>App Services</t>
  </si>
  <si>
    <t>Standrd - 10K transactions</t>
  </si>
  <si>
    <t>Azure DevOps</t>
  </si>
  <si>
    <t>Azure Pipelines</t>
  </si>
  <si>
    <t>Microsoft-hosted CI/CD Concurrent Job</t>
  </si>
  <si>
    <t>Azure Artifacts</t>
  </si>
  <si>
    <t>1GB first 2GB free</t>
  </si>
  <si>
    <t>Azure Test Plans</t>
  </si>
  <si>
    <t>User</t>
  </si>
  <si>
    <t>Azure DevOps Server</t>
  </si>
  <si>
    <t>Azure Monitoring</t>
  </si>
  <si>
    <t>Log Analytics</t>
  </si>
  <si>
    <t>Data Retention</t>
  </si>
  <si>
    <t>1 GN month</t>
  </si>
  <si>
    <t>Data Ingestion</t>
  </si>
  <si>
    <t>1 GB</t>
  </si>
  <si>
    <t>Application Insights</t>
  </si>
  <si>
    <t>Multi-step web tests</t>
  </si>
  <si>
    <t>per test</t>
  </si>
  <si>
    <t>Traffic Manager</t>
  </si>
  <si>
    <t xml:space="preserve">Traffic View Data Points Processed </t>
  </si>
  <si>
    <t>1M</t>
  </si>
  <si>
    <t>Azure Endpoint Health Checks</t>
  </si>
  <si>
    <t>Azure Region Real User Measurements</t>
  </si>
  <si>
    <t>DNS Queries</t>
  </si>
  <si>
    <t>Azure Endpoint Fast Interval Health Check Add-ons</t>
  </si>
  <si>
    <t>Network Watcher</t>
  </si>
  <si>
    <t>Connection Monitoring</t>
  </si>
  <si>
    <t>Diagnostic Tool API - 1000 free a month</t>
  </si>
  <si>
    <t>Traffic Analytics Processing</t>
  </si>
  <si>
    <t>Network Logs Collected - 5G free a month</t>
  </si>
  <si>
    <t>Azure Analysis Services</t>
  </si>
  <si>
    <t>S4</t>
  </si>
  <si>
    <t>S1 Scale-Out</t>
  </si>
  <si>
    <t>S0</t>
  </si>
  <si>
    <t>S9 Scale-Out</t>
  </si>
  <si>
    <t>S8</t>
  </si>
  <si>
    <t>S9</t>
  </si>
  <si>
    <t>Developer</t>
  </si>
  <si>
    <t>S2 Scale-Out</t>
  </si>
  <si>
    <t>S8 Scale-Out</t>
  </si>
  <si>
    <t>S4 Scale-Out</t>
  </si>
  <si>
    <t>S0 Scale-Out</t>
  </si>
  <si>
    <t>Windows Virtual Desktop</t>
  </si>
  <si>
    <t>D2s 2 vCPUs 8 GB RAM E15-256 GB</t>
  </si>
  <si>
    <t>100 users a month</t>
  </si>
  <si>
    <t>Price List for Oracle Cloud Services</t>
  </si>
  <si>
    <t>The following list of services is a subset of several services available from Oracle.  The VITA discount of 7% would apply to all services purchased.</t>
  </si>
  <si>
    <t>To access the complete list please visit the Oracle Price Calculator available at the following link:</t>
  </si>
  <si>
    <t>https://www.oracle.com/cloud/compute/pricing.html </t>
  </si>
  <si>
    <t>Marketplace Services are not discounted</t>
  </si>
  <si>
    <t>Product</t>
  </si>
  <si>
    <t xml:space="preserve">Metric </t>
  </si>
  <si>
    <t>Discount off MSRP  (available at the link listed on row 2)</t>
  </si>
  <si>
    <t xml:space="preserve">Compute </t>
  </si>
  <si>
    <t xml:space="preserve">Oracle PaaS and IaaS Universal Credits </t>
  </si>
  <si>
    <t>Windows OS</t>
  </si>
  <si>
    <t>OCPU Per Hour</t>
  </si>
  <si>
    <t>Compute - Virtual Machine Dense I/O - X7</t>
  </si>
  <si>
    <t>Compute - Virtual Machine Standard - X7</t>
  </si>
  <si>
    <t>Compute - Virtual Machine GPU Standard - X7</t>
  </si>
  <si>
    <t>GPU Per Hour</t>
  </si>
  <si>
    <t>Compute - Standard - E2</t>
  </si>
  <si>
    <t xml:space="preserve">Compute Bare Metal </t>
  </si>
  <si>
    <t>Compute - Bare Metal Standard - X7</t>
  </si>
  <si>
    <t>Bare Metal GPU Standard - X7</t>
  </si>
  <si>
    <t>Compute - Bare Metal Dense I/O - X7</t>
  </si>
  <si>
    <t>Bare Metal GPU Standard - High Performance - X7</t>
  </si>
  <si>
    <t xml:space="preserve">Exadata </t>
  </si>
  <si>
    <t>Database Exadata Infrastructure - Full Rack - X7</t>
  </si>
  <si>
    <t>Hosted Environment Per Hour</t>
  </si>
  <si>
    <t>Database Exadata Infrastructure - Half Rack - X7</t>
  </si>
  <si>
    <t>Database Exadata Infrastructure - Quarter Rack - X7</t>
  </si>
  <si>
    <t xml:space="preserve">Additional Exadata OCPU's </t>
  </si>
  <si>
    <t>Additional Exadata OCPU's - BYOL</t>
  </si>
  <si>
    <t>100 Mbps Load Balancer</t>
  </si>
  <si>
    <t>Load Balancer Hour</t>
  </si>
  <si>
    <t>400 Mbps Load Balancer</t>
  </si>
  <si>
    <t>8000 Mbps Load Balancer</t>
  </si>
  <si>
    <t xml:space="preserve">Storage </t>
  </si>
  <si>
    <t>Object Storage - Storage</t>
  </si>
  <si>
    <t>Gigabyte Storage Capacity Per Month</t>
  </si>
  <si>
    <t>Object Storage - Requests</t>
  </si>
  <si>
    <t>10,000 Requests per Month</t>
  </si>
  <si>
    <t>Block Volume</t>
  </si>
  <si>
    <t>Archive Storage</t>
  </si>
  <si>
    <t>File Storage</t>
  </si>
  <si>
    <t xml:space="preserve">Database </t>
  </si>
  <si>
    <t>Database All Editions - Additional Capacity - BYOL</t>
  </si>
  <si>
    <t>Database Enterprise Edition Extreme Performance- Additional Capacity</t>
  </si>
  <si>
    <t>Database Enterprise Edition High Performance - Additional Capacity</t>
  </si>
  <si>
    <t>Database Enterprise Edition - Additional Capacity</t>
  </si>
  <si>
    <t>Database Enterprise High Performance Edition - Dense I/O - X7</t>
  </si>
  <si>
    <t>Database Enterprise Edition - Dense I/O - X7</t>
  </si>
  <si>
    <t>Database Standard Edition - Dense I/O - X7</t>
  </si>
  <si>
    <t>Database Enterprise Extreme Performance Edition - Dense I/O - X7</t>
  </si>
  <si>
    <t>Database Cloud Service - Standard Edition</t>
  </si>
  <si>
    <t>Database Cloud Service - Enterprise Edition High Performance</t>
  </si>
  <si>
    <t>Database Cloud Service - Enterprise Edition Extreme Performance</t>
  </si>
  <si>
    <t>Database All Editions - Dense I/O - X7 - BYOL</t>
  </si>
  <si>
    <t>Database Cloud Service - All Editions - BYOL</t>
  </si>
  <si>
    <t xml:space="preserve">Database Backup </t>
  </si>
  <si>
    <t>GET and all other Requests</t>
  </si>
  <si>
    <t>10000 Requests Per Month</t>
  </si>
  <si>
    <t>Storage Capacity [0 - 1024 GB]</t>
  </si>
  <si>
    <t>Gigabyte Storage Capacity per Month</t>
  </si>
  <si>
    <t>Storage Capacity [1024 - 51200 GB]</t>
  </si>
  <si>
    <t>Storage Capacity [51200 - 512000 GB]</t>
  </si>
  <si>
    <t>Storage Capacity [512000 - 1024000 GB]</t>
  </si>
  <si>
    <t>Storage Capacity [1024000 - 5120000 GB]</t>
  </si>
  <si>
    <t>Storage Capacity [5120000 - 99999999 GB]</t>
  </si>
  <si>
    <t>PUT, COPY, POST or LIST Requests</t>
  </si>
  <si>
    <t>1000 Requests Per Month</t>
  </si>
  <si>
    <t>Outbound Data Transfer [0 - 1 GB]</t>
  </si>
  <si>
    <t>Gigabyte Outbound Data Transfer per Month</t>
  </si>
  <si>
    <t>Outbound Data Transfer [1 - 10240 GB]</t>
  </si>
  <si>
    <t>Outbound Data Transfer [10240 - 51200 GB]</t>
  </si>
  <si>
    <t>Outbound Data Transfer [51200 - 153600 GB]</t>
  </si>
  <si>
    <t>Outbound Data Transfer [153600 - 512000 GB]</t>
  </si>
  <si>
    <t>Object Storage</t>
  </si>
  <si>
    <t xml:space="preserve">Network </t>
  </si>
  <si>
    <t>FastConnect 1 Gbps</t>
  </si>
  <si>
    <t>Port Hour</t>
  </si>
  <si>
    <t>FastConnect 10 Gbps</t>
  </si>
  <si>
    <t>Outbound Data Transfer [0 - 10240 GB]</t>
  </si>
  <si>
    <t>Gigabyte Outbound Data Transfer Per Month</t>
  </si>
  <si>
    <t>Outbound Data Transfer [10240 - 99999999 GB]</t>
  </si>
  <si>
    <t xml:space="preserve">JAVA </t>
  </si>
  <si>
    <t>High Performance</t>
  </si>
  <si>
    <t>High Performance - BYOL</t>
  </si>
  <si>
    <t>Enterprise</t>
  </si>
  <si>
    <t>Standard - BYOL</t>
  </si>
  <si>
    <t>Enterprise - BYOL</t>
  </si>
  <si>
    <t xml:space="preserve">NoSQL Database </t>
  </si>
  <si>
    <t>Read</t>
  </si>
  <si>
    <t>Read Unit Per Month</t>
  </si>
  <si>
    <t>Write</t>
  </si>
  <si>
    <t>Write Unit Per Month</t>
  </si>
  <si>
    <t xml:space="preserve">SOA Suite </t>
  </si>
  <si>
    <t>BYOL</t>
  </si>
  <si>
    <t>Standard - B2B Adapter</t>
  </si>
  <si>
    <t xml:space="preserve">Management </t>
  </si>
  <si>
    <t>Enterprise Edition</t>
  </si>
  <si>
    <t>100 Entities Per Hour</t>
  </si>
  <si>
    <t>Standard Edition</t>
  </si>
  <si>
    <t>Log Analytics Edition</t>
  </si>
  <si>
    <t>300 Gigabytes Per Hour</t>
  </si>
  <si>
    <t>Security Monitoring &amp; Compliance</t>
  </si>
  <si>
    <t>Security Monitoring and Analytics Edition</t>
  </si>
  <si>
    <t>Configuration and Compliance Edition</t>
  </si>
  <si>
    <t xml:space="preserve">Oracle ACS Services </t>
  </si>
  <si>
    <t>Oracle Technology Cloud Transition Advisory Service 4 1.0</t>
  </si>
  <si>
    <t>custom</t>
  </si>
  <si>
    <t>Oracle Custom Services _ Services PSFT_on Gov Cloud 2.0</t>
  </si>
  <si>
    <t xml:space="preserve">Oracle Small Transition up to 500 GB Tier 1 Apps </t>
  </si>
  <si>
    <t xml:space="preserve">Oracle Medium Transition 501GB to 1TB Tier 1 Apps </t>
  </si>
  <si>
    <t xml:space="preserve">Oracle Large Transition 1 TB - 3TB 1 Tier Apps </t>
  </si>
  <si>
    <t>Price List for Oracle Private Cloud Services</t>
  </si>
  <si>
    <t>Resource Unit</t>
  </si>
  <si>
    <t>Unit of Measure</t>
  </si>
  <si>
    <t>Minimum (see below)</t>
  </si>
  <si>
    <t xml:space="preserve"> Monthly Per Unit Charge</t>
  </si>
  <si>
    <t>Oracle Private Cloud Dedicated Cores</t>
  </si>
  <si>
    <t>Per Installed Core</t>
  </si>
  <si>
    <t>Yes</t>
  </si>
  <si>
    <t>Oracle Private Cloud Dedicated Memory</t>
  </si>
  <si>
    <t>Per Installed GB</t>
  </si>
  <si>
    <t>Supplier will work with the Multi Souce Integrator (MSI or SAIC) to record the installed Private Cloud Applications (PCAs).    Installed Cores and Installed Memory in the KSE CMDB and KSE will be the source of record for invoicing to VITA.  During the intial period, invoicing will be based on the actual installed quantities until KSE is fully integrated and the MSI billing and invoicing system has been modified, validated and is in use.</t>
  </si>
  <si>
    <t>Suplier will work with the MSI to record the quantities of dedicated cores, dedicated memory, allocated storage, and virtual servers by agency in the KSE CMDB to facilitate VITA invoicing of customers.</t>
  </si>
  <si>
    <t>All Oracle Private Cloud Cores installed capacity (cores and memory) become committed minimum from date of installation through the end of the commitment period (11/30/2024.).</t>
  </si>
  <si>
    <t>Implementation period begins upon execution of contract mod 7 and ends 11/30/2021.</t>
  </si>
  <si>
    <t>Oracle Private Cloud Services</t>
  </si>
  <si>
    <t>Dedicated Virtual Cores</t>
  </si>
  <si>
    <t>Dedicated Virtual Memory</t>
  </si>
  <si>
    <t>Estimated Volumes for year 2 are projected totals at end of deployment period</t>
  </si>
  <si>
    <t>UOM</t>
  </si>
  <si>
    <t>Monthly per Application</t>
  </si>
  <si>
    <t>Monthly per Server</t>
  </si>
  <si>
    <t xml:space="preserve">GCP SSDC Managed (Dev/Test/Prod) Initital Setup Costs </t>
  </si>
  <si>
    <t>Agency Level</t>
  </si>
  <si>
    <t>Monthly  per Agency</t>
  </si>
  <si>
    <t>*includes GCP Surcharges</t>
  </si>
  <si>
    <t>Price List for Google Cloud Platform Services</t>
  </si>
  <si>
    <t>Google Cloud Pricing Calculator</t>
  </si>
  <si>
    <t>The following list of services is a subset of several available services from GCP.</t>
  </si>
  <si>
    <t>To access the complete list please visit the GCP Price Calculator available at the following link:</t>
  </si>
  <si>
    <t>Price List for Google Cloud Platform (GCP)</t>
  </si>
  <si>
    <t>Current Funding</t>
  </si>
  <si>
    <t>Adds or Minuses for this Change Order (PCR)</t>
  </si>
  <si>
    <t>Final Totals</t>
  </si>
  <si>
    <t>QTY</t>
  </si>
  <si>
    <t>RESOURCE UNIT</t>
  </si>
  <si>
    <t>Agency will be billed on the Actual consumption only</t>
  </si>
  <si>
    <t>Exhibit 4.1 
(Pricing and Volumes Matrix) - FC20241025
VA-180815-UC</t>
  </si>
  <si>
    <t>VA-180815-UC - FC20241025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</si>
</sst>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6" formatCode="&quot;$&quot;#,##0_);[Red]\(&quot;$&quot;#,##0\)"/>
    <numFmt numFmtId="7" formatCode="&quot;$&quot;#,##0.00_);\(&quot;$&quot;#,##0.0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_(* #,##0_);_(* \(#,##0\);_(* &quot;-&quot;??_);_(@_)"/>
    <numFmt numFmtId="165" formatCode="0.0%"/>
    <numFmt numFmtId="166" formatCode="#,##0.0_);[Red]\(#,##0.0\)"/>
    <numFmt numFmtId="167" formatCode="&quot;$&quot;#,##0.0,_);[Red]\(&quot;$&quot;#,##0.0,\)"/>
    <numFmt numFmtId="168" formatCode="#,##0,_);[Red]\(#,##0,\)"/>
    <numFmt numFmtId="169" formatCode="0.0"/>
    <numFmt numFmtId="170" formatCode="&quot;Rp&quot;\ #,##0_);\(&quot;Rp&quot;\ #,##0\)"/>
    <numFmt numFmtId="171" formatCode="0.000_)"/>
    <numFmt numFmtId="172" formatCode="_-* #,##0_-;\-* #,##0_-;_-* &quot;-&quot;??_-;_-@_-"/>
    <numFmt numFmtId="173" formatCode="m/d/yy;@"/>
    <numFmt numFmtId="174" formatCode="&quot;$&quot;#,##0.0_);[Red]\(&quot;$&quot;#,##0.0\)"/>
    <numFmt numFmtId="175" formatCode="_(&quot;$&quot;* #,##0_);_(&quot;$&quot;* \(#,##0\);_(&quot;$&quot;* &quot;-&quot;??_);_(@_)"/>
    <numFmt numFmtId="176" formatCode="_(&quot;$&quot;* #,##0.00_);_(&quot;$&quot;* \(#,##0.00\);_(&quot;$&quot;* &quot;-&quot;_);_(@_)"/>
    <numFmt numFmtId="177" formatCode="_(&quot;$&quot;* #,##0.0_);_(&quot;$&quot;* \(#,##0.0\);_(&quot;$&quot;* &quot;-&quot;_);_(@_)"/>
    <numFmt numFmtId="178" formatCode="_-* #,##0.0_-;\-* #,##0.0_-;_-* &quot;-&quot;??_-;_-@_-"/>
    <numFmt numFmtId="179" formatCode="_(&quot;$&quot;* #,##0.0_);_(&quot;$&quot;* \(#,##0.0\);_(&quot;$&quot;* &quot;-&quot;?_);_(@_)"/>
    <numFmt numFmtId="180" formatCode="_(&quot;$&quot;* #,##0.0000_);_(&quot;$&quot;* \(#,##0.0000\);_(&quot;$&quot;* &quot;-&quot;_);_(@_)"/>
    <numFmt numFmtId="181" formatCode="m/d/yyyy;@"/>
    <numFmt numFmtId="182" formatCode="&quot;$&quot;#,##0.000_);[Red]\(&quot;$&quot;#,##0.000\)"/>
    <numFmt numFmtId="183" formatCode="&quot;$&quot;#,##0.00"/>
    <numFmt numFmtId="184" formatCode="_([$$-409]* #,##0.00_);_([$$-409]* \(#,##0.00\);_([$$-409]* &quot;-&quot;??_);_(@_)"/>
    <numFmt numFmtId="185" formatCode="#,##0.0_);\(#,##0.0\)"/>
  </numFmts>
  <fonts count="94">
    <font>
      <sz val="10"/>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Times New Roman"/>
      <family val="1"/>
    </font>
    <font>
      <sz val="10"/>
      <color indexed="12"/>
      <name val="Times New Roman"/>
      <family val="1"/>
    </font>
    <font>
      <sz val="10"/>
      <color indexed="11"/>
      <name val="Times New Roman"/>
      <family val="1"/>
    </font>
    <font>
      <sz val="10"/>
      <color indexed="10"/>
      <name val="Times New Roman"/>
      <family val="1"/>
    </font>
    <font>
      <sz val="11"/>
      <name val="Tms Rmn"/>
    </font>
    <font>
      <sz val="12"/>
      <color indexed="8"/>
      <name val="Tms Rmn"/>
    </font>
    <font>
      <sz val="10"/>
      <name val="Arial MT"/>
    </font>
    <font>
      <sz val="8"/>
      <name val="Times New Roman"/>
      <family val="1"/>
    </font>
    <font>
      <b/>
      <sz val="10"/>
      <name val="Arial"/>
      <family val="2"/>
    </font>
    <font>
      <b/>
      <sz val="14"/>
      <name val="Arial"/>
      <family val="2"/>
    </font>
    <font>
      <b/>
      <sz val="12"/>
      <name val="Arial"/>
      <family val="2"/>
    </font>
    <font>
      <b/>
      <sz val="11"/>
      <name val="Arial"/>
      <family val="2"/>
    </font>
    <font>
      <sz val="10"/>
      <name val="Arial"/>
      <family val="2"/>
    </font>
    <font>
      <sz val="10"/>
      <color indexed="8"/>
      <name val="Arial"/>
      <family val="2"/>
    </font>
    <font>
      <sz val="12"/>
      <name val="Arial"/>
      <family val="2"/>
    </font>
    <font>
      <b/>
      <sz val="10"/>
      <color indexed="10"/>
      <name val="Arial"/>
      <family val="2"/>
    </font>
    <font>
      <sz val="11"/>
      <name val="Arial"/>
      <family val="2"/>
    </font>
    <font>
      <sz val="10"/>
      <name val="Times New Roman"/>
      <family val="1"/>
    </font>
    <font>
      <b/>
      <sz val="11"/>
      <color theme="0"/>
      <name val="Arial"/>
      <family val="2"/>
    </font>
    <font>
      <b/>
      <sz val="10"/>
      <color theme="0"/>
      <name val="Arial"/>
      <family val="2"/>
    </font>
    <font>
      <b/>
      <u/>
      <sz val="11"/>
      <name val="Arial"/>
      <family val="2"/>
    </font>
    <font>
      <sz val="10"/>
      <name val="Calibri"/>
      <family val="2"/>
      <scheme val="minor"/>
    </font>
    <font>
      <b/>
      <sz val="11"/>
      <name val="Calibri"/>
      <family val="2"/>
      <scheme val="minor"/>
    </font>
    <font>
      <b/>
      <sz val="14"/>
      <name val="Calibri"/>
      <family val="2"/>
      <scheme val="minor"/>
    </font>
    <font>
      <sz val="12"/>
      <name val="Calibri"/>
      <family val="2"/>
      <scheme val="minor"/>
    </font>
    <font>
      <b/>
      <sz val="12"/>
      <name val="Calibri"/>
      <family val="2"/>
      <scheme val="minor"/>
    </font>
    <font>
      <b/>
      <sz val="20"/>
      <color rgb="FF0070C0"/>
      <name val="Arial"/>
      <family val="2"/>
    </font>
    <font>
      <b/>
      <sz val="11"/>
      <color rgb="FF0070C0"/>
      <name val="Arial"/>
      <family val="2"/>
    </font>
    <font>
      <b/>
      <i/>
      <sz val="11"/>
      <name val="Calibri"/>
      <family val="2"/>
      <scheme val="minor"/>
    </font>
    <font>
      <sz val="10"/>
      <color rgb="FFFF0000"/>
      <name val="Arial"/>
      <family val="2"/>
    </font>
    <font>
      <u/>
      <sz val="11"/>
      <color theme="10"/>
      <name val="Calibri"/>
      <family val="2"/>
      <scheme val="minor"/>
    </font>
    <font>
      <sz val="8"/>
      <color rgb="FF333333"/>
      <name val="Arial"/>
      <family val="2"/>
    </font>
    <font>
      <sz val="10"/>
      <color rgb="FF000000"/>
      <name val="Times New Roman"/>
      <family val="1"/>
    </font>
    <font>
      <sz val="10"/>
      <color rgb="FF000000"/>
      <name val="Arial"/>
      <family val="2"/>
    </font>
    <font>
      <sz val="10"/>
      <color rgb="FF333333"/>
      <name val="Arial"/>
      <family val="2"/>
    </font>
    <font>
      <b/>
      <sz val="10"/>
      <color rgb="FF333333"/>
      <name val="Arial"/>
      <family val="2"/>
    </font>
    <font>
      <b/>
      <sz val="11"/>
      <color rgb="FF000000"/>
      <name val="Times New Roman"/>
      <family val="1"/>
    </font>
    <font>
      <b/>
      <sz val="10"/>
      <name val="Times New Roman"/>
      <family val="1"/>
    </font>
    <font>
      <sz val="9"/>
      <color rgb="FF333333"/>
      <name val="Arial"/>
      <family val="2"/>
    </font>
    <font>
      <sz val="10"/>
      <color rgb="FF4C4C51"/>
      <name val="Times New Roman"/>
      <family val="1"/>
    </font>
    <font>
      <b/>
      <sz val="11"/>
      <name val="Times New Roman"/>
      <family val="1"/>
    </font>
    <font>
      <b/>
      <sz val="16"/>
      <name val="Times New Roman"/>
      <family val="1"/>
    </font>
    <font>
      <sz val="12"/>
      <color theme="1"/>
      <name val="Calibri"/>
      <family val="2"/>
      <scheme val="minor"/>
    </font>
    <font>
      <sz val="10"/>
      <color theme="0"/>
      <name val="Times New Roman"/>
      <family val="1"/>
    </font>
    <font>
      <strike/>
      <sz val="10"/>
      <color rgb="FFFF0000"/>
      <name val="Times New Roman"/>
      <family val="1"/>
    </font>
    <font>
      <strike/>
      <sz val="10"/>
      <name val="Times New Roman"/>
      <family val="1"/>
    </font>
    <font>
      <b/>
      <sz val="12"/>
      <name val="Times New Roman"/>
      <family val="1"/>
    </font>
    <font>
      <sz val="12"/>
      <name val="Times New Roman"/>
      <family val="1"/>
    </font>
    <font>
      <u/>
      <sz val="12"/>
      <color theme="10"/>
      <name val="Calibri"/>
      <family val="2"/>
      <scheme val="minor"/>
    </font>
    <font>
      <sz val="12"/>
      <color rgb="FF000000"/>
      <name val="Times New Roman"/>
      <family val="1"/>
    </font>
    <font>
      <sz val="10"/>
      <color rgb="FFFF0000"/>
      <name val="Times New Roman"/>
      <family val="1"/>
    </font>
    <font>
      <sz val="10"/>
      <name val="Cambria"/>
      <family val="1"/>
    </font>
    <font>
      <b/>
      <sz val="14"/>
      <name val="Times New Roman"/>
      <family val="1"/>
    </font>
    <font>
      <b/>
      <sz val="10"/>
      <color indexed="10"/>
      <name val="Times New Roman"/>
      <family val="1"/>
    </font>
    <font>
      <b/>
      <sz val="11"/>
      <color theme="0"/>
      <name val="Times New Roman"/>
      <family val="1"/>
    </font>
    <font>
      <b/>
      <sz val="10"/>
      <color theme="0"/>
      <name val="Times New Roman"/>
      <family val="1"/>
    </font>
    <font>
      <sz val="9"/>
      <name val="Times New Roman"/>
      <family val="1"/>
    </font>
    <font>
      <b/>
      <sz val="9"/>
      <name val="Times New Roman"/>
      <family val="1"/>
    </font>
    <font>
      <b/>
      <sz val="9"/>
      <color indexed="10"/>
      <name val="Times New Roman"/>
      <family val="1"/>
    </font>
    <font>
      <b/>
      <sz val="9"/>
      <color theme="0"/>
      <name val="Times New Roman"/>
      <family val="1"/>
    </font>
    <font>
      <sz val="9"/>
      <color theme="0"/>
      <name val="Times New Roman"/>
      <family val="1"/>
    </font>
    <font>
      <u/>
      <sz val="10"/>
      <name val="Times New Roman"/>
      <family val="1"/>
    </font>
    <font>
      <b/>
      <sz val="10"/>
      <color rgb="FFFF0000"/>
      <name val="Times New Roman"/>
      <family val="1"/>
    </font>
    <font>
      <vertAlign val="superscript"/>
      <sz val="10"/>
      <name val="Times New Roman"/>
      <family val="1"/>
    </font>
    <font>
      <strike/>
      <vertAlign val="superscript"/>
      <sz val="10"/>
      <name val="Times New Roman"/>
      <family val="1"/>
    </font>
    <font>
      <sz val="10"/>
      <color indexed="8"/>
      <name val="Times New Roman"/>
      <family val="1"/>
    </font>
    <font>
      <sz val="10"/>
      <color theme="1"/>
      <name val="Times New Roman"/>
      <family val="1"/>
    </font>
    <font>
      <b/>
      <strike/>
      <sz val="10"/>
      <color rgb="FFFF0000"/>
      <name val="Times New Roman"/>
      <family val="1"/>
    </font>
    <font>
      <b/>
      <sz val="11"/>
      <color theme="1"/>
      <name val="Times New Roman"/>
      <family val="1"/>
    </font>
    <font>
      <b/>
      <sz val="10"/>
      <color theme="1"/>
      <name val="Times New Roman"/>
      <family val="1"/>
    </font>
    <font>
      <i/>
      <sz val="10"/>
      <name val="Times New Roman"/>
      <family val="1"/>
    </font>
    <font>
      <sz val="11"/>
      <name val="Times New Roman"/>
      <family val="1"/>
    </font>
    <font>
      <b/>
      <sz val="10"/>
      <color indexed="8"/>
      <name val="Times New Roman"/>
      <family val="1"/>
    </font>
    <font>
      <strike/>
      <sz val="10"/>
      <color theme="1"/>
      <name val="Times New Roman"/>
      <family val="1"/>
    </font>
    <font>
      <sz val="12"/>
      <color rgb="FF000000"/>
      <name val="Arial"/>
      <family val="2"/>
    </font>
    <font>
      <b/>
      <sz val="12"/>
      <color theme="0"/>
      <name val="Arial"/>
      <family val="2"/>
    </font>
    <font>
      <sz val="12"/>
      <color indexed="8"/>
      <name val="Arial"/>
      <family val="2"/>
    </font>
    <font>
      <b/>
      <sz val="12"/>
      <color indexed="8"/>
      <name val="Arial"/>
      <family val="2"/>
    </font>
    <font>
      <b/>
      <i/>
      <sz val="10"/>
      <name val="Times New Roman"/>
      <family val="1"/>
    </font>
    <font>
      <b/>
      <i/>
      <sz val="10"/>
      <name val="Arial"/>
      <family val="2"/>
    </font>
    <font>
      <i/>
      <sz val="12"/>
      <name val="Arial"/>
      <family val="2"/>
    </font>
    <font>
      <sz val="12"/>
      <color rgb="FFFF0000"/>
      <name val="Arial"/>
      <family val="2"/>
    </font>
    <font>
      <b/>
      <sz val="12"/>
      <color rgb="FFFF0000"/>
      <name val="Arial"/>
      <family val="2"/>
    </font>
    <font>
      <sz val="11"/>
      <name val="Calibri"/>
      <family val="2"/>
    </font>
  </fonts>
  <fills count="27">
    <fill>
      <patternFill patternType="none"/>
    </fill>
    <fill>
      <patternFill patternType="gray125"/>
    </fill>
    <fill>
      <patternFill patternType="solid">
        <fgColor indexed="9"/>
        <bgColor indexed="64"/>
      </patternFill>
    </fill>
    <fill>
      <patternFill patternType="solid">
        <fgColor indexed="8"/>
        <bgColor indexed="64"/>
      </patternFill>
    </fill>
    <fill>
      <patternFill patternType="solid">
        <fgColor indexed="22"/>
        <bgColor indexed="64"/>
      </patternFill>
    </fill>
    <fill>
      <patternFill patternType="solid">
        <fgColor theme="6" tint="0.39997558519241921"/>
        <bgColor indexed="64"/>
      </patternFill>
    </fill>
    <fill>
      <patternFill patternType="solid">
        <fgColor theme="3" tint="0.79998168889431442"/>
        <bgColor indexed="64"/>
      </patternFill>
    </fill>
    <fill>
      <patternFill patternType="solid">
        <fgColor theme="1"/>
        <bgColor indexed="64"/>
      </patternFill>
    </fill>
    <fill>
      <patternFill patternType="solid">
        <fgColor theme="0" tint="-0.14999847407452621"/>
        <bgColor indexed="64"/>
      </patternFill>
    </fill>
    <fill>
      <patternFill patternType="solid">
        <fgColor theme="2"/>
        <bgColor indexed="64"/>
      </patternFill>
    </fill>
    <fill>
      <patternFill patternType="solid">
        <fgColor rgb="FF002060"/>
        <bgColor indexed="64"/>
      </patternFill>
    </fill>
    <fill>
      <patternFill patternType="solid">
        <fgColor rgb="FFFFFF00"/>
        <bgColor indexed="64"/>
      </patternFill>
    </fill>
    <fill>
      <patternFill patternType="solid">
        <fgColor theme="0"/>
        <bgColor indexed="64"/>
      </patternFill>
    </fill>
    <fill>
      <patternFill patternType="solid">
        <fgColor theme="4" tint="0.59999389629810485"/>
        <bgColor indexed="64"/>
      </patternFill>
    </fill>
    <fill>
      <patternFill patternType="solid">
        <fgColor theme="0" tint="-0.34998626667073579"/>
        <bgColor indexed="64"/>
      </patternFill>
    </fill>
    <fill>
      <patternFill patternType="solid">
        <fgColor rgb="FFFFFFFF"/>
        <bgColor indexed="64"/>
      </patternFill>
    </fill>
    <fill>
      <patternFill patternType="solid">
        <fgColor rgb="FFF7F7F7"/>
        <bgColor indexed="64"/>
      </patternFill>
    </fill>
    <fill>
      <patternFill patternType="solid">
        <fgColor rgb="FFD0CECE"/>
        <bgColor indexed="64"/>
      </patternFill>
    </fill>
    <fill>
      <patternFill patternType="solid">
        <fgColor theme="0" tint="-0.499984740745262"/>
        <bgColor indexed="64"/>
      </patternFill>
    </fill>
    <fill>
      <patternFill patternType="solid">
        <fgColor theme="2" tint="-9.9978637043366805E-2"/>
        <bgColor indexed="64"/>
      </patternFill>
    </fill>
    <fill>
      <patternFill patternType="solid">
        <fgColor theme="3" tint="0.79995117038483843"/>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7" tint="0.39997558519241921"/>
        <bgColor indexed="64"/>
      </patternFill>
    </fill>
  </fills>
  <borders count="102">
    <border>
      <left/>
      <right/>
      <top/>
      <bottom/>
      <diagonal/>
    </border>
    <border>
      <left/>
      <right style="double">
        <color auto="1"/>
      </right>
      <top/>
      <bottom style="thin">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top/>
      <bottom/>
      <diagonal/>
    </border>
    <border>
      <left/>
      <right style="medium">
        <color auto="1"/>
      </right>
      <top style="medium">
        <color auto="1"/>
      </top>
      <bottom style="medium">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diagonal/>
    </border>
    <border>
      <left style="medium">
        <color auto="1"/>
      </left>
      <right/>
      <top style="medium">
        <color auto="1"/>
      </top>
      <bottom/>
      <diagonal/>
    </border>
    <border>
      <left/>
      <right/>
      <top style="medium">
        <color auto="1"/>
      </top>
      <bottom/>
      <diagonal/>
    </border>
    <border>
      <left style="medium">
        <color auto="1"/>
      </left>
      <right/>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medium">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top style="medium">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bottom/>
      <diagonal/>
    </border>
    <border>
      <left/>
      <right/>
      <top style="thin">
        <color auto="1"/>
      </top>
      <bottom/>
      <diagonal/>
    </border>
    <border>
      <left/>
      <right/>
      <top/>
      <bottom style="medium">
        <color auto="1"/>
      </bottom>
      <diagonal/>
    </border>
    <border>
      <left/>
      <right/>
      <top/>
      <bottom style="thin">
        <color auto="1"/>
      </bottom>
      <diagonal/>
    </border>
    <border>
      <left/>
      <right style="medium">
        <color auto="1"/>
      </right>
      <top/>
      <bottom style="medium">
        <color auto="1"/>
      </bottom>
      <diagonal/>
    </border>
    <border>
      <left/>
      <right style="medium">
        <color auto="1"/>
      </right>
      <top style="medium">
        <color auto="1"/>
      </top>
      <bottom/>
      <diagonal/>
    </border>
    <border>
      <left style="medium">
        <color auto="1"/>
      </left>
      <right/>
      <top style="thin">
        <color auto="1"/>
      </top>
      <bottom/>
      <diagonal/>
    </border>
    <border>
      <left/>
      <right style="medium">
        <color auto="1"/>
      </right>
      <top style="thin">
        <color auto="1"/>
      </top>
      <bottom/>
      <diagonal/>
    </border>
    <border>
      <left/>
      <right style="medium">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top style="medium">
        <color auto="1"/>
      </top>
      <bottom/>
      <diagonal/>
    </border>
    <border>
      <left style="thin">
        <color auto="1"/>
      </left>
      <right style="thin">
        <color auto="1"/>
      </right>
      <top/>
      <bottom/>
      <diagonal/>
    </border>
    <border>
      <left style="medium">
        <color indexed="64"/>
      </left>
      <right style="thin">
        <color auto="1"/>
      </right>
      <top style="medium">
        <color indexed="64"/>
      </top>
      <bottom/>
      <diagonal/>
    </border>
    <border>
      <left style="medium">
        <color indexed="64"/>
      </left>
      <right style="thin">
        <color auto="1"/>
      </right>
      <top/>
      <bottom style="medium">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medium">
        <color auto="1"/>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thin">
        <color auto="1"/>
      </top>
      <bottom style="thin">
        <color auto="1"/>
      </bottom>
      <diagonal/>
    </border>
    <border>
      <left/>
      <right style="thin">
        <color auto="1"/>
      </right>
      <top style="medium">
        <color auto="1"/>
      </top>
      <bottom style="thin">
        <color auto="1"/>
      </bottom>
      <diagonal/>
    </border>
    <border>
      <left/>
      <right style="thin">
        <color auto="1"/>
      </right>
      <top/>
      <bottom style="thin">
        <color auto="1"/>
      </bottom>
      <diagonal/>
    </border>
    <border>
      <left/>
      <right style="thin">
        <color auto="1"/>
      </right>
      <top style="thin">
        <color auto="1"/>
      </top>
      <bottom style="medium">
        <color auto="1"/>
      </bottom>
      <diagonal/>
    </border>
    <border>
      <left style="thin">
        <color auto="1"/>
      </left>
      <right/>
      <top/>
      <bottom style="medium">
        <color auto="1"/>
      </bottom>
      <diagonal/>
    </border>
    <border>
      <left/>
      <right style="thin">
        <color auto="1"/>
      </right>
      <top/>
      <bottom style="medium">
        <color auto="1"/>
      </bottom>
      <diagonal/>
    </border>
    <border>
      <left/>
      <right style="thin">
        <color auto="1"/>
      </right>
      <top style="medium">
        <color indexed="64"/>
      </top>
      <bottom/>
      <diagonal/>
    </border>
    <border>
      <left style="medium">
        <color indexed="64"/>
      </left>
      <right/>
      <top style="thin">
        <color auto="1"/>
      </top>
      <bottom style="thin">
        <color auto="1"/>
      </bottom>
      <diagonal/>
    </border>
    <border>
      <left/>
      <right style="thin">
        <color auto="1"/>
      </right>
      <top/>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style="thin">
        <color indexed="64"/>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style="thin">
        <color rgb="FF000000"/>
      </right>
      <top style="thin">
        <color rgb="FF000000"/>
      </top>
      <bottom/>
      <diagonal/>
    </border>
    <border>
      <left style="thin">
        <color rgb="FF000000"/>
      </left>
      <right style="thin">
        <color indexed="64"/>
      </right>
      <top style="thin">
        <color rgb="FF000000"/>
      </top>
      <bottom/>
      <diagonal/>
    </border>
    <border>
      <left style="thin">
        <color indexed="64"/>
      </left>
      <right style="thin">
        <color rgb="FF000000"/>
      </right>
      <top/>
      <bottom style="thin">
        <color rgb="FF000000"/>
      </bottom>
      <diagonal/>
    </border>
    <border>
      <left style="thin">
        <color rgb="FF000000"/>
      </left>
      <right style="thin">
        <color indexed="64"/>
      </right>
      <top/>
      <bottom style="thin">
        <color rgb="FF000000"/>
      </bottom>
      <diagonal/>
    </border>
    <border>
      <left style="thin">
        <color rgb="FF000000"/>
      </left>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right/>
      <top style="thin">
        <color rgb="FF000000"/>
      </top>
      <bottom/>
      <diagonal/>
    </border>
    <border>
      <left/>
      <right style="thin">
        <color rgb="FF000000"/>
      </right>
      <top style="thin">
        <color rgb="FF000000"/>
      </top>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auto="1"/>
      </left>
      <right/>
      <top style="thin">
        <color auto="1"/>
      </top>
      <bottom/>
      <diagonal/>
    </border>
    <border>
      <left/>
      <right style="thin">
        <color auto="1"/>
      </right>
      <top style="thin">
        <color auto="1"/>
      </top>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s>
  <cellStyleXfs count="68">
    <xf numFmtId="0" fontId="0" fillId="0" borderId="0"/>
    <xf numFmtId="167" fontId="10" fillId="0" borderId="0" applyFont="0" applyFill="0" applyBorder="0" applyAlignment="0" applyProtection="0">
      <protection locked="0"/>
    </xf>
    <xf numFmtId="0" fontId="27" fillId="0" borderId="0"/>
    <xf numFmtId="168" fontId="10" fillId="0" borderId="0" applyFont="0" applyFill="0" applyBorder="0" applyAlignment="0" applyProtection="0">
      <protection locked="0"/>
    </xf>
    <xf numFmtId="38" fontId="11" fillId="0" borderId="0" applyNumberFormat="0" applyFill="0" applyBorder="0" applyAlignment="0" applyProtection="0">
      <protection locked="0"/>
    </xf>
    <xf numFmtId="38" fontId="12" fillId="0" borderId="0" applyNumberFormat="0" applyFill="0" applyBorder="0" applyAlignment="0" applyProtection="0">
      <protection locked="0"/>
    </xf>
    <xf numFmtId="38" fontId="13" fillId="0" borderId="0" applyNumberFormat="0" applyFill="0" applyBorder="0" applyAlignment="0" applyProtection="0">
      <protection locked="0"/>
    </xf>
    <xf numFmtId="172" fontId="9" fillId="0" borderId="0" applyFont="0" applyFill="0" applyBorder="0" applyAlignment="0" applyProtection="0"/>
    <xf numFmtId="171" fontId="14" fillId="0" borderId="0"/>
    <xf numFmtId="171" fontId="14" fillId="0" borderId="0"/>
    <xf numFmtId="171" fontId="14" fillId="0" borderId="0"/>
    <xf numFmtId="171" fontId="14" fillId="0" borderId="0"/>
    <xf numFmtId="171" fontId="14" fillId="0" borderId="0"/>
    <xf numFmtId="171" fontId="14" fillId="0" borderId="0"/>
    <xf numFmtId="171" fontId="14" fillId="0" borderId="0"/>
    <xf numFmtId="171" fontId="14" fillId="0" borderId="0"/>
    <xf numFmtId="166" fontId="10" fillId="0" borderId="0" applyFont="0" applyFill="0" applyBorder="0" applyAlignment="0" applyProtection="0">
      <protection locked="0"/>
    </xf>
    <xf numFmtId="40" fontId="10" fillId="0" borderId="0" applyFont="0" applyFill="0" applyBorder="0" applyAlignment="0" applyProtection="0">
      <protection locked="0"/>
    </xf>
    <xf numFmtId="6" fontId="9" fillId="0" borderId="0" applyFont="0" applyFill="0" applyBorder="0" applyAlignment="0" applyProtection="0"/>
    <xf numFmtId="6" fontId="10" fillId="0" borderId="0" applyFont="0" applyFill="0" applyBorder="0" applyAlignment="0" applyProtection="0">
      <protection locked="0"/>
    </xf>
    <xf numFmtId="8" fontId="10" fillId="0" borderId="0" applyFont="0" applyFill="0" applyBorder="0" applyAlignment="0" applyProtection="0">
      <protection locked="0"/>
    </xf>
    <xf numFmtId="170" fontId="10" fillId="0" borderId="0"/>
    <xf numFmtId="169" fontId="15" fillId="0" borderId="1" applyNumberFormat="0" applyBorder="0" applyAlignment="0" applyProtection="0">
      <alignment horizontal="center" vertical="center"/>
    </xf>
    <xf numFmtId="9" fontId="9" fillId="0" borderId="0" applyFont="0" applyFill="0" applyBorder="0" applyAlignment="0" applyProtection="0"/>
    <xf numFmtId="165" fontId="10" fillId="0" borderId="0" applyFont="0" applyFill="0" applyBorder="0" applyAlignment="0" applyProtection="0">
      <protection locked="0"/>
    </xf>
    <xf numFmtId="10" fontId="10" fillId="0" borderId="0" applyFont="0" applyFill="0" applyBorder="0" applyAlignment="0" applyProtection="0">
      <protection locked="0"/>
    </xf>
    <xf numFmtId="10" fontId="16" fillId="2" borderId="0"/>
    <xf numFmtId="0" fontId="8" fillId="0" borderId="0"/>
    <xf numFmtId="0" fontId="10" fillId="0" borderId="0"/>
    <xf numFmtId="43" fontId="7" fillId="0" borderId="0" applyFont="0" applyFill="0" applyBorder="0" applyAlignment="0" applyProtection="0"/>
    <xf numFmtId="0" fontId="10" fillId="0" borderId="0"/>
    <xf numFmtId="0" fontId="10" fillId="0" borderId="0"/>
    <xf numFmtId="172" fontId="9" fillId="0" borderId="0" applyFont="0" applyFill="0" applyBorder="0" applyAlignment="0" applyProtection="0"/>
    <xf numFmtId="6" fontId="9" fillId="0" borderId="0" applyFont="0" applyFill="0" applyBorder="0" applyAlignment="0" applyProtection="0"/>
    <xf numFmtId="0" fontId="6" fillId="0" borderId="0"/>
    <xf numFmtId="0" fontId="9" fillId="0" borderId="0"/>
    <xf numFmtId="0" fontId="10" fillId="0" borderId="0"/>
    <xf numFmtId="43" fontId="6" fillId="0" borderId="0" applyFont="0" applyFill="0" applyBorder="0" applyAlignment="0" applyProtection="0"/>
    <xf numFmtId="44" fontId="6" fillId="0" borderId="0" applyFont="0" applyFill="0" applyBorder="0" applyAlignment="0" applyProtection="0"/>
    <xf numFmtId="0" fontId="6" fillId="0" borderId="0"/>
    <xf numFmtId="0" fontId="10" fillId="0" borderId="0"/>
    <xf numFmtId="0" fontId="9" fillId="0" borderId="0"/>
    <xf numFmtId="0" fontId="6" fillId="0" borderId="0"/>
    <xf numFmtId="0" fontId="10" fillId="0" borderId="0"/>
    <xf numFmtId="0" fontId="6" fillId="0" borderId="0"/>
    <xf numFmtId="0" fontId="24" fillId="0" borderId="0"/>
    <xf numFmtId="0" fontId="6" fillId="0" borderId="0"/>
    <xf numFmtId="0" fontId="6" fillId="0" borderId="0"/>
    <xf numFmtId="0" fontId="6" fillId="0" borderId="0"/>
    <xf numFmtId="0" fontId="5" fillId="0" borderId="0"/>
    <xf numFmtId="43" fontId="5" fillId="0" borderId="0" applyFont="0" applyFill="0" applyBorder="0" applyAlignment="0" applyProtection="0"/>
    <xf numFmtId="44" fontId="5" fillId="0" borderId="0" applyFont="0" applyFill="0" applyBorder="0" applyAlignment="0" applyProtection="0"/>
    <xf numFmtId="0" fontId="5" fillId="0" borderId="0"/>
    <xf numFmtId="0" fontId="5" fillId="0" borderId="0"/>
    <xf numFmtId="0" fontId="5" fillId="0" borderId="0"/>
    <xf numFmtId="0" fontId="4" fillId="0" borderId="0"/>
    <xf numFmtId="43" fontId="4" fillId="0" borderId="0" applyFont="0" applyFill="0" applyBorder="0" applyAlignment="0" applyProtection="0"/>
    <xf numFmtId="44" fontId="4" fillId="0" borderId="0" applyFont="0" applyFill="0" applyBorder="0" applyAlignment="0" applyProtection="0"/>
    <xf numFmtId="0" fontId="4" fillId="0" borderId="0"/>
    <xf numFmtId="0" fontId="4" fillId="0" borderId="0"/>
    <xf numFmtId="0" fontId="4" fillId="0" borderId="0"/>
    <xf numFmtId="0" fontId="4" fillId="0" borderId="0"/>
    <xf numFmtId="0" fontId="40" fillId="0" borderId="0" applyNumberFormat="0" applyFill="0" applyBorder="0" applyAlignment="0" applyProtection="0"/>
    <xf numFmtId="0" fontId="3" fillId="0" borderId="0"/>
    <xf numFmtId="44" fontId="3" fillId="0" borderId="0" applyFont="0" applyFill="0" applyBorder="0" applyAlignment="0" applyProtection="0"/>
    <xf numFmtId="0" fontId="9" fillId="0" borderId="0"/>
    <xf numFmtId="44" fontId="2" fillId="0" borderId="0" applyFont="0" applyFill="0" applyBorder="0" applyAlignment="0" applyProtection="0"/>
    <xf numFmtId="0" fontId="1" fillId="0" borderId="0"/>
  </cellStyleXfs>
  <cellXfs count="1390">
    <xf numFmtId="0" fontId="0" fillId="0" borderId="0" xfId="0"/>
    <xf numFmtId="0" fontId="9" fillId="0" borderId="0" xfId="2" applyFont="1"/>
    <xf numFmtId="0" fontId="19" fillId="0" borderId="0" xfId="2" applyFont="1"/>
    <xf numFmtId="0" fontId="20" fillId="0" borderId="0" xfId="2" applyFont="1"/>
    <xf numFmtId="0" fontId="22" fillId="0" borderId="0" xfId="2" applyFont="1"/>
    <xf numFmtId="0" fontId="25" fillId="0" borderId="0" xfId="2" applyFont="1"/>
    <xf numFmtId="0" fontId="18" fillId="0" borderId="0" xfId="2" applyFont="1"/>
    <xf numFmtId="42" fontId="9" fillId="0" borderId="0" xfId="2" applyNumberFormat="1" applyFont="1"/>
    <xf numFmtId="0" fontId="9" fillId="0" borderId="4" xfId="2" applyFont="1" applyBorder="1"/>
    <xf numFmtId="42" fontId="9" fillId="0" borderId="4" xfId="18" applyNumberFormat="1" applyBorder="1"/>
    <xf numFmtId="0" fontId="9" fillId="0" borderId="0" xfId="28" applyFont="1"/>
    <xf numFmtId="0" fontId="18" fillId="0" borderId="0" xfId="28" applyFont="1"/>
    <xf numFmtId="0" fontId="19" fillId="0" borderId="0" xfId="28" applyFont="1"/>
    <xf numFmtId="0" fontId="25" fillId="0" borderId="0" xfId="28" applyFont="1"/>
    <xf numFmtId="0" fontId="26" fillId="0" borderId="0" xfId="28" applyFont="1" applyAlignment="1">
      <alignment wrapText="1"/>
    </xf>
    <xf numFmtId="0" fontId="31" fillId="0" borderId="0" xfId="0" applyFont="1"/>
    <xf numFmtId="0" fontId="31" fillId="0" borderId="12" xfId="0" applyFont="1" applyBorder="1"/>
    <xf numFmtId="0" fontId="31" fillId="0" borderId="13" xfId="0" applyFont="1" applyBorder="1"/>
    <xf numFmtId="0" fontId="31" fillId="0" borderId="27" xfId="0" applyFont="1" applyBorder="1"/>
    <xf numFmtId="0" fontId="32" fillId="0" borderId="7" xfId="0" applyFont="1" applyBorder="1"/>
    <xf numFmtId="0" fontId="32" fillId="0" borderId="25" xfId="0" applyFont="1" applyBorder="1"/>
    <xf numFmtId="0" fontId="32" fillId="0" borderId="0" xfId="0" applyFont="1"/>
    <xf numFmtId="0" fontId="32" fillId="0" borderId="22" xfId="0" applyFont="1" applyBorder="1"/>
    <xf numFmtId="0" fontId="31" fillId="0" borderId="7" xfId="0" applyFont="1" applyBorder="1"/>
    <xf numFmtId="0" fontId="31" fillId="0" borderId="22" xfId="0" applyFont="1" applyBorder="1"/>
    <xf numFmtId="0" fontId="31" fillId="0" borderId="14" xfId="0" applyFont="1" applyBorder="1"/>
    <xf numFmtId="0" fontId="31" fillId="0" borderId="24" xfId="0" applyFont="1" applyBorder="1"/>
    <xf numFmtId="0" fontId="31" fillId="0" borderId="26" xfId="0" applyFont="1" applyBorder="1"/>
    <xf numFmtId="172" fontId="9" fillId="0" borderId="4" xfId="7" applyBorder="1"/>
    <xf numFmtId="1" fontId="18" fillId="0" borderId="0" xfId="28" applyNumberFormat="1" applyFont="1"/>
    <xf numFmtId="172" fontId="9" fillId="0" borderId="0" xfId="7"/>
    <xf numFmtId="0" fontId="9" fillId="0" borderId="0" xfId="28" applyFont="1" applyAlignment="1">
      <alignment horizontal="left"/>
    </xf>
    <xf numFmtId="0" fontId="18" fillId="0" borderId="0" xfId="28" applyFont="1" applyAlignment="1">
      <alignment wrapText="1"/>
    </xf>
    <xf numFmtId="42" fontId="24" fillId="0" borderId="16" xfId="18" applyNumberFormat="1" applyFont="1" applyBorder="1"/>
    <xf numFmtId="172" fontId="18" fillId="0" borderId="4" xfId="7" applyFont="1" applyBorder="1" applyAlignment="1">
      <alignment horizontal="center" vertical="center" wrapText="1"/>
    </xf>
    <xf numFmtId="172" fontId="29" fillId="7" borderId="6" xfId="7" applyFont="1" applyFill="1" applyBorder="1"/>
    <xf numFmtId="42" fontId="9" fillId="0" borderId="0" xfId="18" applyNumberFormat="1"/>
    <xf numFmtId="0" fontId="38" fillId="0" borderId="25" xfId="0" applyFont="1" applyBorder="1" applyAlignment="1">
      <alignment horizontal="right"/>
    </xf>
    <xf numFmtId="172" fontId="9" fillId="0" borderId="0" xfId="7" applyAlignment="1">
      <alignment vertical="center"/>
    </xf>
    <xf numFmtId="172" fontId="18" fillId="4" borderId="4" xfId="7" applyFont="1" applyFill="1" applyBorder="1" applyAlignment="1">
      <alignment horizontal="center" vertical="center" wrapText="1"/>
    </xf>
    <xf numFmtId="0" fontId="20" fillId="0" borderId="0" xfId="28" applyFont="1"/>
    <xf numFmtId="0" fontId="9" fillId="12" borderId="0" xfId="28" applyFont="1" applyFill="1"/>
    <xf numFmtId="172" fontId="39" fillId="0" borderId="0" xfId="7" applyFont="1"/>
    <xf numFmtId="0" fontId="9" fillId="0" borderId="0" xfId="28" applyFont="1" applyAlignment="1">
      <alignment vertical="center"/>
    </xf>
    <xf numFmtId="0" fontId="39" fillId="0" borderId="0" xfId="28" applyFont="1"/>
    <xf numFmtId="175" fontId="18" fillId="0" borderId="16" xfId="18" applyNumberFormat="1" applyFont="1" applyBorder="1"/>
    <xf numFmtId="42" fontId="20" fillId="0" borderId="16" xfId="18" applyNumberFormat="1" applyFont="1" applyBorder="1"/>
    <xf numFmtId="1" fontId="23" fillId="0" borderId="0" xfId="28" applyNumberFormat="1" applyFont="1" applyAlignment="1">
      <alignment horizontal="left"/>
    </xf>
    <xf numFmtId="177" fontId="9" fillId="0" borderId="0" xfId="28" applyNumberFormat="1" applyFont="1"/>
    <xf numFmtId="177" fontId="29" fillId="7" borderId="6" xfId="7" applyNumberFormat="1" applyFont="1" applyFill="1" applyBorder="1"/>
    <xf numFmtId="177" fontId="29" fillId="7" borderId="5" xfId="7" applyNumberFormat="1" applyFont="1" applyFill="1" applyBorder="1"/>
    <xf numFmtId="176" fontId="9" fillId="0" borderId="0" xfId="28" applyNumberFormat="1" applyFont="1"/>
    <xf numFmtId="0" fontId="38" fillId="0" borderId="25" xfId="0" applyFont="1" applyBorder="1"/>
    <xf numFmtId="0" fontId="0" fillId="0" borderId="0" xfId="0" applyAlignment="1">
      <alignment horizontal="left" vertical="top"/>
    </xf>
    <xf numFmtId="0" fontId="0" fillId="8" borderId="60" xfId="0" applyFill="1" applyBorder="1" applyAlignment="1">
      <alignment horizontal="center" vertical="top"/>
    </xf>
    <xf numFmtId="0" fontId="41" fillId="15" borderId="60" xfId="0" applyFont="1" applyFill="1" applyBorder="1" applyAlignment="1">
      <alignment horizontal="left" vertical="center" wrapText="1"/>
    </xf>
    <xf numFmtId="0" fontId="41" fillId="15" borderId="60" xfId="0" applyFont="1" applyFill="1" applyBorder="1" applyAlignment="1">
      <alignment horizontal="center" vertical="center" wrapText="1"/>
    </xf>
    <xf numFmtId="9" fontId="0" fillId="0" borderId="60" xfId="0" applyNumberFormat="1" applyBorder="1" applyAlignment="1">
      <alignment horizontal="center" vertical="top"/>
    </xf>
    <xf numFmtId="0" fontId="41" fillId="16" borderId="60" xfId="0" applyFont="1" applyFill="1" applyBorder="1" applyAlignment="1">
      <alignment horizontal="left" vertical="center" wrapText="1"/>
    </xf>
    <xf numFmtId="0" fontId="41" fillId="16" borderId="60" xfId="0" applyFont="1" applyFill="1" applyBorder="1" applyAlignment="1">
      <alignment horizontal="center" vertical="center" wrapText="1"/>
    </xf>
    <xf numFmtId="0" fontId="43" fillId="16" borderId="60" xfId="0" applyFont="1" applyFill="1" applyBorder="1" applyAlignment="1">
      <alignment horizontal="left" vertical="center" wrapText="1"/>
    </xf>
    <xf numFmtId="0" fontId="43" fillId="16" borderId="60" xfId="0" applyFont="1" applyFill="1" applyBorder="1" applyAlignment="1">
      <alignment horizontal="center" vertical="center" wrapText="1"/>
    </xf>
    <xf numFmtId="0" fontId="43" fillId="0" borderId="60" xfId="0" applyFont="1" applyBorder="1" applyAlignment="1">
      <alignment horizontal="left" vertical="center" wrapText="1"/>
    </xf>
    <xf numFmtId="0" fontId="43" fillId="0" borderId="60" xfId="0" applyFont="1" applyBorder="1" applyAlignment="1">
      <alignment horizontal="center" vertical="center" wrapText="1"/>
    </xf>
    <xf numFmtId="0" fontId="43" fillId="0" borderId="64" xfId="0" applyFont="1" applyBorder="1" applyAlignment="1">
      <alignment horizontal="left" vertical="center" wrapText="1"/>
    </xf>
    <xf numFmtId="0" fontId="43" fillId="0" borderId="64" xfId="0" applyFont="1" applyBorder="1" applyAlignment="1">
      <alignment horizontal="center" vertical="center" wrapText="1"/>
    </xf>
    <xf numFmtId="0" fontId="44" fillId="16" borderId="60" xfId="0" applyFont="1" applyFill="1" applyBorder="1" applyAlignment="1">
      <alignment horizontal="left" vertical="center" wrapText="1"/>
    </xf>
    <xf numFmtId="0" fontId="44" fillId="16" borderId="60" xfId="0" applyFont="1" applyFill="1" applyBorder="1" applyAlignment="1">
      <alignment horizontal="center" vertical="center" wrapText="1"/>
    </xf>
    <xf numFmtId="0" fontId="44" fillId="0" borderId="60" xfId="0" applyFont="1" applyBorder="1" applyAlignment="1">
      <alignment horizontal="left" vertical="center" wrapText="1"/>
    </xf>
    <xf numFmtId="0" fontId="44" fillId="0" borderId="60" xfId="0" applyFont="1" applyBorder="1" applyAlignment="1">
      <alignment horizontal="center" vertical="center" wrapText="1"/>
    </xf>
    <xf numFmtId="0" fontId="42" fillId="0" borderId="60" xfId="0" applyFont="1" applyBorder="1" applyAlignment="1">
      <alignment horizontal="left" vertical="top"/>
    </xf>
    <xf numFmtId="0" fontId="0" fillId="0" borderId="60" xfId="0" applyBorder="1" applyAlignment="1">
      <alignment horizontal="left" vertical="top"/>
    </xf>
    <xf numFmtId="8" fontId="43" fillId="16" borderId="60" xfId="0" applyNumberFormat="1" applyFont="1" applyFill="1" applyBorder="1" applyAlignment="1">
      <alignment horizontal="center" vertical="center" wrapText="1"/>
    </xf>
    <xf numFmtId="8" fontId="43" fillId="0" borderId="60" xfId="0" applyNumberFormat="1" applyFont="1" applyBorder="1" applyAlignment="1">
      <alignment horizontal="center" vertical="center" wrapText="1"/>
    </xf>
    <xf numFmtId="8" fontId="44" fillId="16" borderId="60" xfId="0" applyNumberFormat="1" applyFont="1" applyFill="1" applyBorder="1" applyAlignment="1">
      <alignment horizontal="center" vertical="center" wrapText="1"/>
    </xf>
    <xf numFmtId="0" fontId="42" fillId="8" borderId="60" xfId="0" applyFont="1" applyFill="1" applyBorder="1" applyAlignment="1">
      <alignment horizontal="left" vertical="top"/>
    </xf>
    <xf numFmtId="0" fontId="0" fillId="8" borderId="60" xfId="0" applyFill="1" applyBorder="1" applyAlignment="1">
      <alignment horizontal="left" vertical="top"/>
    </xf>
    <xf numFmtId="8" fontId="41" fillId="0" borderId="60" xfId="0" applyNumberFormat="1" applyFont="1" applyBorder="1" applyAlignment="1">
      <alignment horizontal="center" vertical="center" wrapText="1"/>
    </xf>
    <xf numFmtId="8" fontId="41" fillId="16" borderId="60" xfId="0" applyNumberFormat="1" applyFont="1" applyFill="1" applyBorder="1" applyAlignment="1">
      <alignment horizontal="center" vertical="center" wrapText="1"/>
    </xf>
    <xf numFmtId="0" fontId="41" fillId="0" borderId="60" xfId="0" applyFont="1" applyBorder="1" applyAlignment="1">
      <alignment horizontal="center" vertical="center" wrapText="1"/>
    </xf>
    <xf numFmtId="0" fontId="41" fillId="0" borderId="60" xfId="0" applyFont="1" applyBorder="1" applyAlignment="1">
      <alignment horizontal="right" vertical="center" wrapText="1"/>
    </xf>
    <xf numFmtId="0" fontId="41" fillId="16" borderId="60" xfId="0" applyFont="1" applyFill="1" applyBorder="1" applyAlignment="1">
      <alignment horizontal="right" vertical="center" wrapText="1"/>
    </xf>
    <xf numFmtId="0" fontId="44" fillId="16" borderId="61" xfId="0" applyFont="1" applyFill="1" applyBorder="1" applyAlignment="1">
      <alignment horizontal="left" vertical="center" wrapText="1"/>
    </xf>
    <xf numFmtId="0" fontId="44" fillId="0" borderId="61" xfId="0" applyFont="1" applyBorder="1" applyAlignment="1">
      <alignment horizontal="left" vertical="center" wrapText="1"/>
    </xf>
    <xf numFmtId="0" fontId="44" fillId="0" borderId="61" xfId="0" applyFont="1" applyBorder="1" applyAlignment="1">
      <alignment horizontal="center" vertical="center" wrapText="1"/>
    </xf>
    <xf numFmtId="0" fontId="44" fillId="16" borderId="61" xfId="0" applyFont="1" applyFill="1" applyBorder="1" applyAlignment="1">
      <alignment horizontal="center" vertical="center" wrapText="1"/>
    </xf>
    <xf numFmtId="0" fontId="42" fillId="0" borderId="61" xfId="0" applyFont="1" applyBorder="1" applyAlignment="1">
      <alignment horizontal="left" vertical="top"/>
    </xf>
    <xf numFmtId="9" fontId="42" fillId="0" borderId="61" xfId="0" applyNumberFormat="1" applyFont="1" applyBorder="1" applyAlignment="1">
      <alignment horizontal="center" vertical="top"/>
    </xf>
    <xf numFmtId="0" fontId="0" fillId="0" borderId="61" xfId="0" applyBorder="1" applyAlignment="1">
      <alignment horizontal="left" vertical="top"/>
    </xf>
    <xf numFmtId="0" fontId="47" fillId="0" borderId="0" xfId="0" applyFont="1" applyAlignment="1">
      <alignment horizontal="left" vertical="top"/>
    </xf>
    <xf numFmtId="0" fontId="0" fillId="0" borderId="0" xfId="0" applyAlignment="1">
      <alignment horizontal="center" vertical="top"/>
    </xf>
    <xf numFmtId="0" fontId="40" fillId="0" borderId="0" xfId="62" applyAlignment="1">
      <alignment horizontal="left" vertical="top"/>
    </xf>
    <xf numFmtId="0" fontId="32" fillId="8" borderId="65" xfId="0" applyFont="1" applyFill="1" applyBorder="1" applyAlignment="1">
      <alignment horizontal="center" vertical="center"/>
    </xf>
    <xf numFmtId="0" fontId="0" fillId="12" borderId="60" xfId="0" applyFill="1" applyBorder="1" applyAlignment="1">
      <alignment horizontal="left"/>
    </xf>
    <xf numFmtId="0" fontId="0" fillId="12" borderId="60" xfId="0" applyFill="1" applyBorder="1" applyAlignment="1">
      <alignment horizontal="center"/>
    </xf>
    <xf numFmtId="0" fontId="42" fillId="8" borderId="60" xfId="0" applyFont="1" applyFill="1" applyBorder="1" applyAlignment="1">
      <alignment horizontal="left" vertical="center" wrapText="1"/>
    </xf>
    <xf numFmtId="0" fontId="42" fillId="0" borderId="60" xfId="0" applyFont="1" applyBorder="1" applyAlignment="1">
      <alignment horizontal="left" vertical="center" wrapText="1"/>
    </xf>
    <xf numFmtId="0" fontId="42" fillId="0" borderId="64" xfId="0" applyFont="1" applyBorder="1" applyAlignment="1">
      <alignment horizontal="left" vertical="center" wrapText="1"/>
    </xf>
    <xf numFmtId="0" fontId="42" fillId="0" borderId="0" xfId="0" applyFont="1" applyAlignment="1">
      <alignment horizontal="left" vertical="center" wrapText="1"/>
    </xf>
    <xf numFmtId="9" fontId="0" fillId="0" borderId="0" xfId="0" applyNumberFormat="1" applyAlignment="1">
      <alignment horizontal="center" vertical="top"/>
    </xf>
    <xf numFmtId="0" fontId="42" fillId="0" borderId="66" xfId="0" applyFont="1" applyBorder="1" applyAlignment="1">
      <alignment horizontal="left" vertical="center" wrapText="1"/>
    </xf>
    <xf numFmtId="0" fontId="42" fillId="8" borderId="66" xfId="0" applyFont="1" applyFill="1" applyBorder="1" applyAlignment="1">
      <alignment horizontal="left" vertical="center" wrapText="1"/>
    </xf>
    <xf numFmtId="0" fontId="0" fillId="0" borderId="60" xfId="0" applyBorder="1" applyAlignment="1">
      <alignment horizontal="left" vertical="center" wrapText="1"/>
    </xf>
    <xf numFmtId="0" fontId="42" fillId="17" borderId="60" xfId="0" applyFont="1" applyFill="1" applyBorder="1" applyAlignment="1">
      <alignment horizontal="left" vertical="center" wrapText="1"/>
    </xf>
    <xf numFmtId="0" fontId="42" fillId="0" borderId="60" xfId="0" applyFont="1" applyBorder="1" applyAlignment="1">
      <alignment horizontal="center" vertical="top"/>
    </xf>
    <xf numFmtId="0" fontId="44" fillId="8" borderId="60" xfId="0" applyFont="1" applyFill="1" applyBorder="1" applyAlignment="1">
      <alignment horizontal="center" vertical="center" wrapText="1"/>
    </xf>
    <xf numFmtId="0" fontId="0" fillId="0" borderId="60" xfId="0" applyBorder="1" applyAlignment="1">
      <alignment horizontal="center" vertical="top"/>
    </xf>
    <xf numFmtId="9" fontId="0" fillId="0" borderId="61" xfId="0" applyNumberFormat="1" applyBorder="1" applyAlignment="1">
      <alignment horizontal="center" vertical="top"/>
    </xf>
    <xf numFmtId="0" fontId="0" fillId="0" borderId="4" xfId="0" applyBorder="1" applyAlignment="1">
      <alignment horizontal="center" vertical="top"/>
    </xf>
    <xf numFmtId="0" fontId="32" fillId="8" borderId="65" xfId="0" applyFont="1" applyFill="1" applyBorder="1" applyAlignment="1">
      <alignment horizontal="center" vertical="center" wrapText="1"/>
    </xf>
    <xf numFmtId="0" fontId="47" fillId="14" borderId="60" xfId="0" applyFont="1" applyFill="1" applyBorder="1" applyAlignment="1">
      <alignment horizontal="center" vertical="top"/>
    </xf>
    <xf numFmtId="8" fontId="41" fillId="0" borderId="0" xfId="0" applyNumberFormat="1" applyFont="1"/>
    <xf numFmtId="0" fontId="0" fillId="0" borderId="60" xfId="0" applyBorder="1" applyAlignment="1">
      <alignment vertical="top" wrapText="1"/>
    </xf>
    <xf numFmtId="0" fontId="0" fillId="0" borderId="4" xfId="0" applyBorder="1" applyAlignment="1">
      <alignment horizontal="left" vertical="top"/>
    </xf>
    <xf numFmtId="0" fontId="44" fillId="0" borderId="64" xfId="0" applyFont="1" applyBorder="1" applyAlignment="1">
      <alignment horizontal="left" vertical="center" wrapText="1"/>
    </xf>
    <xf numFmtId="0" fontId="44" fillId="0" borderId="70" xfId="0" applyFont="1" applyBorder="1" applyAlignment="1">
      <alignment horizontal="left" vertical="center" wrapText="1"/>
    </xf>
    <xf numFmtId="0" fontId="44" fillId="0" borderId="71" xfId="0" applyFont="1" applyBorder="1" applyAlignment="1">
      <alignment horizontal="left" vertical="center" wrapText="1"/>
    </xf>
    <xf numFmtId="0" fontId="44" fillId="8" borderId="4" xfId="0" applyFont="1" applyFill="1" applyBorder="1" applyAlignment="1">
      <alignment horizontal="left" vertical="center" wrapText="1"/>
    </xf>
    <xf numFmtId="9" fontId="0" fillId="8" borderId="4" xfId="0" applyNumberFormat="1" applyFill="1" applyBorder="1" applyAlignment="1">
      <alignment horizontal="center" vertical="top"/>
    </xf>
    <xf numFmtId="8" fontId="0" fillId="0" borderId="0" xfId="0" applyNumberFormat="1" applyAlignment="1">
      <alignment horizontal="left" vertical="top"/>
    </xf>
    <xf numFmtId="182" fontId="0" fillId="0" borderId="0" xfId="18" applyNumberFormat="1" applyFont="1" applyAlignment="1">
      <alignment horizontal="center" vertical="top"/>
    </xf>
    <xf numFmtId="0" fontId="0" fillId="0" borderId="4" xfId="0" applyBorder="1" applyAlignment="1">
      <alignment horizontal="left" vertical="top" wrapText="1"/>
    </xf>
    <xf numFmtId="182" fontId="49" fillId="0" borderId="0" xfId="18" applyNumberFormat="1" applyFont="1" applyAlignment="1">
      <alignment horizontal="center"/>
    </xf>
    <xf numFmtId="0" fontId="44" fillId="8" borderId="61" xfId="0" applyFont="1" applyFill="1" applyBorder="1" applyAlignment="1">
      <alignment horizontal="left" vertical="center" wrapText="1"/>
    </xf>
    <xf numFmtId="0" fontId="44" fillId="8" borderId="72" xfId="0" applyFont="1" applyFill="1" applyBorder="1" applyAlignment="1">
      <alignment horizontal="left" vertical="center" wrapText="1"/>
    </xf>
    <xf numFmtId="0" fontId="44" fillId="8" borderId="73" xfId="0" applyFont="1" applyFill="1" applyBorder="1" applyAlignment="1">
      <alignment horizontal="left" vertical="center" wrapText="1"/>
    </xf>
    <xf numFmtId="0" fontId="44" fillId="8" borderId="74" xfId="0" applyFont="1" applyFill="1" applyBorder="1" applyAlignment="1">
      <alignment horizontal="left" vertical="center" wrapText="1"/>
    </xf>
    <xf numFmtId="0" fontId="0" fillId="8" borderId="75" xfId="0" applyFill="1" applyBorder="1" applyAlignment="1">
      <alignment horizontal="center" vertical="top" wrapText="1"/>
    </xf>
    <xf numFmtId="0" fontId="44" fillId="16" borderId="76" xfId="0" applyFont="1" applyFill="1" applyBorder="1" applyAlignment="1">
      <alignment horizontal="left" vertical="center" wrapText="1"/>
    </xf>
    <xf numFmtId="9" fontId="0" fillId="0" borderId="77" xfId="0" applyNumberFormat="1" applyBorder="1" applyAlignment="1">
      <alignment horizontal="center" vertical="top"/>
    </xf>
    <xf numFmtId="0" fontId="44" fillId="0" borderId="76" xfId="0" applyFont="1" applyBorder="1" applyAlignment="1">
      <alignment horizontal="left" vertical="center" wrapText="1"/>
    </xf>
    <xf numFmtId="0" fontId="0" fillId="8" borderId="77" xfId="0" applyFill="1" applyBorder="1" applyAlignment="1">
      <alignment horizontal="center" vertical="top"/>
    </xf>
    <xf numFmtId="0" fontId="44" fillId="0" borderId="78" xfId="0" applyFont="1" applyBorder="1" applyAlignment="1">
      <alignment horizontal="left" vertical="center" wrapText="1"/>
    </xf>
    <xf numFmtId="9" fontId="0" fillId="0" borderId="79" xfId="0" applyNumberFormat="1" applyBorder="1" applyAlignment="1">
      <alignment horizontal="center" vertical="top"/>
    </xf>
    <xf numFmtId="9" fontId="0" fillId="0" borderId="81" xfId="0" applyNumberFormat="1" applyBorder="1" applyAlignment="1">
      <alignment horizontal="center" vertical="top"/>
    </xf>
    <xf numFmtId="0" fontId="44" fillId="8" borderId="77" xfId="0" applyFont="1" applyFill="1" applyBorder="1" applyAlignment="1">
      <alignment horizontal="left" vertical="center" wrapText="1"/>
    </xf>
    <xf numFmtId="0" fontId="42" fillId="0" borderId="76" xfId="0" applyFont="1" applyBorder="1" applyAlignment="1">
      <alignment horizontal="left" vertical="top"/>
    </xf>
    <xf numFmtId="0" fontId="42" fillId="0" borderId="77" xfId="0" applyFont="1" applyBorder="1" applyAlignment="1">
      <alignment horizontal="left" vertical="top"/>
    </xf>
    <xf numFmtId="0" fontId="0" fillId="0" borderId="77" xfId="0" applyBorder="1" applyAlignment="1">
      <alignment horizontal="left" vertical="top"/>
    </xf>
    <xf numFmtId="0" fontId="0" fillId="0" borderId="76" xfId="0" applyBorder="1" applyAlignment="1">
      <alignment horizontal="left" vertical="top"/>
    </xf>
    <xf numFmtId="0" fontId="0" fillId="0" borderId="68" xfId="0" applyBorder="1" applyAlignment="1">
      <alignment horizontal="left" vertical="top"/>
    </xf>
    <xf numFmtId="0" fontId="0" fillId="0" borderId="69" xfId="0" applyBorder="1" applyAlignment="1">
      <alignment horizontal="center" vertical="top"/>
    </xf>
    <xf numFmtId="0" fontId="0" fillId="0" borderId="82" xfId="0" applyBorder="1" applyAlignment="1">
      <alignment horizontal="left" vertical="top"/>
    </xf>
    <xf numFmtId="9" fontId="0" fillId="0" borderId="83" xfId="0" applyNumberFormat="1" applyBorder="1" applyAlignment="1">
      <alignment horizontal="center" vertical="top"/>
    </xf>
    <xf numFmtId="0" fontId="44" fillId="16" borderId="72" xfId="0" applyFont="1" applyFill="1" applyBorder="1" applyAlignment="1">
      <alignment horizontal="left" vertical="center" wrapText="1"/>
    </xf>
    <xf numFmtId="0" fontId="44" fillId="16" borderId="73" xfId="0" applyFont="1" applyFill="1" applyBorder="1" applyAlignment="1">
      <alignment horizontal="center" vertical="center" wrapText="1"/>
    </xf>
    <xf numFmtId="9" fontId="0" fillId="0" borderId="75" xfId="0" applyNumberFormat="1" applyBorder="1" applyAlignment="1">
      <alignment horizontal="center" vertical="top"/>
    </xf>
    <xf numFmtId="0" fontId="43" fillId="16" borderId="76" xfId="0" applyFont="1" applyFill="1" applyBorder="1" applyAlignment="1">
      <alignment horizontal="left" vertical="center" wrapText="1"/>
    </xf>
    <xf numFmtId="0" fontId="43" fillId="0" borderId="76" xfId="0" applyFont="1" applyBorder="1" applyAlignment="1">
      <alignment horizontal="left" vertical="center" wrapText="1"/>
    </xf>
    <xf numFmtId="0" fontId="43" fillId="8" borderId="77" xfId="0" applyFont="1" applyFill="1" applyBorder="1" applyAlignment="1">
      <alignment vertical="center" wrapText="1"/>
    </xf>
    <xf numFmtId="0" fontId="42" fillId="8" borderId="76" xfId="0" applyFont="1" applyFill="1" applyBorder="1" applyAlignment="1">
      <alignment horizontal="left" vertical="top"/>
    </xf>
    <xf numFmtId="0" fontId="48" fillId="8" borderId="86" xfId="0" applyFont="1" applyFill="1" applyBorder="1" applyAlignment="1">
      <alignment horizontal="left" vertical="center" wrapText="1"/>
    </xf>
    <xf numFmtId="0" fontId="0" fillId="8" borderId="77" xfId="0" applyFill="1" applyBorder="1" applyAlignment="1">
      <alignment horizontal="left" vertical="top"/>
    </xf>
    <xf numFmtId="0" fontId="44" fillId="0" borderId="68" xfId="0" applyFont="1" applyBorder="1" applyAlignment="1">
      <alignment horizontal="left" vertical="center" wrapText="1"/>
    </xf>
    <xf numFmtId="0" fontId="0" fillId="0" borderId="69" xfId="0" applyBorder="1" applyAlignment="1">
      <alignment horizontal="left" vertical="top"/>
    </xf>
    <xf numFmtId="0" fontId="42" fillId="8" borderId="61" xfId="0" applyFont="1" applyFill="1" applyBorder="1" applyAlignment="1">
      <alignment horizontal="left" vertical="center" wrapText="1"/>
    </xf>
    <xf numFmtId="0" fontId="42" fillId="0" borderId="61" xfId="0" applyFont="1" applyBorder="1" applyAlignment="1">
      <alignment horizontal="left" vertical="center" wrapText="1"/>
    </xf>
    <xf numFmtId="0" fontId="42" fillId="8" borderId="4" xfId="0" applyFont="1" applyFill="1" applyBorder="1" applyAlignment="1">
      <alignment horizontal="left" vertical="center" wrapText="1"/>
    </xf>
    <xf numFmtId="0" fontId="42" fillId="8" borderId="4" xfId="0" applyFont="1" applyFill="1" applyBorder="1" applyAlignment="1">
      <alignment horizontal="center" vertical="center" wrapText="1"/>
    </xf>
    <xf numFmtId="9" fontId="0" fillId="0" borderId="4" xfId="0" applyNumberFormat="1" applyBorder="1" applyAlignment="1">
      <alignment horizontal="center" vertical="top"/>
    </xf>
    <xf numFmtId="0" fontId="42" fillId="0" borderId="4" xfId="0" applyFont="1" applyBorder="1" applyAlignment="1">
      <alignment horizontal="center" vertical="center" wrapText="1"/>
    </xf>
    <xf numFmtId="0" fontId="42" fillId="0" borderId="70" xfId="0" applyFont="1" applyBorder="1" applyAlignment="1">
      <alignment horizontal="left" vertical="center" wrapText="1"/>
    </xf>
    <xf numFmtId="0" fontId="42" fillId="8" borderId="71" xfId="0" applyFont="1" applyFill="1" applyBorder="1" applyAlignment="1">
      <alignment horizontal="left" vertical="center" wrapText="1"/>
    </xf>
    <xf numFmtId="0" fontId="42" fillId="8" borderId="67" xfId="0" applyFont="1" applyFill="1" applyBorder="1" applyAlignment="1">
      <alignment horizontal="left" vertical="center" wrapText="1"/>
    </xf>
    <xf numFmtId="0" fontId="0" fillId="0" borderId="10" xfId="0" applyBorder="1" applyAlignment="1">
      <alignment horizontal="left" vertical="top" wrapText="1"/>
    </xf>
    <xf numFmtId="9" fontId="0" fillId="17" borderId="67" xfId="0" applyNumberFormat="1" applyFill="1" applyBorder="1" applyAlignment="1">
      <alignment horizontal="center" vertical="top"/>
    </xf>
    <xf numFmtId="9" fontId="0" fillId="0" borderId="4" xfId="0" applyNumberFormat="1" applyBorder="1" applyAlignment="1">
      <alignment horizontal="center" vertical="center"/>
    </xf>
    <xf numFmtId="0" fontId="42" fillId="0" borderId="66" xfId="0" applyFont="1" applyBorder="1" applyAlignment="1">
      <alignment horizontal="center" vertical="center" wrapText="1"/>
    </xf>
    <xf numFmtId="9" fontId="0" fillId="0" borderId="66" xfId="0" applyNumberFormat="1" applyBorder="1" applyAlignment="1">
      <alignment horizontal="center" vertical="center"/>
    </xf>
    <xf numFmtId="9" fontId="0" fillId="0" borderId="67" xfId="0" applyNumberFormat="1" applyBorder="1" applyAlignment="1">
      <alignment horizontal="center" vertical="center"/>
    </xf>
    <xf numFmtId="0" fontId="47" fillId="14" borderId="61" xfId="0" applyFont="1" applyFill="1" applyBorder="1" applyAlignment="1">
      <alignment horizontal="center" vertical="top" wrapText="1"/>
    </xf>
    <xf numFmtId="0" fontId="47" fillId="14" borderId="4" xfId="0" applyFont="1" applyFill="1" applyBorder="1" applyAlignment="1">
      <alignment horizontal="center" vertical="center" wrapText="1"/>
    </xf>
    <xf numFmtId="0" fontId="0" fillId="8" borderId="4" xfId="0" applyFill="1" applyBorder="1" applyAlignment="1">
      <alignment horizontal="center" vertical="top"/>
    </xf>
    <xf numFmtId="0" fontId="0" fillId="0" borderId="4" xfId="0" applyBorder="1" applyAlignment="1">
      <alignment horizontal="center" vertical="center"/>
    </xf>
    <xf numFmtId="172" fontId="29" fillId="7" borderId="13" xfId="7" applyFont="1" applyFill="1" applyBorder="1"/>
    <xf numFmtId="177" fontId="29" fillId="7" borderId="13" xfId="7" applyNumberFormat="1" applyFont="1" applyFill="1" applyBorder="1"/>
    <xf numFmtId="0" fontId="33" fillId="0" borderId="7" xfId="0" applyFont="1" applyBorder="1" applyAlignment="1">
      <alignment vertical="center" wrapText="1"/>
    </xf>
    <xf numFmtId="0" fontId="33" fillId="0" borderId="0" xfId="0" applyFont="1" applyAlignment="1">
      <alignment vertical="center" wrapText="1"/>
    </xf>
    <xf numFmtId="0" fontId="33" fillId="0" borderId="22" xfId="0" applyFont="1" applyBorder="1" applyAlignment="1">
      <alignment vertical="center" wrapText="1"/>
    </xf>
    <xf numFmtId="0" fontId="33" fillId="0" borderId="14" xfId="0" applyFont="1" applyBorder="1" applyAlignment="1">
      <alignment vertical="center" wrapText="1"/>
    </xf>
    <xf numFmtId="0" fontId="33" fillId="0" borderId="24" xfId="0" applyFont="1" applyBorder="1" applyAlignment="1">
      <alignment vertical="center" wrapText="1"/>
    </xf>
    <xf numFmtId="0" fontId="33" fillId="0" borderId="26" xfId="0" applyFont="1" applyBorder="1" applyAlignment="1">
      <alignment vertical="center" wrapText="1"/>
    </xf>
    <xf numFmtId="176" fontId="9" fillId="0" borderId="0" xfId="18" applyNumberFormat="1"/>
    <xf numFmtId="39" fontId="9" fillId="0" borderId="4" xfId="18" applyNumberFormat="1" applyBorder="1"/>
    <xf numFmtId="0" fontId="0" fillId="0" borderId="0" xfId="0" applyAlignment="1">
      <alignment horizontal="left"/>
    </xf>
    <xf numFmtId="175" fontId="9" fillId="0" borderId="0" xfId="18" applyNumberFormat="1"/>
    <xf numFmtId="177" fontId="18" fillId="7" borderId="6" xfId="7" applyNumberFormat="1" applyFont="1" applyFill="1" applyBorder="1"/>
    <xf numFmtId="0" fontId="0" fillId="12" borderId="0" xfId="0" applyFill="1"/>
    <xf numFmtId="0" fontId="0" fillId="0" borderId="0" xfId="0" applyAlignment="1">
      <alignment wrapText="1"/>
    </xf>
    <xf numFmtId="0" fontId="21" fillId="7" borderId="5" xfId="28" applyFont="1" applyFill="1" applyBorder="1"/>
    <xf numFmtId="0" fontId="21" fillId="7" borderId="6" xfId="28" applyFont="1" applyFill="1" applyBorder="1"/>
    <xf numFmtId="172" fontId="18" fillId="7" borderId="6" xfId="7" applyFont="1" applyFill="1" applyBorder="1"/>
    <xf numFmtId="1" fontId="9" fillId="0" borderId="3" xfId="28" applyNumberFormat="1" applyFont="1" applyBorder="1" applyAlignment="1">
      <alignment horizontal="left"/>
    </xf>
    <xf numFmtId="1" fontId="9" fillId="0" borderId="0" xfId="28" applyNumberFormat="1" applyFont="1" applyAlignment="1">
      <alignment horizontal="left"/>
    </xf>
    <xf numFmtId="0" fontId="20" fillId="0" borderId="5" xfId="28" applyFont="1" applyBorder="1"/>
    <xf numFmtId="3" fontId="20" fillId="0" borderId="6" xfId="28" applyNumberFormat="1" applyFont="1" applyBorder="1" applyAlignment="1">
      <alignment horizontal="left"/>
    </xf>
    <xf numFmtId="0" fontId="9" fillId="12" borderId="0" xfId="2" applyFont="1" applyFill="1"/>
    <xf numFmtId="177" fontId="18" fillId="7" borderId="5" xfId="7" applyNumberFormat="1" applyFont="1" applyFill="1" applyBorder="1"/>
    <xf numFmtId="172" fontId="9" fillId="0" borderId="0" xfId="7" applyFont="1"/>
    <xf numFmtId="0" fontId="21" fillId="0" borderId="4" xfId="28" applyFont="1" applyBorder="1" applyAlignment="1">
      <alignment horizontal="left"/>
    </xf>
    <xf numFmtId="0" fontId="0" fillId="0" borderId="4" xfId="0" applyBorder="1"/>
    <xf numFmtId="0" fontId="28" fillId="7" borderId="5" xfId="28" applyFont="1" applyFill="1" applyBorder="1"/>
    <xf numFmtId="0" fontId="28" fillId="7" borderId="6" xfId="28" applyFont="1" applyFill="1" applyBorder="1"/>
    <xf numFmtId="185" fontId="9" fillId="0" borderId="4" xfId="18" applyNumberFormat="1" applyFont="1" applyFill="1" applyBorder="1"/>
    <xf numFmtId="185" fontId="0" fillId="0" borderId="4" xfId="0" applyNumberFormat="1" applyBorder="1"/>
    <xf numFmtId="42" fontId="9" fillId="0" borderId="4" xfId="18" applyNumberFormat="1" applyFont="1" applyFill="1" applyBorder="1"/>
    <xf numFmtId="175" fontId="9" fillId="0" borderId="3" xfId="18" applyNumberFormat="1" applyFill="1" applyBorder="1"/>
    <xf numFmtId="175" fontId="9" fillId="0" borderId="0" xfId="18" applyNumberFormat="1" applyFill="1" applyBorder="1"/>
    <xf numFmtId="42" fontId="9" fillId="0" borderId="0" xfId="18" applyNumberFormat="1" applyFill="1" applyBorder="1"/>
    <xf numFmtId="0" fontId="21" fillId="7" borderId="13" xfId="28" applyFont="1" applyFill="1" applyBorder="1"/>
    <xf numFmtId="172" fontId="9" fillId="0" borderId="65" xfId="7" applyFont="1" applyFill="1" applyBorder="1"/>
    <xf numFmtId="0" fontId="29" fillId="7" borderId="5" xfId="2" applyFont="1" applyFill="1" applyBorder="1"/>
    <xf numFmtId="1" fontId="9" fillId="0" borderId="4" xfId="18" applyNumberFormat="1" applyBorder="1"/>
    <xf numFmtId="172" fontId="9" fillId="0" borderId="0" xfId="7" applyAlignment="1">
      <alignment horizontal="left"/>
    </xf>
    <xf numFmtId="172" fontId="18" fillId="0" borderId="4" xfId="7" applyFont="1" applyBorder="1" applyAlignment="1">
      <alignment horizontal="left" vertical="center" wrapText="1"/>
    </xf>
    <xf numFmtId="7" fontId="0" fillId="0" borderId="60" xfId="0" applyNumberFormat="1" applyBorder="1"/>
    <xf numFmtId="177" fontId="29" fillId="7" borderId="12" xfId="7" applyNumberFormat="1" applyFont="1" applyFill="1" applyBorder="1"/>
    <xf numFmtId="177" fontId="29" fillId="7" borderId="13" xfId="7" applyNumberFormat="1" applyFont="1" applyFill="1" applyBorder="1" applyAlignment="1">
      <alignment horizontal="left"/>
    </xf>
    <xf numFmtId="37" fontId="9" fillId="0" borderId="4" xfId="18" applyNumberFormat="1" applyBorder="1"/>
    <xf numFmtId="1" fontId="0" fillId="0" borderId="0" xfId="0" applyNumberFormat="1"/>
    <xf numFmtId="183" fontId="0" fillId="0" borderId="60" xfId="0" applyNumberFormat="1" applyBorder="1"/>
    <xf numFmtId="2" fontId="9" fillId="0" borderId="4" xfId="18" applyNumberFormat="1" applyBorder="1"/>
    <xf numFmtId="39" fontId="9" fillId="12" borderId="4" xfId="18" applyNumberFormat="1" applyFill="1" applyBorder="1"/>
    <xf numFmtId="7" fontId="0" fillId="12" borderId="60" xfId="0" applyNumberFormat="1" applyFill="1" applyBorder="1"/>
    <xf numFmtId="172" fontId="9" fillId="12" borderId="0" xfId="7" applyFont="1" applyFill="1"/>
    <xf numFmtId="2" fontId="35" fillId="23" borderId="94" xfId="65" applyNumberFormat="1" applyFont="1" applyFill="1" applyBorder="1" applyAlignment="1">
      <alignment horizontal="center"/>
    </xf>
    <xf numFmtId="0" fontId="35" fillId="23" borderId="22" xfId="65" applyFont="1" applyFill="1" applyBorder="1" applyAlignment="1">
      <alignment horizontal="center" wrapText="1"/>
    </xf>
    <xf numFmtId="183" fontId="35" fillId="23" borderId="22" xfId="65" applyNumberFormat="1" applyFont="1" applyFill="1" applyBorder="1" applyAlignment="1">
      <alignment horizontal="center"/>
    </xf>
    <xf numFmtId="0" fontId="35" fillId="24" borderId="94" xfId="65" applyFont="1" applyFill="1" applyBorder="1" applyAlignment="1">
      <alignment horizontal="center"/>
    </xf>
    <xf numFmtId="0" fontId="35" fillId="24" borderId="22" xfId="65" applyFont="1" applyFill="1" applyBorder="1" applyAlignment="1">
      <alignment horizontal="center" wrapText="1"/>
    </xf>
    <xf numFmtId="183" fontId="35" fillId="24" borderId="22" xfId="65" applyNumberFormat="1" applyFont="1" applyFill="1" applyBorder="1" applyAlignment="1">
      <alignment horizontal="center"/>
    </xf>
    <xf numFmtId="0" fontId="35" fillId="13" borderId="94" xfId="65" applyFont="1" applyFill="1" applyBorder="1" applyAlignment="1">
      <alignment horizontal="center"/>
    </xf>
    <xf numFmtId="0" fontId="35" fillId="13" borderId="22" xfId="65" applyFont="1" applyFill="1" applyBorder="1" applyAlignment="1">
      <alignment horizontal="center" wrapText="1"/>
    </xf>
    <xf numFmtId="183" fontId="35" fillId="13" borderId="22" xfId="65" applyNumberFormat="1" applyFont="1" applyFill="1" applyBorder="1" applyAlignment="1">
      <alignment horizontal="center"/>
    </xf>
    <xf numFmtId="2" fontId="52" fillId="23" borderId="4" xfId="0" applyNumberFormat="1" applyFont="1" applyFill="1" applyBorder="1" applyAlignment="1">
      <alignment horizontal="center" vertical="top"/>
    </xf>
    <xf numFmtId="183" fontId="52" fillId="23" borderId="4" xfId="0" applyNumberFormat="1" applyFont="1" applyFill="1" applyBorder="1" applyAlignment="1">
      <alignment horizontal="center" vertical="top"/>
    </xf>
    <xf numFmtId="2" fontId="52" fillId="24" borderId="4" xfId="0" applyNumberFormat="1" applyFont="1" applyFill="1" applyBorder="1" applyAlignment="1">
      <alignment horizontal="center" vertical="top"/>
    </xf>
    <xf numFmtId="183" fontId="52" fillId="24" borderId="4" xfId="0" applyNumberFormat="1" applyFont="1" applyFill="1" applyBorder="1" applyAlignment="1">
      <alignment horizontal="center" vertical="top"/>
    </xf>
    <xf numFmtId="2" fontId="52" fillId="0" borderId="4" xfId="0" applyNumberFormat="1" applyFont="1" applyBorder="1" applyAlignment="1">
      <alignment horizontal="center" vertical="top"/>
    </xf>
    <xf numFmtId="183" fontId="52" fillId="13" borderId="4" xfId="0" applyNumberFormat="1" applyFont="1" applyFill="1" applyBorder="1" applyAlignment="1">
      <alignment horizontal="center" vertical="top"/>
    </xf>
    <xf numFmtId="0" fontId="0" fillId="12" borderId="0" xfId="0" applyFill="1" applyAlignment="1">
      <alignment horizontal="left"/>
    </xf>
    <xf numFmtId="172" fontId="9" fillId="12" borderId="0" xfId="7" applyFont="1" applyFill="1" applyAlignment="1">
      <alignment horizontal="left"/>
    </xf>
    <xf numFmtId="0" fontId="0" fillId="0" borderId="60" xfId="0" applyBorder="1"/>
    <xf numFmtId="172" fontId="9" fillId="12" borderId="4" xfId="7" applyFill="1" applyBorder="1"/>
    <xf numFmtId="0" fontId="10" fillId="12" borderId="4" xfId="0" applyFont="1" applyFill="1" applyBorder="1" applyAlignment="1">
      <alignment wrapText="1"/>
    </xf>
    <xf numFmtId="3" fontId="10" fillId="12" borderId="4" xfId="0" applyNumberFormat="1" applyFont="1" applyFill="1" applyBorder="1" applyAlignment="1">
      <alignment horizontal="left"/>
    </xf>
    <xf numFmtId="42" fontId="10" fillId="12" borderId="45" xfId="18" applyNumberFormat="1" applyFont="1" applyFill="1" applyBorder="1" applyAlignment="1">
      <alignment horizontal="left"/>
    </xf>
    <xf numFmtId="185" fontId="9" fillId="12" borderId="4" xfId="18" applyNumberFormat="1" applyFont="1" applyFill="1" applyBorder="1"/>
    <xf numFmtId="3" fontId="0" fillId="12" borderId="4" xfId="0" applyNumberFormat="1" applyFill="1" applyBorder="1" applyAlignment="1">
      <alignment horizontal="left"/>
    </xf>
    <xf numFmtId="37" fontId="0" fillId="12" borderId="4" xfId="7" applyNumberFormat="1" applyFont="1" applyFill="1" applyBorder="1" applyAlignment="1">
      <alignment horizontal="left"/>
    </xf>
    <xf numFmtId="3" fontId="10" fillId="12" borderId="4" xfId="18" applyNumberFormat="1" applyFont="1" applyFill="1" applyBorder="1" applyAlignment="1">
      <alignment horizontal="left"/>
    </xf>
    <xf numFmtId="176" fontId="9" fillId="12" borderId="0" xfId="28" applyNumberFormat="1" applyFont="1" applyFill="1" applyAlignment="1">
      <alignment horizontal="left"/>
    </xf>
    <xf numFmtId="172" fontId="0" fillId="12" borderId="4" xfId="7" applyFont="1" applyFill="1" applyBorder="1" applyAlignment="1">
      <alignment horizontal="left"/>
    </xf>
    <xf numFmtId="3" fontId="0" fillId="12" borderId="4" xfId="28" applyNumberFormat="1" applyFont="1" applyFill="1" applyBorder="1" applyAlignment="1">
      <alignment horizontal="left"/>
    </xf>
    <xf numFmtId="183" fontId="9" fillId="12" borderId="4" xfId="28" applyNumberFormat="1" applyFont="1" applyFill="1" applyBorder="1" applyAlignment="1">
      <alignment horizontal="right"/>
    </xf>
    <xf numFmtId="3" fontId="10" fillId="12" borderId="4" xfId="0" applyNumberFormat="1" applyFont="1" applyFill="1" applyBorder="1" applyAlignment="1">
      <alignment horizontal="right"/>
    </xf>
    <xf numFmtId="0" fontId="53" fillId="7" borderId="61" xfId="0" applyFont="1" applyFill="1" applyBorder="1"/>
    <xf numFmtId="0" fontId="18" fillId="12" borderId="4" xfId="2" applyFont="1" applyFill="1" applyBorder="1" applyAlignment="1">
      <alignment horizontal="center" vertical="center" wrapText="1"/>
    </xf>
    <xf numFmtId="0" fontId="56" fillId="0" borderId="0" xfId="0" applyFont="1" applyAlignment="1">
      <alignment horizontal="left" vertical="top"/>
    </xf>
    <xf numFmtId="0" fontId="57" fillId="0" borderId="0" xfId="0" applyFont="1" applyAlignment="1">
      <alignment horizontal="left" vertical="top"/>
    </xf>
    <xf numFmtId="0" fontId="57" fillId="0" borderId="0" xfId="0" applyFont="1"/>
    <xf numFmtId="0" fontId="58" fillId="0" borderId="0" xfId="62" applyFont="1"/>
    <xf numFmtId="0" fontId="59" fillId="0" borderId="0" xfId="0" applyFont="1" applyAlignment="1">
      <alignment horizontal="left" vertical="center" wrapText="1"/>
    </xf>
    <xf numFmtId="0" fontId="59" fillId="8" borderId="60" xfId="0" applyFont="1" applyFill="1" applyBorder="1" applyAlignment="1">
      <alignment horizontal="left" vertical="center" wrapText="1"/>
    </xf>
    <xf numFmtId="0" fontId="59" fillId="17" borderId="64" xfId="0" applyFont="1" applyFill="1" applyBorder="1" applyAlignment="1">
      <alignment horizontal="left" vertical="center" wrapText="1"/>
    </xf>
    <xf numFmtId="0" fontId="59" fillId="8" borderId="66" xfId="0" applyFont="1" applyFill="1" applyBorder="1" applyAlignment="1">
      <alignment horizontal="left" vertical="center" wrapText="1"/>
    </xf>
    <xf numFmtId="0" fontId="57" fillId="0" borderId="4" xfId="0" applyFont="1" applyBorder="1"/>
    <xf numFmtId="42" fontId="57" fillId="0" borderId="4" xfId="18" applyNumberFormat="1" applyFont="1" applyFill="1" applyBorder="1"/>
    <xf numFmtId="183" fontId="57" fillId="23" borderId="4" xfId="0" applyNumberFormat="1" applyFont="1" applyFill="1" applyBorder="1" applyAlignment="1">
      <alignment horizontal="center" vertical="top"/>
    </xf>
    <xf numFmtId="183" fontId="57" fillId="24" borderId="4" xfId="0" applyNumberFormat="1" applyFont="1" applyFill="1" applyBorder="1" applyAlignment="1">
      <alignment horizontal="center" vertical="top"/>
    </xf>
    <xf numFmtId="183" fontId="57" fillId="0" borderId="4" xfId="0" applyNumberFormat="1" applyFont="1" applyBorder="1" applyAlignment="1">
      <alignment horizontal="center" vertical="top"/>
    </xf>
    <xf numFmtId="0" fontId="57" fillId="12" borderId="0" xfId="0" applyFont="1" applyFill="1" applyAlignment="1">
      <alignment horizontal="left" vertical="top"/>
    </xf>
    <xf numFmtId="0" fontId="57" fillId="11" borderId="0" xfId="0" applyFont="1" applyFill="1" applyAlignment="1">
      <alignment horizontal="left" vertical="top"/>
    </xf>
    <xf numFmtId="42" fontId="61" fillId="12" borderId="45" xfId="18" applyNumberFormat="1" applyFont="1" applyFill="1" applyBorder="1" applyAlignment="1">
      <alignment horizontal="left"/>
    </xf>
    <xf numFmtId="185" fontId="61" fillId="12" borderId="4" xfId="18" applyNumberFormat="1" applyFont="1" applyFill="1" applyBorder="1"/>
    <xf numFmtId="3" fontId="61" fillId="12" borderId="4" xfId="18" applyNumberFormat="1" applyFont="1" applyFill="1" applyBorder="1" applyAlignment="1">
      <alignment horizontal="left"/>
    </xf>
    <xf numFmtId="0" fontId="61" fillId="12" borderId="0" xfId="0" applyFont="1" applyFill="1" applyAlignment="1">
      <alignment horizontal="left"/>
    </xf>
    <xf numFmtId="3" fontId="61" fillId="12" borderId="4" xfId="0" applyNumberFormat="1" applyFont="1" applyFill="1" applyBorder="1" applyAlignment="1">
      <alignment horizontal="left"/>
    </xf>
    <xf numFmtId="172" fontId="61" fillId="12" borderId="0" xfId="7" applyFont="1" applyFill="1" applyAlignment="1">
      <alignment horizontal="left"/>
    </xf>
    <xf numFmtId="0" fontId="0" fillId="12" borderId="4" xfId="0" applyFill="1" applyBorder="1"/>
    <xf numFmtId="0" fontId="61" fillId="12" borderId="0" xfId="0" applyFont="1" applyFill="1"/>
    <xf numFmtId="0" fontId="0" fillId="12" borderId="60" xfId="0" applyFill="1" applyBorder="1"/>
    <xf numFmtId="42" fontId="0" fillId="12" borderId="45" xfId="18" applyNumberFormat="1" applyFont="1" applyFill="1" applyBorder="1" applyAlignment="1">
      <alignment horizontal="left"/>
    </xf>
    <xf numFmtId="3" fontId="0" fillId="12" borderId="4" xfId="18" applyNumberFormat="1" applyFont="1" applyFill="1" applyBorder="1" applyAlignment="1">
      <alignment horizontal="left"/>
    </xf>
    <xf numFmtId="0" fontId="0" fillId="12" borderId="4" xfId="0" applyFill="1" applyBorder="1" applyAlignment="1">
      <alignment horizontal="left"/>
    </xf>
    <xf numFmtId="0" fontId="10" fillId="0" borderId="0" xfId="28"/>
    <xf numFmtId="0" fontId="63" fillId="0" borderId="0" xfId="28" applyFont="1"/>
    <xf numFmtId="42" fontId="10" fillId="0" borderId="0" xfId="28" applyNumberFormat="1"/>
    <xf numFmtId="0" fontId="10" fillId="0" borderId="0" xfId="0" applyFont="1"/>
    <xf numFmtId="172" fontId="65" fillId="7" borderId="13" xfId="7" applyFont="1" applyFill="1" applyBorder="1"/>
    <xf numFmtId="177" fontId="65" fillId="7" borderId="6" xfId="7" applyNumberFormat="1" applyFont="1" applyFill="1" applyBorder="1"/>
    <xf numFmtId="177" fontId="65" fillId="7" borderId="13" xfId="7" applyNumberFormat="1" applyFont="1" applyFill="1" applyBorder="1" applyAlignment="1">
      <alignment horizontal="left"/>
    </xf>
    <xf numFmtId="177" fontId="65" fillId="7" borderId="13" xfId="7" applyNumberFormat="1" applyFont="1" applyFill="1" applyBorder="1"/>
    <xf numFmtId="177" fontId="10" fillId="0" borderId="0" xfId="28" applyNumberFormat="1"/>
    <xf numFmtId="177" fontId="65" fillId="7" borderId="12" xfId="7" applyNumberFormat="1" applyFont="1" applyFill="1" applyBorder="1"/>
    <xf numFmtId="0" fontId="10" fillId="0" borderId="4" xfId="0" applyFont="1" applyBorder="1"/>
    <xf numFmtId="0" fontId="10" fillId="0" borderId="0" xfId="0" applyFont="1" applyAlignment="1">
      <alignment wrapText="1"/>
    </xf>
    <xf numFmtId="0" fontId="10" fillId="12" borderId="0" xfId="0" applyFont="1" applyFill="1"/>
    <xf numFmtId="172" fontId="10" fillId="12" borderId="0" xfId="7" applyFont="1" applyFill="1"/>
    <xf numFmtId="0" fontId="66" fillId="0" borderId="0" xfId="28" applyFont="1"/>
    <xf numFmtId="0" fontId="67" fillId="0" borderId="0" xfId="28" applyFont="1" applyAlignment="1">
      <alignment horizontal="center"/>
    </xf>
    <xf numFmtId="0" fontId="68" fillId="0" borderId="0" xfId="28" applyFont="1"/>
    <xf numFmtId="0" fontId="67" fillId="0" borderId="0" xfId="28" applyFont="1"/>
    <xf numFmtId="42" fontId="66" fillId="0" borderId="0" xfId="28" applyNumberFormat="1" applyFont="1"/>
    <xf numFmtId="0" fontId="67" fillId="0" borderId="4" xfId="28" applyFont="1" applyBorder="1" applyAlignment="1">
      <alignment horizontal="center" vertical="center" wrapText="1"/>
    </xf>
    <xf numFmtId="0" fontId="67" fillId="12" borderId="4" xfId="28" applyFont="1" applyFill="1" applyBorder="1" applyAlignment="1">
      <alignment horizontal="center" vertical="center" wrapText="1"/>
    </xf>
    <xf numFmtId="0" fontId="66" fillId="0" borderId="0" xfId="0" applyFont="1"/>
    <xf numFmtId="0" fontId="69" fillId="7" borderId="12" xfId="28" applyFont="1" applyFill="1" applyBorder="1"/>
    <xf numFmtId="172" fontId="69" fillId="7" borderId="13" xfId="7" applyFont="1" applyFill="1" applyBorder="1"/>
    <xf numFmtId="177" fontId="69" fillId="7" borderId="6" xfId="7" applyNumberFormat="1" applyFont="1" applyFill="1" applyBorder="1"/>
    <xf numFmtId="177" fontId="69" fillId="7" borderId="13" xfId="7" applyNumberFormat="1" applyFont="1" applyFill="1" applyBorder="1" applyAlignment="1">
      <alignment horizontal="left"/>
    </xf>
    <xf numFmtId="177" fontId="69" fillId="7" borderId="13" xfId="7" applyNumberFormat="1" applyFont="1" applyFill="1" applyBorder="1"/>
    <xf numFmtId="177" fontId="66" fillId="0" borderId="0" xfId="28" applyNumberFormat="1" applyFont="1"/>
    <xf numFmtId="177" fontId="69" fillId="7" borderId="12" xfId="7" applyNumberFormat="1" applyFont="1" applyFill="1" applyBorder="1"/>
    <xf numFmtId="0" fontId="66" fillId="0" borderId="60" xfId="0" applyFont="1" applyBorder="1"/>
    <xf numFmtId="42" fontId="66" fillId="0" borderId="4" xfId="18" applyNumberFormat="1" applyFont="1" applyFill="1" applyBorder="1" applyAlignment="1">
      <alignment wrapText="1"/>
    </xf>
    <xf numFmtId="185" fontId="66" fillId="0" borderId="4" xfId="18" applyNumberFormat="1" applyFont="1" applyFill="1" applyBorder="1"/>
    <xf numFmtId="183" fontId="66" fillId="0" borderId="4" xfId="0" applyNumberFormat="1" applyFont="1" applyBorder="1" applyAlignment="1">
      <alignment horizontal="left"/>
    </xf>
    <xf numFmtId="183" fontId="66" fillId="0" borderId="10" xfId="0" applyNumberFormat="1" applyFont="1" applyBorder="1" applyAlignment="1">
      <alignment horizontal="left"/>
    </xf>
    <xf numFmtId="183" fontId="66" fillId="0" borderId="0" xfId="0" applyNumberFormat="1" applyFont="1" applyAlignment="1">
      <alignment horizontal="left"/>
    </xf>
    <xf numFmtId="183" fontId="66" fillId="0" borderId="4" xfId="7" applyNumberFormat="1" applyFont="1" applyBorder="1" applyAlignment="1">
      <alignment horizontal="left"/>
    </xf>
    <xf numFmtId="183" fontId="66" fillId="0" borderId="0" xfId="7" applyNumberFormat="1" applyFont="1" applyAlignment="1">
      <alignment horizontal="left"/>
    </xf>
    <xf numFmtId="183" fontId="66" fillId="0" borderId="10" xfId="7" applyNumberFormat="1" applyFont="1" applyBorder="1" applyAlignment="1">
      <alignment horizontal="left"/>
    </xf>
    <xf numFmtId="183" fontId="66" fillId="0" borderId="4" xfId="0" applyNumberFormat="1" applyFont="1" applyBorder="1"/>
    <xf numFmtId="0" fontId="66" fillId="12" borderId="60" xfId="0" applyFont="1" applyFill="1" applyBorder="1"/>
    <xf numFmtId="183" fontId="66" fillId="0" borderId="0" xfId="28" applyNumberFormat="1" applyFont="1" applyAlignment="1">
      <alignment horizontal="left"/>
    </xf>
    <xf numFmtId="0" fontId="66" fillId="12" borderId="4" xfId="0" applyFont="1" applyFill="1" applyBorder="1" applyAlignment="1">
      <alignment wrapText="1"/>
    </xf>
    <xf numFmtId="183" fontId="66" fillId="12" borderId="0" xfId="0" applyNumberFormat="1" applyFont="1" applyFill="1" applyAlignment="1">
      <alignment horizontal="left"/>
    </xf>
    <xf numFmtId="183" fontId="66" fillId="12" borderId="0" xfId="7" applyNumberFormat="1" applyFont="1" applyFill="1" applyAlignment="1">
      <alignment horizontal="left"/>
    </xf>
    <xf numFmtId="0" fontId="70" fillId="7" borderId="70" xfId="0" applyFont="1" applyFill="1" applyBorder="1"/>
    <xf numFmtId="0" fontId="70" fillId="7" borderId="4" xfId="0" applyFont="1" applyFill="1" applyBorder="1" applyAlignment="1">
      <alignment wrapText="1"/>
    </xf>
    <xf numFmtId="0" fontId="66" fillId="0" borderId="4" xfId="0" applyFont="1" applyBorder="1"/>
    <xf numFmtId="42" fontId="66" fillId="12" borderId="4" xfId="18" applyNumberFormat="1" applyFont="1" applyFill="1" applyBorder="1" applyAlignment="1">
      <alignment wrapText="1"/>
    </xf>
    <xf numFmtId="0" fontId="66" fillId="12" borderId="4" xfId="0" applyFont="1" applyFill="1" applyBorder="1"/>
    <xf numFmtId="3" fontId="66" fillId="12" borderId="4" xfId="0" applyNumberFormat="1" applyFont="1" applyFill="1" applyBorder="1" applyAlignment="1">
      <alignment horizontal="left"/>
    </xf>
    <xf numFmtId="183" fontId="66" fillId="12" borderId="3" xfId="0" applyNumberFormat="1" applyFont="1" applyFill="1" applyBorder="1"/>
    <xf numFmtId="0" fontId="66" fillId="12" borderId="0" xfId="0" applyFont="1" applyFill="1"/>
    <xf numFmtId="172" fontId="66" fillId="12" borderId="0" xfId="7" applyFont="1" applyFill="1"/>
    <xf numFmtId="183" fontId="66" fillId="12" borderId="4" xfId="0" applyNumberFormat="1" applyFont="1" applyFill="1" applyBorder="1"/>
    <xf numFmtId="1" fontId="47" fillId="0" borderId="0" xfId="28" applyNumberFormat="1" applyFont="1"/>
    <xf numFmtId="0" fontId="0" fillId="0" borderId="0" xfId="0" applyAlignment="1">
      <alignment horizontal="center"/>
    </xf>
    <xf numFmtId="0" fontId="56" fillId="0" borderId="90" xfId="0" applyFont="1" applyBorder="1" applyAlignment="1">
      <alignment vertical="center"/>
    </xf>
    <xf numFmtId="0" fontId="56" fillId="0" borderId="8" xfId="0" applyFont="1" applyBorder="1" applyAlignment="1">
      <alignment horizontal="center" vertical="center"/>
    </xf>
    <xf numFmtId="0" fontId="56" fillId="0" borderId="8" xfId="0" applyFont="1" applyBorder="1" applyAlignment="1">
      <alignment horizontal="center" vertical="center" wrapText="1"/>
    </xf>
    <xf numFmtId="0" fontId="57" fillId="0" borderId="91" xfId="0" applyFont="1" applyBorder="1" applyAlignment="1">
      <alignment vertical="center"/>
    </xf>
    <xf numFmtId="0" fontId="57" fillId="0" borderId="26" xfId="0" applyFont="1" applyBorder="1" applyAlignment="1">
      <alignment vertical="center"/>
    </xf>
    <xf numFmtId="0" fontId="57" fillId="0" borderId="26" xfId="0" applyFont="1" applyBorder="1" applyAlignment="1">
      <alignment horizontal="center" vertical="center"/>
    </xf>
    <xf numFmtId="184" fontId="57" fillId="0" borderId="26" xfId="18" applyNumberFormat="1" applyFont="1" applyBorder="1" applyAlignment="1">
      <alignment horizontal="right" vertical="center"/>
    </xf>
    <xf numFmtId="1" fontId="10" fillId="0" borderId="0" xfId="28" applyNumberFormat="1"/>
    <xf numFmtId="0" fontId="10" fillId="0" borderId="0" xfId="0" applyFont="1" applyAlignment="1">
      <alignment horizontal="center"/>
    </xf>
    <xf numFmtId="0" fontId="10" fillId="0" borderId="0" xfId="0" applyFont="1" applyAlignment="1">
      <alignment horizontal="left" vertical="top"/>
    </xf>
    <xf numFmtId="182" fontId="10" fillId="0" borderId="0" xfId="0" applyNumberFormat="1" applyFont="1"/>
    <xf numFmtId="8" fontId="10" fillId="0" borderId="0" xfId="0" applyNumberFormat="1" applyFont="1"/>
    <xf numFmtId="0" fontId="71" fillId="0" borderId="0" xfId="62" applyFont="1"/>
    <xf numFmtId="0" fontId="47" fillId="18" borderId="65" xfId="63" applyFont="1" applyFill="1" applyBorder="1" applyAlignment="1">
      <alignment horizontal="center"/>
    </xf>
    <xf numFmtId="0" fontId="47" fillId="18" borderId="65" xfId="63" applyFont="1" applyFill="1" applyBorder="1" applyAlignment="1">
      <alignment horizontal="center" wrapText="1"/>
    </xf>
    <xf numFmtId="0" fontId="47" fillId="19" borderId="10" xfId="63" applyFont="1" applyFill="1" applyBorder="1"/>
    <xf numFmtId="0" fontId="47" fillId="19" borderId="44" xfId="63" applyFont="1" applyFill="1" applyBorder="1" applyAlignment="1">
      <alignment wrapText="1"/>
    </xf>
    <xf numFmtId="0" fontId="47" fillId="19" borderId="44" xfId="63" applyFont="1" applyFill="1" applyBorder="1" applyAlignment="1">
      <alignment horizontal="center"/>
    </xf>
    <xf numFmtId="0" fontId="47" fillId="19" borderId="4" xfId="63" applyFont="1" applyFill="1" applyBorder="1" applyAlignment="1">
      <alignment horizontal="center"/>
    </xf>
    <xf numFmtId="0" fontId="47" fillId="0" borderId="4" xfId="63" applyFont="1" applyBorder="1"/>
    <xf numFmtId="0" fontId="47" fillId="0" borderId="4" xfId="63" applyFont="1" applyBorder="1" applyAlignment="1">
      <alignment wrapText="1"/>
    </xf>
    <xf numFmtId="0" fontId="47" fillId="0" borderId="4" xfId="63" applyFont="1" applyBorder="1" applyAlignment="1">
      <alignment horizontal="center"/>
    </xf>
    <xf numFmtId="0" fontId="10" fillId="0" borderId="4" xfId="63" applyFont="1" applyBorder="1"/>
    <xf numFmtId="0" fontId="10" fillId="0" borderId="4" xfId="63" applyFont="1" applyBorder="1" applyAlignment="1">
      <alignment wrapText="1"/>
    </xf>
    <xf numFmtId="9" fontId="10" fillId="0" borderId="4" xfId="64" applyNumberFormat="1" applyFont="1" applyBorder="1" applyAlignment="1">
      <alignment horizontal="center"/>
    </xf>
    <xf numFmtId="0" fontId="47" fillId="19" borderId="19" xfId="63" applyFont="1" applyFill="1" applyBorder="1"/>
    <xf numFmtId="0" fontId="47" fillId="19" borderId="25" xfId="63" applyFont="1" applyFill="1" applyBorder="1" applyAlignment="1">
      <alignment wrapText="1"/>
    </xf>
    <xf numFmtId="0" fontId="47" fillId="19" borderId="51" xfId="63" applyFont="1" applyFill="1" applyBorder="1" applyAlignment="1">
      <alignment horizontal="center"/>
    </xf>
    <xf numFmtId="0" fontId="47" fillId="19" borderId="45" xfId="63" applyFont="1" applyFill="1" applyBorder="1" applyAlignment="1">
      <alignment horizontal="center"/>
    </xf>
    <xf numFmtId="0" fontId="10" fillId="0" borderId="65" xfId="63" applyFont="1" applyBorder="1"/>
    <xf numFmtId="0" fontId="10" fillId="0" borderId="65" xfId="63" applyFont="1" applyBorder="1" applyAlignment="1">
      <alignment wrapText="1"/>
    </xf>
    <xf numFmtId="0" fontId="47" fillId="19" borderId="4" xfId="63" applyFont="1" applyFill="1" applyBorder="1"/>
    <xf numFmtId="0" fontId="47" fillId="19" borderId="4" xfId="63" applyFont="1" applyFill="1" applyBorder="1" applyAlignment="1">
      <alignment wrapText="1"/>
    </xf>
    <xf numFmtId="0" fontId="47" fillId="19" borderId="0" xfId="63" applyFont="1" applyFill="1" applyAlignment="1">
      <alignment horizontal="center"/>
    </xf>
    <xf numFmtId="0" fontId="10" fillId="0" borderId="4" xfId="63" applyFont="1" applyBorder="1" applyAlignment="1">
      <alignment horizontal="left" vertical="center" wrapText="1"/>
    </xf>
    <xf numFmtId="7" fontId="10" fillId="0" borderId="4" xfId="64" applyNumberFormat="1" applyFont="1" applyBorder="1" applyAlignment="1">
      <alignment horizontal="center"/>
    </xf>
    <xf numFmtId="174" fontId="10" fillId="0" borderId="0" xfId="28" applyNumberFormat="1"/>
    <xf numFmtId="0" fontId="47" fillId="0" borderId="0" xfId="28" applyFont="1"/>
    <xf numFmtId="0" fontId="10" fillId="0" borderId="4" xfId="28" applyBorder="1" applyAlignment="1">
      <alignment horizontal="center" vertical="center" wrapText="1"/>
    </xf>
    <xf numFmtId="172" fontId="47" fillId="0" borderId="8" xfId="7" applyFont="1" applyBorder="1"/>
    <xf numFmtId="1" fontId="47" fillId="0" borderId="18" xfId="28" applyNumberFormat="1" applyFont="1" applyBorder="1" applyAlignment="1">
      <alignment horizontal="center" vertical="center"/>
    </xf>
    <xf numFmtId="1" fontId="47" fillId="0" borderId="4" xfId="28" applyNumberFormat="1" applyFont="1" applyBorder="1" applyAlignment="1">
      <alignment horizontal="center" vertical="center"/>
    </xf>
    <xf numFmtId="1" fontId="47" fillId="0" borderId="4" xfId="28" applyNumberFormat="1" applyFont="1" applyBorder="1" applyAlignment="1">
      <alignment horizontal="center" vertical="center" wrapText="1"/>
    </xf>
    <xf numFmtId="174" fontId="47" fillId="0" borderId="9" xfId="28" applyNumberFormat="1" applyFont="1" applyBorder="1" applyAlignment="1">
      <alignment horizontal="center" vertical="center"/>
    </xf>
    <xf numFmtId="0" fontId="10" fillId="0" borderId="18" xfId="28" applyBorder="1"/>
    <xf numFmtId="0" fontId="10" fillId="0" borderId="3" xfId="28" applyBorder="1" applyAlignment="1">
      <alignment horizontal="left" wrapText="1"/>
    </xf>
    <xf numFmtId="172" fontId="10" fillId="0" borderId="4" xfId="7" applyFont="1" applyBorder="1" applyAlignment="1">
      <alignment horizontal="center"/>
    </xf>
    <xf numFmtId="176" fontId="10" fillId="0" borderId="9" xfId="18" applyNumberFormat="1" applyFont="1" applyBorder="1" applyAlignment="1">
      <alignment horizontal="center" wrapText="1"/>
    </xf>
    <xf numFmtId="0" fontId="10" fillId="0" borderId="4" xfId="28" applyBorder="1" applyAlignment="1">
      <alignment horizontal="left" wrapText="1"/>
    </xf>
    <xf numFmtId="0" fontId="10" fillId="0" borderId="34" xfId="28" applyBorder="1"/>
    <xf numFmtId="0" fontId="10" fillId="0" borderId="15" xfId="28" applyBorder="1" applyAlignment="1">
      <alignment horizontal="center" vertical="center" wrapText="1"/>
    </xf>
    <xf numFmtId="172" fontId="10" fillId="0" borderId="0" xfId="7" applyFont="1"/>
    <xf numFmtId="0" fontId="10" fillId="0" borderId="36" xfId="28" applyBorder="1" applyAlignment="1">
      <alignment horizontal="left" wrapText="1"/>
    </xf>
    <xf numFmtId="0" fontId="10" fillId="0" borderId="36" xfId="28" applyBorder="1" applyAlignment="1">
      <alignment horizontal="center" vertical="center" wrapText="1"/>
    </xf>
    <xf numFmtId="176" fontId="10" fillId="0" borderId="21" xfId="18" applyNumberFormat="1" applyFont="1" applyBorder="1" applyAlignment="1">
      <alignment horizontal="center" wrapText="1"/>
    </xf>
    <xf numFmtId="0" fontId="10" fillId="0" borderId="88" xfId="28" applyBorder="1"/>
    <xf numFmtId="0" fontId="10" fillId="0" borderId="41" xfId="28" applyBorder="1" applyAlignment="1">
      <alignment horizontal="left" wrapText="1"/>
    </xf>
    <xf numFmtId="172" fontId="10" fillId="0" borderId="65" xfId="7" applyFont="1" applyBorder="1" applyAlignment="1">
      <alignment horizontal="center"/>
    </xf>
    <xf numFmtId="176" fontId="10" fillId="0" borderId="89" xfId="18" applyNumberFormat="1" applyFont="1" applyBorder="1" applyAlignment="1">
      <alignment horizontal="center" wrapText="1"/>
    </xf>
    <xf numFmtId="0" fontId="10" fillId="0" borderId="43" xfId="28" applyBorder="1"/>
    <xf numFmtId="172" fontId="10" fillId="0" borderId="15" xfId="7" applyFont="1" applyBorder="1" applyAlignment="1">
      <alignment horizontal="center"/>
    </xf>
    <xf numFmtId="176" fontId="10" fillId="0" borderId="37" xfId="18" applyNumberFormat="1" applyFont="1" applyBorder="1" applyAlignment="1">
      <alignment horizontal="center" wrapText="1"/>
    </xf>
    <xf numFmtId="172" fontId="72" fillId="22" borderId="6" xfId="7" applyFont="1" applyFill="1" applyBorder="1"/>
    <xf numFmtId="172" fontId="72" fillId="22" borderId="46" xfId="7" applyFont="1" applyFill="1" applyBorder="1"/>
    <xf numFmtId="172" fontId="72" fillId="22" borderId="2" xfId="7" applyFont="1" applyFill="1" applyBorder="1"/>
    <xf numFmtId="1" fontId="47" fillId="0" borderId="35" xfId="28" applyNumberFormat="1" applyFont="1" applyBorder="1" applyAlignment="1">
      <alignment horizontal="center" vertical="center"/>
    </xf>
    <xf numFmtId="1" fontId="47" fillId="0" borderId="3" xfId="28" applyNumberFormat="1" applyFont="1" applyBorder="1" applyAlignment="1">
      <alignment horizontal="center" vertical="center"/>
    </xf>
    <xf numFmtId="1" fontId="47" fillId="0" borderId="3" xfId="28" applyNumberFormat="1" applyFont="1" applyBorder="1" applyAlignment="1">
      <alignment horizontal="center" vertical="center" wrapText="1"/>
    </xf>
    <xf numFmtId="174" fontId="47" fillId="0" borderId="3" xfId="28" applyNumberFormat="1" applyFont="1" applyBorder="1" applyAlignment="1">
      <alignment horizontal="center" vertical="center" wrapText="1"/>
    </xf>
    <xf numFmtId="174" fontId="47" fillId="0" borderId="31" xfId="28" applyNumberFormat="1" applyFont="1" applyBorder="1" applyAlignment="1">
      <alignment horizontal="center" vertical="center" wrapText="1"/>
    </xf>
    <xf numFmtId="0" fontId="10" fillId="12" borderId="18" xfId="0" applyFont="1" applyFill="1" applyBorder="1" applyAlignment="1">
      <alignment vertical="center"/>
    </xf>
    <xf numFmtId="0" fontId="10" fillId="12" borderId="4" xfId="28" applyFill="1" applyBorder="1" applyAlignment="1">
      <alignment vertical="center" wrapText="1"/>
    </xf>
    <xf numFmtId="0" fontId="10" fillId="0" borderId="4" xfId="28" applyBorder="1" applyAlignment="1">
      <alignment horizontal="center" vertical="center"/>
    </xf>
    <xf numFmtId="7" fontId="10" fillId="0" borderId="4" xfId="0" applyNumberFormat="1" applyFont="1" applyBorder="1" applyAlignment="1">
      <alignment vertical="center"/>
    </xf>
    <xf numFmtId="7" fontId="10" fillId="0" borderId="9" xfId="0" applyNumberFormat="1" applyFont="1" applyBorder="1" applyAlignment="1">
      <alignment vertical="center"/>
    </xf>
    <xf numFmtId="0" fontId="10" fillId="12" borderId="34" xfId="0" applyFont="1" applyFill="1" applyBorder="1" applyAlignment="1">
      <alignment vertical="center"/>
    </xf>
    <xf numFmtId="0" fontId="10" fillId="12" borderId="15" xfId="28" applyFill="1" applyBorder="1" applyAlignment="1">
      <alignment vertical="center" wrapText="1"/>
    </xf>
    <xf numFmtId="7" fontId="10" fillId="0" borderId="15" xfId="0" applyNumberFormat="1" applyFont="1" applyBorder="1" applyAlignment="1">
      <alignment vertical="center"/>
    </xf>
    <xf numFmtId="7" fontId="10" fillId="0" borderId="21" xfId="0" applyNumberFormat="1" applyFont="1" applyBorder="1" applyAlignment="1">
      <alignment vertical="center"/>
    </xf>
    <xf numFmtId="0" fontId="72" fillId="0" borderId="0" xfId="0" applyFont="1" applyAlignment="1">
      <alignment vertical="center"/>
    </xf>
    <xf numFmtId="8" fontId="10" fillId="0" borderId="0" xfId="28" applyNumberFormat="1"/>
    <xf numFmtId="0" fontId="60" fillId="0" borderId="0" xfId="0" applyFont="1" applyAlignment="1">
      <alignment horizontal="left" vertical="center" indent="2"/>
    </xf>
    <xf numFmtId="7" fontId="60" fillId="0" borderId="0" xfId="0" applyNumberFormat="1" applyFont="1" applyAlignment="1">
      <alignment vertical="center"/>
    </xf>
    <xf numFmtId="174" fontId="47" fillId="0" borderId="0" xfId="28" applyNumberFormat="1" applyFont="1"/>
    <xf numFmtId="0" fontId="47" fillId="0" borderId="5" xfId="28" applyFont="1" applyBorder="1"/>
    <xf numFmtId="0" fontId="47" fillId="0" borderId="6" xfId="28" applyFont="1" applyBorder="1" applyAlignment="1">
      <alignment wrapText="1"/>
    </xf>
    <xf numFmtId="0" fontId="47" fillId="22" borderId="5" xfId="28" applyFont="1" applyFill="1" applyBorder="1"/>
    <xf numFmtId="0" fontId="72" fillId="22" borderId="6" xfId="28" applyFont="1" applyFill="1" applyBorder="1"/>
    <xf numFmtId="0" fontId="72" fillId="22" borderId="6" xfId="28" applyFont="1" applyFill="1" applyBorder="1" applyAlignment="1">
      <alignment wrapText="1"/>
    </xf>
    <xf numFmtId="0" fontId="60" fillId="12" borderId="0" xfId="0" applyFont="1" applyFill="1" applyAlignment="1">
      <alignment vertical="center"/>
    </xf>
    <xf numFmtId="0" fontId="60" fillId="0" borderId="0" xfId="0" applyFont="1" applyAlignment="1">
      <alignment vertical="top" wrapText="1"/>
    </xf>
    <xf numFmtId="0" fontId="47" fillId="0" borderId="17" xfId="28" applyFont="1" applyBorder="1" applyAlignment="1">
      <alignment horizontal="center" wrapText="1"/>
    </xf>
    <xf numFmtId="0" fontId="47" fillId="0" borderId="16" xfId="28" applyFont="1" applyBorder="1" applyAlignment="1">
      <alignment horizontal="center" wrapText="1"/>
    </xf>
    <xf numFmtId="0" fontId="10" fillId="7" borderId="13" xfId="28" applyFill="1" applyBorder="1"/>
    <xf numFmtId="0" fontId="47" fillId="0" borderId="16" xfId="28" applyFont="1" applyBorder="1" applyAlignment="1">
      <alignment horizontal="center" vertical="center" wrapText="1"/>
    </xf>
    <xf numFmtId="0" fontId="47" fillId="0" borderId="16" xfId="28" quotePrefix="1" applyFont="1" applyBorder="1" applyAlignment="1">
      <alignment horizontal="center" vertical="center" wrapText="1"/>
    </xf>
    <xf numFmtId="0" fontId="47" fillId="0" borderId="20" xfId="28" quotePrefix="1" applyFont="1" applyBorder="1" applyAlignment="1">
      <alignment horizontal="center" vertical="center" wrapText="1"/>
    </xf>
    <xf numFmtId="0" fontId="47" fillId="8" borderId="17" xfId="28" quotePrefix="1" applyFont="1" applyFill="1" applyBorder="1" applyAlignment="1">
      <alignment horizontal="center" vertical="center" wrapText="1"/>
    </xf>
    <xf numFmtId="0" fontId="47" fillId="8" borderId="2" xfId="28" quotePrefix="1" applyFont="1" applyFill="1" applyBorder="1" applyAlignment="1">
      <alignment horizontal="center" vertical="center" wrapText="1"/>
    </xf>
    <xf numFmtId="0" fontId="47" fillId="8" borderId="46" xfId="28" quotePrefix="1" applyFont="1" applyFill="1" applyBorder="1" applyAlignment="1">
      <alignment horizontal="center" vertical="center" wrapText="1"/>
    </xf>
    <xf numFmtId="0" fontId="10" fillId="0" borderId="4" xfId="28" applyBorder="1" applyAlignment="1">
      <alignment horizontal="center"/>
    </xf>
    <xf numFmtId="172" fontId="10" fillId="0" borderId="4" xfId="7" applyFont="1" applyBorder="1"/>
    <xf numFmtId="0" fontId="10" fillId="7" borderId="0" xfId="28" applyFill="1"/>
    <xf numFmtId="6" fontId="10" fillId="6" borderId="3" xfId="18" applyFont="1" applyFill="1" applyBorder="1"/>
    <xf numFmtId="40" fontId="10" fillId="6" borderId="3" xfId="18" applyNumberFormat="1" applyFont="1" applyFill="1" applyBorder="1"/>
    <xf numFmtId="2" fontId="10" fillId="6" borderId="3" xfId="18" applyNumberFormat="1" applyFont="1" applyFill="1" applyBorder="1"/>
    <xf numFmtId="8" fontId="10" fillId="6" borderId="3" xfId="18" applyNumberFormat="1" applyFont="1" applyFill="1" applyBorder="1"/>
    <xf numFmtId="42" fontId="10" fillId="6" borderId="3" xfId="18" applyNumberFormat="1" applyFont="1" applyFill="1" applyBorder="1"/>
    <xf numFmtId="6" fontId="10" fillId="12" borderId="0" xfId="18" applyFont="1" applyFill="1"/>
    <xf numFmtId="8" fontId="10" fillId="6" borderId="3" xfId="18" applyNumberFormat="1" applyFont="1" applyFill="1" applyBorder="1" applyAlignment="1">
      <alignment horizontal="center"/>
    </xf>
    <xf numFmtId="42" fontId="10" fillId="6" borderId="19" xfId="18" applyNumberFormat="1" applyFont="1" applyFill="1" applyBorder="1"/>
    <xf numFmtId="42" fontId="10" fillId="6" borderId="35" xfId="18" applyNumberFormat="1" applyFont="1" applyFill="1" applyBorder="1"/>
    <xf numFmtId="42" fontId="10" fillId="6" borderId="31" xfId="18" applyNumberFormat="1" applyFont="1" applyFill="1" applyBorder="1"/>
    <xf numFmtId="42" fontId="10" fillId="6" borderId="51" xfId="18" applyNumberFormat="1" applyFont="1" applyFill="1" applyBorder="1"/>
    <xf numFmtId="0" fontId="10" fillId="0" borderId="15" xfId="28" applyBorder="1" applyAlignment="1">
      <alignment horizontal="center"/>
    </xf>
    <xf numFmtId="172" fontId="10" fillId="0" borderId="15" xfId="7" applyFont="1" applyBorder="1"/>
    <xf numFmtId="0" fontId="10" fillId="7" borderId="24" xfId="28" applyFill="1" applyBorder="1"/>
    <xf numFmtId="42" fontId="10" fillId="6" borderId="36" xfId="18" applyNumberFormat="1" applyFont="1" applyFill="1" applyBorder="1"/>
    <xf numFmtId="42" fontId="10" fillId="6" borderId="53" xfId="18" applyNumberFormat="1" applyFont="1" applyFill="1" applyBorder="1"/>
    <xf numFmtId="42" fontId="10" fillId="6" borderId="43" xfId="18" applyNumberFormat="1" applyFont="1" applyFill="1" applyBorder="1"/>
    <xf numFmtId="42" fontId="10" fillId="6" borderId="37" xfId="18" applyNumberFormat="1" applyFont="1" applyFill="1" applyBorder="1"/>
    <xf numFmtId="42" fontId="10" fillId="6" borderId="54" xfId="18" applyNumberFormat="1" applyFont="1" applyFill="1" applyBorder="1"/>
    <xf numFmtId="6" fontId="10" fillId="0" borderId="0" xfId="18" applyFont="1"/>
    <xf numFmtId="0" fontId="47" fillId="0" borderId="17" xfId="28" applyFont="1" applyBorder="1" applyAlignment="1">
      <alignment horizontal="center" vertical="center" wrapText="1"/>
    </xf>
    <xf numFmtId="0" fontId="47" fillId="7" borderId="16" xfId="28" applyFont="1" applyFill="1" applyBorder="1" applyAlignment="1">
      <alignment horizontal="center" vertical="center" wrapText="1"/>
    </xf>
    <xf numFmtId="0" fontId="47" fillId="0" borderId="0" xfId="28" applyFont="1" applyAlignment="1">
      <alignment horizontal="center" wrapText="1"/>
    </xf>
    <xf numFmtId="0" fontId="10" fillId="0" borderId="33" xfId="28" applyBorder="1" applyAlignment="1">
      <alignment vertical="top"/>
    </xf>
    <xf numFmtId="0" fontId="10" fillId="0" borderId="4" xfId="28" applyBorder="1" applyAlignment="1">
      <alignment vertical="top"/>
    </xf>
    <xf numFmtId="0" fontId="10" fillId="0" borderId="15" xfId="28" applyBorder="1" applyAlignment="1">
      <alignment vertical="top"/>
    </xf>
    <xf numFmtId="0" fontId="10" fillId="6" borderId="41" xfId="28" applyFill="1" applyBorder="1" applyAlignment="1">
      <alignment horizontal="center" vertical="center"/>
    </xf>
    <xf numFmtId="0" fontId="10" fillId="0" borderId="41" xfId="28" applyBorder="1" applyAlignment="1">
      <alignment vertical="top"/>
    </xf>
    <xf numFmtId="0" fontId="47" fillId="0" borderId="0" xfId="28" applyFont="1" applyAlignment="1">
      <alignment horizontal="center"/>
    </xf>
    <xf numFmtId="0" fontId="47" fillId="6" borderId="32" xfId="28" applyFont="1" applyFill="1" applyBorder="1"/>
    <xf numFmtId="0" fontId="47" fillId="6" borderId="18" xfId="28" applyFont="1" applyFill="1" applyBorder="1"/>
    <xf numFmtId="0" fontId="47" fillId="6" borderId="34" xfId="28" applyFont="1" applyFill="1" applyBorder="1"/>
    <xf numFmtId="0" fontId="10" fillId="0" borderId="0" xfId="2" applyFont="1"/>
    <xf numFmtId="9" fontId="10" fillId="0" borderId="0" xfId="23" applyFont="1"/>
    <xf numFmtId="0" fontId="63" fillId="0" borderId="0" xfId="2" applyFont="1"/>
    <xf numFmtId="0" fontId="62" fillId="0" borderId="0" xfId="2" applyFont="1"/>
    <xf numFmtId="0" fontId="56" fillId="0" borderId="0" xfId="2" applyFont="1"/>
    <xf numFmtId="9" fontId="47" fillId="0" borderId="4" xfId="23" applyFont="1" applyBorder="1" applyAlignment="1">
      <alignment horizontal="center" vertical="center" wrapText="1"/>
    </xf>
    <xf numFmtId="9" fontId="10" fillId="0" borderId="0" xfId="23" applyFont="1" applyAlignment="1">
      <alignment vertical="center"/>
    </xf>
    <xf numFmtId="9" fontId="47" fillId="4" borderId="4" xfId="23" applyFont="1" applyFill="1" applyBorder="1" applyAlignment="1">
      <alignment horizontal="center" vertical="center" wrapText="1"/>
    </xf>
    <xf numFmtId="0" fontId="64" fillId="7" borderId="5" xfId="2" applyFont="1" applyFill="1" applyBorder="1"/>
    <xf numFmtId="0" fontId="64" fillId="7" borderId="6" xfId="2" applyFont="1" applyFill="1" applyBorder="1"/>
    <xf numFmtId="9" fontId="65" fillId="7" borderId="6" xfId="23" applyFont="1" applyFill="1" applyBorder="1"/>
    <xf numFmtId="9" fontId="65" fillId="7" borderId="5" xfId="23" applyFont="1" applyFill="1" applyBorder="1"/>
    <xf numFmtId="3" fontId="75" fillId="6" borderId="4" xfId="2" applyNumberFormat="1" applyFont="1" applyFill="1" applyBorder="1" applyAlignment="1">
      <alignment horizontal="left"/>
    </xf>
    <xf numFmtId="3" fontId="75" fillId="6" borderId="3" xfId="2" applyNumberFormat="1" applyFont="1" applyFill="1" applyBorder="1" applyAlignment="1">
      <alignment horizontal="left"/>
    </xf>
    <xf numFmtId="9" fontId="10" fillId="0" borderId="4" xfId="23" applyFont="1" applyBorder="1"/>
    <xf numFmtId="9" fontId="10" fillId="6" borderId="3" xfId="23" applyFont="1" applyFill="1" applyBorder="1"/>
    <xf numFmtId="0" fontId="60" fillId="0" borderId="0" xfId="2" applyFont="1"/>
    <xf numFmtId="0" fontId="64" fillId="7" borderId="4" xfId="2" applyFont="1" applyFill="1" applyBorder="1"/>
    <xf numFmtId="172" fontId="65" fillId="7" borderId="4" xfId="7" applyFont="1" applyFill="1" applyBorder="1"/>
    <xf numFmtId="1" fontId="76" fillId="6" borderId="4" xfId="28" applyNumberFormat="1" applyFont="1" applyFill="1" applyBorder="1" applyAlignment="1">
      <alignment horizontal="left"/>
    </xf>
    <xf numFmtId="42" fontId="10" fillId="6" borderId="4" xfId="18" applyNumberFormat="1" applyFont="1" applyFill="1" applyBorder="1"/>
    <xf numFmtId="1" fontId="10" fillId="6" borderId="4" xfId="28" applyNumberFormat="1" applyFill="1" applyBorder="1" applyAlignment="1">
      <alignment horizontal="left"/>
    </xf>
    <xf numFmtId="3" fontId="10" fillId="6" borderId="4" xfId="2" applyNumberFormat="1" applyFont="1" applyFill="1" applyBorder="1" applyAlignment="1">
      <alignment horizontal="left"/>
    </xf>
    <xf numFmtId="0" fontId="54" fillId="0" borderId="0" xfId="2" applyFont="1"/>
    <xf numFmtId="3" fontId="76" fillId="6" borderId="4" xfId="2" applyNumberFormat="1" applyFont="1" applyFill="1" applyBorder="1" applyAlignment="1">
      <alignment horizontal="left"/>
    </xf>
    <xf numFmtId="1" fontId="75" fillId="6" borderId="4" xfId="28" applyNumberFormat="1" applyFont="1" applyFill="1" applyBorder="1" applyAlignment="1">
      <alignment horizontal="left"/>
    </xf>
    <xf numFmtId="1" fontId="75" fillId="6" borderId="3" xfId="28" applyNumberFormat="1" applyFont="1" applyFill="1" applyBorder="1" applyAlignment="1">
      <alignment horizontal="left"/>
    </xf>
    <xf numFmtId="177" fontId="10" fillId="0" borderId="0" xfId="18" applyNumberFormat="1" applyFont="1"/>
    <xf numFmtId="42" fontId="10" fillId="0" borderId="0" xfId="18" applyNumberFormat="1" applyFont="1"/>
    <xf numFmtId="176" fontId="10" fillId="0" borderId="0" xfId="2" applyNumberFormat="1" applyFont="1"/>
    <xf numFmtId="176" fontId="10" fillId="6" borderId="4" xfId="7" applyNumberFormat="1" applyFont="1" applyFill="1" applyBorder="1"/>
    <xf numFmtId="0" fontId="50" fillId="6" borderId="4" xfId="28" applyFont="1" applyFill="1" applyBorder="1" applyAlignment="1">
      <alignment horizontal="left"/>
    </xf>
    <xf numFmtId="3" fontId="75" fillId="6" borderId="4" xfId="28" applyNumberFormat="1" applyFont="1" applyFill="1" applyBorder="1" applyAlignment="1">
      <alignment horizontal="left"/>
    </xf>
    <xf numFmtId="0" fontId="78" fillId="6" borderId="10" xfId="2" applyFont="1" applyFill="1" applyBorder="1" applyAlignment="1">
      <alignment horizontal="left"/>
    </xf>
    <xf numFmtId="0" fontId="78" fillId="6" borderId="44" xfId="2" applyFont="1" applyFill="1" applyBorder="1" applyAlignment="1">
      <alignment horizontal="left"/>
    </xf>
    <xf numFmtId="172" fontId="78" fillId="6" borderId="44" xfId="7" applyFont="1" applyFill="1" applyBorder="1" applyAlignment="1">
      <alignment horizontal="left"/>
    </xf>
    <xf numFmtId="172" fontId="78" fillId="6" borderId="45" xfId="7" applyFont="1" applyFill="1" applyBorder="1" applyAlignment="1">
      <alignment horizontal="left"/>
    </xf>
    <xf numFmtId="3" fontId="60" fillId="0" borderId="0" xfId="2" applyNumberFormat="1" applyFont="1" applyAlignment="1">
      <alignment horizontal="left"/>
    </xf>
    <xf numFmtId="172" fontId="60" fillId="0" borderId="0" xfId="7" applyFont="1"/>
    <xf numFmtId="42" fontId="60" fillId="0" borderId="0" xfId="18" applyNumberFormat="1" applyFont="1"/>
    <xf numFmtId="0" fontId="50" fillId="6" borderId="10" xfId="2" applyFont="1" applyFill="1" applyBorder="1" applyAlignment="1">
      <alignment horizontal="left"/>
    </xf>
    <xf numFmtId="0" fontId="50" fillId="6" borderId="44" xfId="2" applyFont="1" applyFill="1" applyBorder="1" applyAlignment="1">
      <alignment horizontal="left"/>
    </xf>
    <xf numFmtId="0" fontId="50" fillId="6" borderId="45" xfId="2" applyFont="1" applyFill="1" applyBorder="1" applyAlignment="1">
      <alignment horizontal="left"/>
    </xf>
    <xf numFmtId="3" fontId="75" fillId="0" borderId="0" xfId="2" applyNumberFormat="1" applyFont="1" applyAlignment="1">
      <alignment horizontal="left"/>
    </xf>
    <xf numFmtId="172" fontId="65" fillId="7" borderId="6" xfId="7" applyFont="1" applyFill="1" applyBorder="1"/>
    <xf numFmtId="164" fontId="65" fillId="7" borderId="6" xfId="7" applyNumberFormat="1" applyFont="1" applyFill="1" applyBorder="1"/>
    <xf numFmtId="164" fontId="65" fillId="7" borderId="5" xfId="7" applyNumberFormat="1" applyFont="1" applyFill="1" applyBorder="1"/>
    <xf numFmtId="172" fontId="10" fillId="6" borderId="4" xfId="7" applyFont="1" applyFill="1" applyBorder="1"/>
    <xf numFmtId="172" fontId="50" fillId="6" borderId="4" xfId="7" applyFont="1" applyFill="1" applyBorder="1" applyAlignment="1">
      <alignment horizontal="left"/>
    </xf>
    <xf numFmtId="3" fontId="10" fillId="6" borderId="3" xfId="28" applyNumberFormat="1" applyFill="1" applyBorder="1" applyAlignment="1">
      <alignment horizontal="left"/>
    </xf>
    <xf numFmtId="172" fontId="10" fillId="13" borderId="0" xfId="7" applyFont="1" applyFill="1"/>
    <xf numFmtId="0" fontId="10" fillId="12" borderId="0" xfId="2" applyFont="1" applyFill="1"/>
    <xf numFmtId="0" fontId="10" fillId="13" borderId="0" xfId="2" applyFont="1" applyFill="1"/>
    <xf numFmtId="3" fontId="10" fillId="13" borderId="3" xfId="28" applyNumberFormat="1" applyFill="1" applyBorder="1" applyAlignment="1">
      <alignment horizontal="left"/>
    </xf>
    <xf numFmtId="172" fontId="10" fillId="13" borderId="4" xfId="7" applyFont="1" applyFill="1" applyBorder="1"/>
    <xf numFmtId="9" fontId="10" fillId="13" borderId="4" xfId="23" applyFont="1" applyFill="1" applyBorder="1"/>
    <xf numFmtId="9" fontId="10" fillId="13" borderId="3" xfId="23" applyFont="1" applyFill="1" applyBorder="1"/>
    <xf numFmtId="9" fontId="10" fillId="13" borderId="0" xfId="23" applyFont="1" applyFill="1"/>
    <xf numFmtId="3" fontId="75" fillId="6" borderId="3" xfId="28" applyNumberFormat="1" applyFont="1" applyFill="1" applyBorder="1" applyAlignment="1">
      <alignment horizontal="left"/>
    </xf>
    <xf numFmtId="0" fontId="47" fillId="0" borderId="0" xfId="2" applyFont="1"/>
    <xf numFmtId="0" fontId="65" fillId="7" borderId="5" xfId="2" applyFont="1" applyFill="1" applyBorder="1"/>
    <xf numFmtId="0" fontId="65" fillId="7" borderId="6" xfId="2" applyFont="1" applyFill="1" applyBorder="1"/>
    <xf numFmtId="0" fontId="65" fillId="7" borderId="4" xfId="2" applyFont="1" applyFill="1" applyBorder="1"/>
    <xf numFmtId="0" fontId="47" fillId="6" borderId="4" xfId="2" applyFont="1" applyFill="1" applyBorder="1" applyAlignment="1">
      <alignment horizontal="left"/>
    </xf>
    <xf numFmtId="0" fontId="47" fillId="6" borderId="4" xfId="28" applyFont="1" applyFill="1" applyBorder="1" applyAlignment="1">
      <alignment horizontal="left"/>
    </xf>
    <xf numFmtId="0" fontId="79" fillId="6" borderId="10" xfId="2" applyFont="1" applyFill="1" applyBorder="1" applyAlignment="1">
      <alignment horizontal="left"/>
    </xf>
    <xf numFmtId="0" fontId="79" fillId="6" borderId="44" xfId="2" applyFont="1" applyFill="1" applyBorder="1" applyAlignment="1">
      <alignment horizontal="left"/>
    </xf>
    <xf numFmtId="172" fontId="79" fillId="6" borderId="44" xfId="7" applyFont="1" applyFill="1" applyBorder="1" applyAlignment="1">
      <alignment horizontal="left"/>
    </xf>
    <xf numFmtId="172" fontId="79" fillId="6" borderId="45" xfId="7" applyFont="1" applyFill="1" applyBorder="1" applyAlignment="1">
      <alignment horizontal="left"/>
    </xf>
    <xf numFmtId="0" fontId="47" fillId="6" borderId="10" xfId="2" applyFont="1" applyFill="1" applyBorder="1" applyAlignment="1">
      <alignment horizontal="left"/>
    </xf>
    <xf numFmtId="0" fontId="47" fillId="6" borderId="44" xfId="2" applyFont="1" applyFill="1" applyBorder="1" applyAlignment="1">
      <alignment horizontal="left"/>
    </xf>
    <xf numFmtId="0" fontId="47" fillId="6" borderId="45" xfId="2" applyFont="1" applyFill="1" applyBorder="1" applyAlignment="1">
      <alignment horizontal="left"/>
    </xf>
    <xf numFmtId="172" fontId="47" fillId="6" borderId="4" xfId="7" applyFont="1" applyFill="1" applyBorder="1" applyAlignment="1">
      <alignment horizontal="left"/>
    </xf>
    <xf numFmtId="172" fontId="47" fillId="13" borderId="4" xfId="7" applyFont="1" applyFill="1" applyBorder="1" applyAlignment="1">
      <alignment horizontal="left"/>
    </xf>
    <xf numFmtId="0" fontId="47" fillId="0" borderId="0" xfId="2" applyFont="1" applyAlignment="1">
      <alignment horizontal="left"/>
    </xf>
    <xf numFmtId="6" fontId="47" fillId="0" borderId="17" xfId="18" applyFont="1" applyBorder="1" applyAlignment="1">
      <alignment horizontal="center" vertical="center" wrapText="1"/>
    </xf>
    <xf numFmtId="6" fontId="47" fillId="0" borderId="16" xfId="18" quotePrefix="1" applyFont="1" applyBorder="1" applyAlignment="1">
      <alignment horizontal="center" vertical="center" wrapText="1"/>
    </xf>
    <xf numFmtId="6" fontId="47" fillId="0" borderId="16" xfId="18" applyFont="1" applyBorder="1" applyAlignment="1">
      <alignment horizontal="center" vertical="center" wrapText="1"/>
    </xf>
    <xf numFmtId="6" fontId="47" fillId="0" borderId="20" xfId="18" applyFont="1" applyBorder="1" applyAlignment="1">
      <alignment horizontal="center" vertical="center" wrapText="1"/>
    </xf>
    <xf numFmtId="0" fontId="47" fillId="4" borderId="17" xfId="2" applyFont="1" applyFill="1" applyBorder="1" applyAlignment="1">
      <alignment horizontal="center" vertical="center" wrapText="1"/>
    </xf>
    <xf numFmtId="0" fontId="47" fillId="4" borderId="2" xfId="2" applyFont="1" applyFill="1" applyBorder="1" applyAlignment="1">
      <alignment horizontal="center" vertical="center" wrapText="1"/>
    </xf>
    <xf numFmtId="0" fontId="47" fillId="4" borderId="46" xfId="2" applyFont="1" applyFill="1" applyBorder="1" applyAlignment="1">
      <alignment horizontal="center" vertical="center" wrapText="1"/>
    </xf>
    <xf numFmtId="0" fontId="47" fillId="5" borderId="12" xfId="2" applyFont="1" applyFill="1" applyBorder="1"/>
    <xf numFmtId="0" fontId="47" fillId="5" borderId="13" xfId="2" applyFont="1" applyFill="1" applyBorder="1"/>
    <xf numFmtId="0" fontId="10" fillId="5" borderId="13" xfId="2" applyFont="1" applyFill="1" applyBorder="1"/>
    <xf numFmtId="6" fontId="10" fillId="5" borderId="13" xfId="18" applyFont="1" applyFill="1" applyBorder="1"/>
    <xf numFmtId="0" fontId="10" fillId="5" borderId="12" xfId="2" applyFont="1" applyFill="1" applyBorder="1"/>
    <xf numFmtId="0" fontId="10" fillId="5" borderId="27" xfId="2" applyFont="1" applyFill="1" applyBorder="1"/>
    <xf numFmtId="0" fontId="10" fillId="0" borderId="7" xfId="2" applyFont="1" applyBorder="1"/>
    <xf numFmtId="0" fontId="10" fillId="0" borderId="22" xfId="2" applyFont="1" applyBorder="1"/>
    <xf numFmtId="3" fontId="10" fillId="0" borderId="4" xfId="28" applyNumberFormat="1" applyBorder="1" applyAlignment="1">
      <alignment horizontal="left" indent="1"/>
    </xf>
    <xf numFmtId="42" fontId="10" fillId="6" borderId="18" xfId="18" applyNumberFormat="1" applyFont="1" applyFill="1" applyBorder="1"/>
    <xf numFmtId="42" fontId="10" fillId="6" borderId="9" xfId="18" applyNumberFormat="1" applyFont="1" applyFill="1" applyBorder="1"/>
    <xf numFmtId="42" fontId="10" fillId="6" borderId="45" xfId="18" applyNumberFormat="1" applyFont="1" applyFill="1" applyBorder="1"/>
    <xf numFmtId="0" fontId="47" fillId="0" borderId="4" xfId="2" applyFont="1" applyBorder="1"/>
    <xf numFmtId="42" fontId="47" fillId="0" borderId="4" xfId="18" applyNumberFormat="1" applyFont="1" applyBorder="1"/>
    <xf numFmtId="42" fontId="47" fillId="0" borderId="18" xfId="18" applyNumberFormat="1" applyFont="1" applyBorder="1"/>
    <xf numFmtId="42" fontId="47" fillId="0" borderId="9" xfId="18" applyNumberFormat="1" applyFont="1" applyBorder="1"/>
    <xf numFmtId="42" fontId="47" fillId="0" borderId="45" xfId="18" applyNumberFormat="1" applyFont="1" applyBorder="1"/>
    <xf numFmtId="0" fontId="47" fillId="0" borderId="7" xfId="2" applyFont="1" applyBorder="1"/>
    <xf numFmtId="6" fontId="10" fillId="6" borderId="4" xfId="18" applyFont="1" applyFill="1" applyBorder="1"/>
    <xf numFmtId="6" fontId="10" fillId="6" borderId="10" xfId="18" applyFont="1" applyFill="1" applyBorder="1"/>
    <xf numFmtId="6" fontId="47" fillId="0" borderId="4" xfId="18" applyFont="1" applyBorder="1"/>
    <xf numFmtId="6" fontId="47" fillId="0" borderId="10" xfId="18" applyFont="1" applyBorder="1"/>
    <xf numFmtId="0" fontId="10" fillId="0" borderId="14" xfId="2" applyFont="1" applyBorder="1"/>
    <xf numFmtId="0" fontId="47" fillId="0" borderId="15" xfId="2" applyFont="1" applyBorder="1"/>
    <xf numFmtId="42" fontId="47" fillId="0" borderId="15" xfId="18" applyNumberFormat="1" applyFont="1" applyBorder="1"/>
    <xf numFmtId="42" fontId="47" fillId="0" borderId="34" xfId="18" applyNumberFormat="1" applyFont="1" applyBorder="1"/>
    <xf numFmtId="42" fontId="47" fillId="0" borderId="21" xfId="18" applyNumberFormat="1" applyFont="1" applyBorder="1"/>
    <xf numFmtId="42" fontId="47" fillId="0" borderId="52" xfId="18" applyNumberFormat="1" applyFont="1" applyBorder="1"/>
    <xf numFmtId="6" fontId="47" fillId="0" borderId="0" xfId="18" applyFont="1" applyAlignment="1">
      <alignment horizontal="center"/>
    </xf>
    <xf numFmtId="1" fontId="63" fillId="0" borderId="0" xfId="28" applyNumberFormat="1" applyFont="1"/>
    <xf numFmtId="1" fontId="53" fillId="0" borderId="0" xfId="28" applyNumberFormat="1" applyFont="1" applyAlignment="1">
      <alignment horizontal="center"/>
    </xf>
    <xf numFmtId="1" fontId="10" fillId="0" borderId="0" xfId="28" applyNumberFormat="1" applyAlignment="1">
      <alignment horizontal="center"/>
    </xf>
    <xf numFmtId="0" fontId="47" fillId="0" borderId="16" xfId="2" applyFont="1" applyBorder="1" applyAlignment="1">
      <alignment horizontal="center" vertical="center" wrapText="1"/>
    </xf>
    <xf numFmtId="0" fontId="47" fillId="0" borderId="20" xfId="2" applyFont="1" applyBorder="1" applyAlignment="1">
      <alignment horizontal="center" vertical="center" wrapText="1"/>
    </xf>
    <xf numFmtId="0" fontId="47" fillId="4" borderId="16" xfId="2" applyFont="1" applyFill="1" applyBorder="1" applyAlignment="1">
      <alignment horizontal="center" vertical="center" wrapText="1"/>
    </xf>
    <xf numFmtId="1" fontId="47" fillId="0" borderId="12" xfId="28" applyNumberFormat="1" applyFont="1" applyBorder="1"/>
    <xf numFmtId="1" fontId="10" fillId="0" borderId="13" xfId="28" applyNumberFormat="1" applyBorder="1"/>
    <xf numFmtId="1" fontId="10" fillId="0" borderId="12" xfId="28" applyNumberFormat="1" applyBorder="1"/>
    <xf numFmtId="1" fontId="10" fillId="0" borderId="27" xfId="28" applyNumberFormat="1" applyBorder="1"/>
    <xf numFmtId="1" fontId="47" fillId="0" borderId="7" xfId="28" applyNumberFormat="1" applyFont="1" applyBorder="1"/>
    <xf numFmtId="1" fontId="10" fillId="0" borderId="7" xfId="28" applyNumberFormat="1" applyBorder="1"/>
    <xf numFmtId="1" fontId="10" fillId="0" borderId="22" xfId="28" applyNumberFormat="1" applyBorder="1"/>
    <xf numFmtId="1" fontId="47" fillId="9" borderId="4" xfId="28" applyNumberFormat="1" applyFont="1" applyFill="1" applyBorder="1"/>
    <xf numFmtId="42" fontId="10" fillId="3" borderId="4" xfId="18" applyNumberFormat="1" applyFont="1" applyFill="1" applyBorder="1"/>
    <xf numFmtId="42" fontId="10" fillId="3" borderId="10" xfId="18" applyNumberFormat="1" applyFont="1" applyFill="1" applyBorder="1"/>
    <xf numFmtId="42" fontId="10" fillId="3" borderId="18" xfId="18" applyNumberFormat="1" applyFont="1" applyFill="1" applyBorder="1"/>
    <xf numFmtId="42" fontId="10" fillId="3" borderId="9" xfId="18" applyNumberFormat="1" applyFont="1" applyFill="1" applyBorder="1"/>
    <xf numFmtId="1" fontId="10" fillId="0" borderId="4" xfId="28" applyNumberFormat="1" applyBorder="1"/>
    <xf numFmtId="42" fontId="10" fillId="0" borderId="10" xfId="18" applyNumberFormat="1" applyFont="1" applyBorder="1"/>
    <xf numFmtId="42" fontId="10" fillId="0" borderId="9" xfId="18" applyNumberFormat="1" applyFont="1" applyBorder="1"/>
    <xf numFmtId="42" fontId="10" fillId="0" borderId="4" xfId="18" applyNumberFormat="1" applyFont="1" applyBorder="1"/>
    <xf numFmtId="172" fontId="10" fillId="0" borderId="23" xfId="7" applyFont="1" applyBorder="1"/>
    <xf numFmtId="172" fontId="10" fillId="0" borderId="7" xfId="7" applyFont="1" applyBorder="1"/>
    <xf numFmtId="172" fontId="10" fillId="0" borderId="29" xfId="7" applyFont="1" applyBorder="1"/>
    <xf numFmtId="1" fontId="10" fillId="0" borderId="28" xfId="28" applyNumberFormat="1" applyBorder="1"/>
    <xf numFmtId="42" fontId="10" fillId="0" borderId="18" xfId="18" applyNumberFormat="1" applyFont="1" applyBorder="1"/>
    <xf numFmtId="1" fontId="10" fillId="0" borderId="14" xfId="28" applyNumberFormat="1" applyBorder="1"/>
    <xf numFmtId="1" fontId="47" fillId="5" borderId="24" xfId="28" applyNumberFormat="1" applyFont="1" applyFill="1" applyBorder="1"/>
    <xf numFmtId="42" fontId="10" fillId="5" borderId="24" xfId="18" applyNumberFormat="1" applyFont="1" applyFill="1" applyBorder="1"/>
    <xf numFmtId="1" fontId="10" fillId="0" borderId="0" xfId="2" applyNumberFormat="1" applyFont="1"/>
    <xf numFmtId="1" fontId="47" fillId="0" borderId="0" xfId="2" applyNumberFormat="1" applyFont="1"/>
    <xf numFmtId="173" fontId="10" fillId="0" borderId="0" xfId="2" applyNumberFormat="1" applyFont="1"/>
    <xf numFmtId="1" fontId="63" fillId="0" borderId="0" xfId="2" applyNumberFormat="1" applyFont="1"/>
    <xf numFmtId="0" fontId="47" fillId="3" borderId="6" xfId="2" applyFont="1" applyFill="1" applyBorder="1" applyAlignment="1">
      <alignment horizontal="center" vertical="center" wrapText="1"/>
    </xf>
    <xf numFmtId="0" fontId="47" fillId="3" borderId="6" xfId="28" applyFont="1" applyFill="1" applyBorder="1" applyAlignment="1">
      <alignment horizontal="center" vertical="center" wrapText="1"/>
    </xf>
    <xf numFmtId="0" fontId="47" fillId="0" borderId="17" xfId="2" applyFont="1" applyBorder="1" applyAlignment="1">
      <alignment horizontal="center" vertical="center" wrapText="1"/>
    </xf>
    <xf numFmtId="173" fontId="47" fillId="0" borderId="2" xfId="2" applyNumberFormat="1" applyFont="1" applyBorder="1" applyAlignment="1">
      <alignment horizontal="center" vertical="center" wrapText="1"/>
    </xf>
    <xf numFmtId="1" fontId="10" fillId="0" borderId="13" xfId="2" applyNumberFormat="1" applyFont="1" applyBorder="1" applyAlignment="1">
      <alignment vertical="center"/>
    </xf>
    <xf numFmtId="0" fontId="47" fillId="0" borderId="2" xfId="2" applyFont="1" applyBorder="1" applyAlignment="1">
      <alignment horizontal="center" vertical="center" wrapText="1"/>
    </xf>
    <xf numFmtId="0" fontId="47" fillId="0" borderId="2" xfId="28" applyFont="1" applyBorder="1" applyAlignment="1">
      <alignment horizontal="center" vertical="center" wrapText="1"/>
    </xf>
    <xf numFmtId="1" fontId="10" fillId="0" borderId="7" xfId="2" applyNumberFormat="1" applyFont="1" applyBorder="1"/>
    <xf numFmtId="1" fontId="10" fillId="0" borderId="22" xfId="2" applyNumberFormat="1" applyFont="1" applyBorder="1"/>
    <xf numFmtId="1" fontId="10" fillId="0" borderId="28" xfId="2" applyNumberFormat="1" applyFont="1" applyBorder="1"/>
    <xf numFmtId="1" fontId="10" fillId="0" borderId="23" xfId="2" applyNumberFormat="1" applyFont="1" applyBorder="1"/>
    <xf numFmtId="173" fontId="10" fillId="0" borderId="23" xfId="2" applyNumberFormat="1" applyFont="1" applyBorder="1" applyAlignment="1">
      <alignment horizontal="center"/>
    </xf>
    <xf numFmtId="42" fontId="10" fillId="0" borderId="23" xfId="18" applyNumberFormat="1" applyFont="1" applyBorder="1"/>
    <xf numFmtId="42" fontId="10" fillId="0" borderId="29" xfId="18" applyNumberFormat="1" applyFont="1" applyBorder="1"/>
    <xf numFmtId="1" fontId="76" fillId="0" borderId="25" xfId="2" applyNumberFormat="1" applyFont="1" applyBorder="1"/>
    <xf numFmtId="1" fontId="10" fillId="0" borderId="25" xfId="2" applyNumberFormat="1" applyFont="1" applyBorder="1"/>
    <xf numFmtId="173" fontId="10" fillId="0" borderId="25" xfId="2" applyNumberFormat="1" applyFont="1" applyBorder="1" applyAlignment="1">
      <alignment horizontal="center"/>
    </xf>
    <xf numFmtId="42" fontId="10" fillId="0" borderId="25" xfId="18" applyNumberFormat="1" applyFont="1" applyBorder="1"/>
    <xf numFmtId="42" fontId="10" fillId="0" borderId="30" xfId="18" applyNumberFormat="1" applyFont="1" applyBorder="1"/>
    <xf numFmtId="1" fontId="10" fillId="6" borderId="18" xfId="2" applyNumberFormat="1" applyFont="1" applyFill="1" applyBorder="1"/>
    <xf numFmtId="1" fontId="76" fillId="6" borderId="4" xfId="2" quotePrefix="1" applyNumberFormat="1" applyFont="1" applyFill="1" applyBorder="1"/>
    <xf numFmtId="9" fontId="10" fillId="6" borderId="4" xfId="23" applyFont="1" applyFill="1" applyBorder="1"/>
    <xf numFmtId="173" fontId="10" fillId="6" borderId="4" xfId="2" applyNumberFormat="1" applyFont="1" applyFill="1" applyBorder="1" applyAlignment="1">
      <alignment horizontal="center"/>
    </xf>
    <xf numFmtId="14" fontId="10" fillId="6" borderId="4" xfId="7" applyNumberFormat="1" applyFont="1" applyFill="1" applyBorder="1" applyAlignment="1">
      <alignment horizontal="center"/>
    </xf>
    <xf numFmtId="14" fontId="10" fillId="13" borderId="4" xfId="7" applyNumberFormat="1" applyFont="1" applyFill="1" applyBorder="1" applyAlignment="1">
      <alignment horizontal="center"/>
    </xf>
    <xf numFmtId="14" fontId="10" fillId="13" borderId="4" xfId="2" applyNumberFormat="1" applyFont="1" applyFill="1" applyBorder="1" applyAlignment="1">
      <alignment horizontal="center"/>
    </xf>
    <xf numFmtId="1" fontId="10" fillId="13" borderId="18" xfId="2" applyNumberFormat="1" applyFont="1" applyFill="1" applyBorder="1"/>
    <xf numFmtId="42" fontId="10" fillId="12" borderId="9" xfId="18" applyNumberFormat="1" applyFont="1" applyFill="1" applyBorder="1"/>
    <xf numFmtId="1" fontId="10" fillId="13" borderId="18" xfId="2" applyNumberFormat="1" applyFont="1" applyFill="1" applyBorder="1" applyAlignment="1">
      <alignment wrapText="1"/>
    </xf>
    <xf numFmtId="181" fontId="10" fillId="6" borderId="4" xfId="2" applyNumberFormat="1" applyFont="1" applyFill="1" applyBorder="1" applyAlignment="1">
      <alignment horizontal="center"/>
    </xf>
    <xf numFmtId="173" fontId="10" fillId="13" borderId="4" xfId="2" applyNumberFormat="1" applyFont="1" applyFill="1" applyBorder="1" applyAlignment="1">
      <alignment horizontal="center"/>
    </xf>
    <xf numFmtId="1" fontId="76" fillId="6" borderId="18" xfId="2" applyNumberFormat="1" applyFont="1" applyFill="1" applyBorder="1"/>
    <xf numFmtId="1" fontId="10" fillId="6" borderId="4" xfId="2" applyNumberFormat="1" applyFont="1" applyFill="1" applyBorder="1"/>
    <xf numFmtId="1" fontId="47" fillId="0" borderId="7" xfId="2" applyNumberFormat="1" applyFont="1" applyBorder="1"/>
    <xf numFmtId="173" fontId="10" fillId="0" borderId="0" xfId="2" applyNumberFormat="1" applyFont="1" applyAlignment="1">
      <alignment horizontal="center"/>
    </xf>
    <xf numFmtId="1" fontId="10" fillId="0" borderId="29" xfId="2" applyNumberFormat="1" applyFont="1" applyBorder="1"/>
    <xf numFmtId="1" fontId="10" fillId="0" borderId="29" xfId="28" applyNumberFormat="1" applyBorder="1"/>
    <xf numFmtId="42" fontId="47" fillId="3" borderId="4" xfId="18" applyNumberFormat="1" applyFont="1" applyFill="1" applyBorder="1"/>
    <xf numFmtId="1" fontId="10" fillId="0" borderId="14" xfId="2" applyNumberFormat="1" applyFont="1" applyBorder="1"/>
    <xf numFmtId="1" fontId="10" fillId="0" borderId="24" xfId="2" applyNumberFormat="1" applyFont="1" applyBorder="1"/>
    <xf numFmtId="173" fontId="10" fillId="0" borderId="24" xfId="2" applyNumberFormat="1" applyFont="1" applyBorder="1"/>
    <xf numFmtId="1" fontId="10" fillId="0" borderId="26" xfId="2" applyNumberFormat="1" applyFont="1" applyBorder="1"/>
    <xf numFmtId="1" fontId="10" fillId="0" borderId="24" xfId="28" applyNumberFormat="1" applyBorder="1"/>
    <xf numFmtId="1" fontId="10" fillId="0" borderId="26" xfId="28" applyNumberFormat="1" applyBorder="1"/>
    <xf numFmtId="1" fontId="10" fillId="12" borderId="0" xfId="2" applyNumberFormat="1" applyFont="1" applyFill="1"/>
    <xf numFmtId="173" fontId="10" fillId="12" borderId="0" xfId="2" applyNumberFormat="1" applyFont="1" applyFill="1"/>
    <xf numFmtId="173" fontId="10" fillId="0" borderId="0" xfId="28" applyNumberFormat="1"/>
    <xf numFmtId="1" fontId="55" fillId="0" borderId="0" xfId="28" applyNumberFormat="1" applyFont="1"/>
    <xf numFmtId="173" fontId="47" fillId="0" borderId="2" xfId="28" applyNumberFormat="1" applyFont="1" applyBorder="1" applyAlignment="1">
      <alignment horizontal="center" vertical="center" wrapText="1"/>
    </xf>
    <xf numFmtId="1" fontId="10" fillId="0" borderId="13" xfId="28" applyNumberFormat="1" applyBorder="1" applyAlignment="1">
      <alignment vertical="center"/>
    </xf>
    <xf numFmtId="0" fontId="47" fillId="0" borderId="46" xfId="28" applyFont="1" applyBorder="1" applyAlignment="1">
      <alignment horizontal="center" vertical="center" wrapText="1"/>
    </xf>
    <xf numFmtId="173" fontId="10" fillId="0" borderId="0" xfId="28" applyNumberFormat="1" applyAlignment="1">
      <alignment horizontal="center"/>
    </xf>
    <xf numFmtId="1" fontId="10" fillId="0" borderId="25" xfId="28" applyNumberFormat="1" applyBorder="1"/>
    <xf numFmtId="173" fontId="10" fillId="0" borderId="25" xfId="28" applyNumberFormat="1" applyBorder="1" applyAlignment="1">
      <alignment horizontal="center"/>
    </xf>
    <xf numFmtId="1" fontId="10" fillId="0" borderId="18" xfId="28" quotePrefix="1" applyNumberFormat="1" applyBorder="1"/>
    <xf numFmtId="1" fontId="10" fillId="0" borderId="4" xfId="28" quotePrefix="1" applyNumberFormat="1" applyBorder="1"/>
    <xf numFmtId="14" fontId="10" fillId="0" borderId="4" xfId="23" applyNumberFormat="1" applyFont="1" applyBorder="1" applyAlignment="1">
      <alignment horizontal="center"/>
    </xf>
    <xf numFmtId="172" fontId="10" fillId="0" borderId="45" xfId="7" applyFont="1" applyBorder="1"/>
    <xf numFmtId="43" fontId="10" fillId="0" borderId="4" xfId="7" applyNumberFormat="1" applyFont="1" applyBorder="1"/>
    <xf numFmtId="1" fontId="10" fillId="0" borderId="18" xfId="28" applyNumberFormat="1" applyBorder="1"/>
    <xf numFmtId="9" fontId="10" fillId="0" borderId="4" xfId="23" applyFont="1" applyBorder="1" applyAlignment="1">
      <alignment horizontal="center"/>
    </xf>
    <xf numFmtId="1" fontId="47" fillId="0" borderId="14" xfId="28" applyNumberFormat="1" applyFont="1" applyBorder="1"/>
    <xf numFmtId="1" fontId="10" fillId="0" borderId="15" xfId="28" applyNumberFormat="1" applyBorder="1"/>
    <xf numFmtId="173" fontId="10" fillId="0" borderId="15" xfId="28" applyNumberFormat="1" applyBorder="1" applyAlignment="1">
      <alignment horizontal="center"/>
    </xf>
    <xf numFmtId="1" fontId="10" fillId="0" borderId="0" xfId="28" quotePrefix="1" applyNumberFormat="1"/>
    <xf numFmtId="0" fontId="47" fillId="0" borderId="7" xfId="28" applyFont="1" applyBorder="1" applyAlignment="1">
      <alignment horizontal="left" vertical="center"/>
    </xf>
    <xf numFmtId="0" fontId="47" fillId="0" borderId="46" xfId="2" applyFont="1" applyBorder="1" applyAlignment="1">
      <alignment horizontal="center" vertical="center" wrapText="1"/>
    </xf>
    <xf numFmtId="1" fontId="10" fillId="6" borderId="18" xfId="28" applyNumberFormat="1" applyFill="1" applyBorder="1"/>
    <xf numFmtId="1" fontId="10" fillId="6" borderId="4" xfId="28" quotePrefix="1" applyNumberFormat="1" applyFill="1" applyBorder="1"/>
    <xf numFmtId="1" fontId="10" fillId="6" borderId="4" xfId="28" applyNumberFormat="1" applyFill="1" applyBorder="1"/>
    <xf numFmtId="14" fontId="10" fillId="6" borderId="4" xfId="23" applyNumberFormat="1" applyFont="1" applyFill="1" applyBorder="1" applyAlignment="1">
      <alignment horizontal="center"/>
    </xf>
    <xf numFmtId="172" fontId="10" fillId="6" borderId="45" xfId="7" applyFont="1" applyFill="1" applyBorder="1"/>
    <xf numFmtId="43" fontId="10" fillId="6" borderId="4" xfId="7" applyNumberFormat="1" applyFont="1" applyFill="1" applyBorder="1"/>
    <xf numFmtId="9" fontId="10" fillId="6" borderId="4" xfId="23" applyFont="1" applyFill="1" applyBorder="1" applyAlignment="1">
      <alignment horizontal="center"/>
    </xf>
    <xf numFmtId="173" fontId="10" fillId="0" borderId="4" xfId="28" applyNumberFormat="1" applyBorder="1" applyAlignment="1">
      <alignment horizontal="center"/>
    </xf>
    <xf numFmtId="173" fontId="10" fillId="6" borderId="4" xfId="28" applyNumberFormat="1" applyFill="1" applyBorder="1" applyAlignment="1">
      <alignment horizontal="center"/>
    </xf>
    <xf numFmtId="173" fontId="10" fillId="0" borderId="24" xfId="28" applyNumberFormat="1" applyBorder="1"/>
    <xf numFmtId="42" fontId="10" fillId="0" borderId="0" xfId="2" applyNumberFormat="1" applyFont="1"/>
    <xf numFmtId="0" fontId="10" fillId="0" borderId="0" xfId="2" applyFont="1" applyAlignment="1">
      <alignment vertical="center"/>
    </xf>
    <xf numFmtId="0" fontId="47" fillId="4" borderId="4" xfId="2" applyFont="1" applyFill="1" applyBorder="1" applyAlignment="1">
      <alignment horizontal="center" vertical="center" wrapText="1"/>
    </xf>
    <xf numFmtId="164" fontId="65" fillId="7" borderId="4" xfId="7" applyNumberFormat="1" applyFont="1" applyFill="1" applyBorder="1"/>
    <xf numFmtId="0" fontId="75" fillId="6" borderId="4" xfId="2" applyFont="1" applyFill="1" applyBorder="1" applyAlignment="1">
      <alignment horizontal="left"/>
    </xf>
    <xf numFmtId="0" fontId="10" fillId="0" borderId="4" xfId="2" applyFont="1" applyBorder="1"/>
    <xf numFmtId="0" fontId="13" fillId="0" borderId="0" xfId="2" applyFont="1"/>
    <xf numFmtId="0" fontId="47" fillId="0" borderId="38" xfId="28" applyFont="1" applyBorder="1" applyAlignment="1">
      <alignment horizontal="center" wrapText="1"/>
    </xf>
    <xf numFmtId="0" fontId="47" fillId="0" borderId="39" xfId="28" applyFont="1" applyBorder="1" applyAlignment="1">
      <alignment horizontal="center" wrapText="1"/>
    </xf>
    <xf numFmtId="0" fontId="47" fillId="0" borderId="40" xfId="28" applyFont="1" applyBorder="1" applyAlignment="1">
      <alignment horizontal="center" wrapText="1"/>
    </xf>
    <xf numFmtId="0" fontId="47" fillId="4" borderId="42" xfId="28" applyFont="1" applyFill="1" applyBorder="1" applyAlignment="1">
      <alignment horizontal="center" wrapText="1"/>
    </xf>
    <xf numFmtId="0" fontId="47" fillId="4" borderId="38" xfId="28" applyFont="1" applyFill="1" applyBorder="1" applyAlignment="1">
      <alignment horizontal="center" wrapText="1"/>
    </xf>
    <xf numFmtId="0" fontId="47" fillId="4" borderId="39" xfId="28" applyFont="1" applyFill="1" applyBorder="1" applyAlignment="1">
      <alignment horizontal="center" wrapText="1"/>
    </xf>
    <xf numFmtId="0" fontId="47" fillId="4" borderId="55" xfId="28" applyFont="1" applyFill="1" applyBorder="1" applyAlignment="1">
      <alignment horizontal="center" wrapText="1"/>
    </xf>
    <xf numFmtId="1" fontId="47" fillId="9" borderId="10" xfId="28" applyNumberFormat="1" applyFont="1" applyFill="1" applyBorder="1" applyAlignment="1">
      <alignment horizontal="left"/>
    </xf>
    <xf numFmtId="1" fontId="47" fillId="9" borderId="44" xfId="28" applyNumberFormat="1" applyFont="1" applyFill="1" applyBorder="1" applyAlignment="1">
      <alignment horizontal="left"/>
    </xf>
    <xf numFmtId="1" fontId="47" fillId="9" borderId="56" xfId="28" applyNumberFormat="1" applyFont="1" applyFill="1" applyBorder="1" applyAlignment="1">
      <alignment horizontal="left"/>
    </xf>
    <xf numFmtId="1" fontId="47" fillId="9" borderId="49" xfId="28" applyNumberFormat="1" applyFont="1" applyFill="1" applyBorder="1" applyAlignment="1">
      <alignment horizontal="left"/>
    </xf>
    <xf numFmtId="42" fontId="10" fillId="7" borderId="10" xfId="18" applyNumberFormat="1" applyFont="1" applyFill="1" applyBorder="1"/>
    <xf numFmtId="175" fontId="10" fillId="6" borderId="4" xfId="18" applyNumberFormat="1" applyFont="1" applyFill="1" applyBorder="1"/>
    <xf numFmtId="1" fontId="47" fillId="0" borderId="4" xfId="28" applyNumberFormat="1" applyFont="1" applyBorder="1"/>
    <xf numFmtId="42" fontId="47" fillId="0" borderId="10" xfId="18" applyNumberFormat="1" applyFont="1" applyBorder="1"/>
    <xf numFmtId="172" fontId="47" fillId="0" borderId="4" xfId="7" applyFont="1" applyBorder="1"/>
    <xf numFmtId="6" fontId="10" fillId="0" borderId="24" xfId="18" applyFont="1" applyBorder="1"/>
    <xf numFmtId="6" fontId="10" fillId="0" borderId="14" xfId="18" applyFont="1" applyBorder="1"/>
    <xf numFmtId="6" fontId="10" fillId="0" borderId="26" xfId="18" applyFont="1" applyBorder="1"/>
    <xf numFmtId="172" fontId="10" fillId="6" borderId="18" xfId="7" applyFont="1" applyFill="1" applyBorder="1"/>
    <xf numFmtId="1" fontId="80" fillId="0" borderId="24" xfId="28" applyNumberFormat="1" applyFont="1" applyBorder="1"/>
    <xf numFmtId="1" fontId="47" fillId="11" borderId="10" xfId="28" applyNumberFormat="1" applyFont="1" applyFill="1" applyBorder="1" applyAlignment="1">
      <alignment horizontal="left"/>
    </xf>
    <xf numFmtId="1" fontId="10" fillId="11" borderId="0" xfId="28" applyNumberFormat="1" applyFill="1"/>
    <xf numFmtId="172" fontId="10" fillId="11" borderId="0" xfId="7" applyFont="1" applyFill="1"/>
    <xf numFmtId="0" fontId="47" fillId="0" borderId="5" xfId="28" applyFont="1" applyBorder="1" applyAlignment="1">
      <alignment horizontal="center" wrapText="1"/>
    </xf>
    <xf numFmtId="0" fontId="47" fillId="0" borderId="6" xfId="28" applyFont="1" applyBorder="1" applyAlignment="1">
      <alignment horizontal="center" wrapText="1"/>
    </xf>
    <xf numFmtId="0" fontId="47" fillId="0" borderId="46" xfId="28" applyFont="1" applyBorder="1" applyAlignment="1">
      <alignment horizontal="center" wrapText="1"/>
    </xf>
    <xf numFmtId="0" fontId="47" fillId="0" borderId="16" xfId="28" quotePrefix="1" applyFont="1" applyBorder="1" applyAlignment="1">
      <alignment horizontal="center" wrapText="1"/>
    </xf>
    <xf numFmtId="0" fontId="47" fillId="0" borderId="2" xfId="28" applyFont="1" applyBorder="1" applyAlignment="1">
      <alignment horizontal="center" wrapText="1"/>
    </xf>
    <xf numFmtId="0" fontId="47" fillId="4" borderId="17" xfId="28" applyFont="1" applyFill="1" applyBorder="1" applyAlignment="1">
      <alignment horizontal="center" wrapText="1"/>
    </xf>
    <xf numFmtId="0" fontId="47" fillId="4" borderId="2" xfId="28" applyFont="1" applyFill="1" applyBorder="1" applyAlignment="1">
      <alignment horizontal="center" wrapText="1"/>
    </xf>
    <xf numFmtId="0" fontId="65" fillId="7" borderId="6" xfId="28" applyFont="1" applyFill="1" applyBorder="1"/>
    <xf numFmtId="0" fontId="65" fillId="7" borderId="8" xfId="28" applyFont="1" applyFill="1" applyBorder="1"/>
    <xf numFmtId="0" fontId="10" fillId="12" borderId="0" xfId="28" applyFill="1"/>
    <xf numFmtId="0" fontId="65" fillId="12" borderId="0" xfId="28" applyFont="1" applyFill="1"/>
    <xf numFmtId="0" fontId="65" fillId="12" borderId="27" xfId="28" applyFont="1" applyFill="1" applyBorder="1"/>
    <xf numFmtId="3" fontId="47" fillId="0" borderId="4" xfId="28" applyNumberFormat="1" applyFont="1" applyBorder="1" applyAlignment="1">
      <alignment horizontal="left"/>
    </xf>
    <xf numFmtId="42" fontId="10" fillId="0" borderId="4" xfId="18" applyNumberFormat="1" applyFont="1" applyFill="1" applyBorder="1"/>
    <xf numFmtId="42" fontId="47" fillId="0" borderId="4" xfId="18" applyNumberFormat="1" applyFont="1" applyFill="1" applyBorder="1"/>
    <xf numFmtId="42" fontId="10" fillId="12" borderId="4" xfId="18" applyNumberFormat="1" applyFont="1" applyFill="1" applyBorder="1"/>
    <xf numFmtId="42" fontId="47" fillId="12" borderId="4" xfId="18" applyNumberFormat="1" applyFont="1" applyFill="1" applyBorder="1"/>
    <xf numFmtId="3" fontId="47" fillId="0" borderId="0" xfId="28" applyNumberFormat="1" applyFont="1" applyAlignment="1">
      <alignment horizontal="left"/>
    </xf>
    <xf numFmtId="42" fontId="47" fillId="12" borderId="0" xfId="18" applyNumberFormat="1" applyFont="1" applyFill="1"/>
    <xf numFmtId="0" fontId="47" fillId="0" borderId="6" xfId="28" applyFont="1" applyBorder="1"/>
    <xf numFmtId="3" fontId="47" fillId="0" borderId="6" xfId="28" applyNumberFormat="1" applyFont="1" applyBorder="1" applyAlignment="1">
      <alignment horizontal="left"/>
    </xf>
    <xf numFmtId="42" fontId="47" fillId="0" borderId="16" xfId="18" applyNumberFormat="1" applyFont="1" applyBorder="1"/>
    <xf numFmtId="44" fontId="10" fillId="0" borderId="0" xfId="28" applyNumberFormat="1"/>
    <xf numFmtId="0" fontId="13" fillId="0" borderId="0" xfId="28" applyFont="1"/>
    <xf numFmtId="44" fontId="10" fillId="0" borderId="0" xfId="0" applyNumberFormat="1" applyFont="1"/>
    <xf numFmtId="0" fontId="80" fillId="0" borderId="0" xfId="0" applyFont="1"/>
    <xf numFmtId="42" fontId="10" fillId="0" borderId="0" xfId="0" applyNumberFormat="1" applyFont="1"/>
    <xf numFmtId="0" fontId="47" fillId="4" borderId="24" xfId="28" applyFont="1" applyFill="1" applyBorder="1" applyAlignment="1">
      <alignment horizontal="center"/>
    </xf>
    <xf numFmtId="0" fontId="65" fillId="7" borderId="5" xfId="28" applyFont="1" applyFill="1" applyBorder="1" applyAlignment="1">
      <alignment horizontal="left"/>
    </xf>
    <xf numFmtId="0" fontId="65" fillId="7" borderId="6" xfId="28" applyFont="1" applyFill="1" applyBorder="1" applyAlignment="1">
      <alignment horizontal="left"/>
    </xf>
    <xf numFmtId="0" fontId="65" fillId="12" borderId="0" xfId="28" applyFont="1" applyFill="1" applyAlignment="1">
      <alignment horizontal="left"/>
    </xf>
    <xf numFmtId="0" fontId="10" fillId="0" borderId="0" xfId="28" applyAlignment="1">
      <alignment horizontal="center"/>
    </xf>
    <xf numFmtId="172" fontId="47" fillId="0" borderId="4" xfId="7" applyFont="1" applyBorder="1" applyAlignment="1">
      <alignment horizontal="center" vertical="center" wrapText="1"/>
    </xf>
    <xf numFmtId="172" fontId="10" fillId="0" borderId="0" xfId="7" applyFont="1" applyAlignment="1">
      <alignment vertical="center"/>
    </xf>
    <xf numFmtId="172" fontId="47" fillId="4" borderId="4" xfId="7" applyFont="1" applyFill="1" applyBorder="1" applyAlignment="1">
      <alignment horizontal="center" vertical="center" wrapText="1"/>
    </xf>
    <xf numFmtId="172" fontId="65" fillId="7" borderId="5" xfId="7" applyFont="1" applyFill="1" applyBorder="1"/>
    <xf numFmtId="0" fontId="60" fillId="12" borderId="0" xfId="2" applyFont="1" applyFill="1"/>
    <xf numFmtId="165" fontId="10" fillId="0" borderId="0" xfId="23" applyNumberFormat="1" applyFont="1"/>
    <xf numFmtId="177" fontId="10" fillId="0" borderId="0" xfId="2" applyNumberFormat="1" applyFont="1"/>
    <xf numFmtId="1" fontId="75" fillId="0" borderId="0" xfId="28" applyNumberFormat="1" applyFont="1" applyAlignment="1">
      <alignment horizontal="left"/>
    </xf>
    <xf numFmtId="176" fontId="10" fillId="0" borderId="0" xfId="7" applyNumberFormat="1" applyFont="1"/>
    <xf numFmtId="177" fontId="10" fillId="12" borderId="0" xfId="2" applyNumberFormat="1" applyFont="1" applyFill="1"/>
    <xf numFmtId="177" fontId="10" fillId="13" borderId="0" xfId="2" applyNumberFormat="1" applyFont="1" applyFill="1"/>
    <xf numFmtId="0" fontId="10" fillId="6" borderId="4" xfId="7" applyNumberFormat="1" applyFont="1" applyFill="1" applyBorder="1"/>
    <xf numFmtId="176" fontId="10" fillId="12" borderId="0" xfId="2" applyNumberFormat="1" applyFont="1" applyFill="1"/>
    <xf numFmtId="164" fontId="65" fillId="7" borderId="24" xfId="7" applyNumberFormat="1" applyFont="1" applyFill="1" applyBorder="1"/>
    <xf numFmtId="164" fontId="65" fillId="7" borderId="14" xfId="7" applyNumberFormat="1" applyFont="1" applyFill="1" applyBorder="1"/>
    <xf numFmtId="178" fontId="10" fillId="6" borderId="4" xfId="7" applyNumberFormat="1" applyFont="1" applyFill="1" applyBorder="1"/>
    <xf numFmtId="177" fontId="65" fillId="7" borderId="5" xfId="7" applyNumberFormat="1" applyFont="1" applyFill="1" applyBorder="1"/>
    <xf numFmtId="1" fontId="75" fillId="0" borderId="3" xfId="28" applyNumberFormat="1" applyFont="1" applyBorder="1" applyAlignment="1">
      <alignment horizontal="left"/>
    </xf>
    <xf numFmtId="39" fontId="10" fillId="0" borderId="4" xfId="18" applyNumberFormat="1" applyFont="1" applyBorder="1"/>
    <xf numFmtId="39" fontId="10" fillId="0" borderId="0" xfId="18" applyNumberFormat="1" applyFont="1"/>
    <xf numFmtId="176" fontId="10" fillId="0" borderId="0" xfId="18" applyNumberFormat="1" applyFont="1"/>
    <xf numFmtId="176" fontId="10" fillId="0" borderId="0" xfId="28" applyNumberFormat="1"/>
    <xf numFmtId="0" fontId="50" fillId="7" borderId="5" xfId="28" applyFont="1" applyFill="1" applyBorder="1"/>
    <xf numFmtId="0" fontId="50" fillId="7" borderId="13" xfId="28" applyFont="1" applyFill="1" applyBorder="1"/>
    <xf numFmtId="172" fontId="47" fillId="7" borderId="6" xfId="7" applyFont="1" applyFill="1" applyBorder="1"/>
    <xf numFmtId="177" fontId="47" fillId="7" borderId="6" xfId="7" applyNumberFormat="1" applyFont="1" applyFill="1" applyBorder="1"/>
    <xf numFmtId="177" fontId="47" fillId="7" borderId="5" xfId="7" applyNumberFormat="1" applyFont="1" applyFill="1" applyBorder="1"/>
    <xf numFmtId="0" fontId="50" fillId="0" borderId="4" xfId="28" applyFont="1" applyBorder="1" applyAlignment="1">
      <alignment horizontal="left"/>
    </xf>
    <xf numFmtId="172" fontId="10" fillId="0" borderId="65" xfId="7" applyFont="1" applyFill="1" applyBorder="1"/>
    <xf numFmtId="0" fontId="81" fillId="12" borderId="0" xfId="0" applyFont="1" applyFill="1"/>
    <xf numFmtId="177" fontId="10" fillId="0" borderId="0" xfId="7" applyNumberFormat="1" applyFont="1"/>
    <xf numFmtId="177" fontId="47" fillId="0" borderId="4" xfId="2" applyNumberFormat="1" applyFont="1" applyBorder="1" applyAlignment="1">
      <alignment horizontal="center" vertical="center" wrapText="1"/>
    </xf>
    <xf numFmtId="177" fontId="47" fillId="12" borderId="4" xfId="2" applyNumberFormat="1" applyFont="1" applyFill="1" applyBorder="1" applyAlignment="1">
      <alignment horizontal="center" vertical="center" wrapText="1"/>
    </xf>
    <xf numFmtId="177" fontId="47" fillId="4" borderId="4" xfId="2" applyNumberFormat="1" applyFont="1" applyFill="1" applyBorder="1" applyAlignment="1">
      <alignment horizontal="center" vertical="center" wrapText="1"/>
    </xf>
    <xf numFmtId="177" fontId="47" fillId="7" borderId="4" xfId="7" applyNumberFormat="1" applyFont="1" applyFill="1" applyBorder="1"/>
    <xf numFmtId="183" fontId="10" fillId="6" borderId="4" xfId="28" applyNumberFormat="1" applyFill="1" applyBorder="1" applyAlignment="1">
      <alignment horizontal="right"/>
    </xf>
    <xf numFmtId="172" fontId="47" fillId="7" borderId="4" xfId="7" applyFont="1" applyFill="1" applyBorder="1"/>
    <xf numFmtId="177" fontId="47" fillId="5" borderId="4" xfId="7" applyNumberFormat="1" applyFont="1" applyFill="1" applyBorder="1" applyAlignment="1">
      <alignment horizontal="center"/>
    </xf>
    <xf numFmtId="177" fontId="10" fillId="7" borderId="4" xfId="7" applyNumberFormat="1" applyFont="1" applyFill="1" applyBorder="1"/>
    <xf numFmtId="176" fontId="10" fillId="6" borderId="4" xfId="18" applyNumberFormat="1" applyFont="1" applyFill="1" applyBorder="1"/>
    <xf numFmtId="179" fontId="10" fillId="0" borderId="0" xfId="2" applyNumberFormat="1" applyFont="1"/>
    <xf numFmtId="39" fontId="10" fillId="0" borderId="0" xfId="2" applyNumberFormat="1" applyFont="1"/>
    <xf numFmtId="1" fontId="10" fillId="6" borderId="3" xfId="28" applyNumberFormat="1" applyFill="1" applyBorder="1" applyAlignment="1">
      <alignment horizontal="left"/>
    </xf>
    <xf numFmtId="1" fontId="10" fillId="0" borderId="0" xfId="28" applyNumberFormat="1" applyAlignment="1">
      <alignment horizontal="left"/>
    </xf>
    <xf numFmtId="3" fontId="10" fillId="6" borderId="4" xfId="28" applyNumberFormat="1" applyFill="1" applyBorder="1" applyAlignment="1">
      <alignment horizontal="left"/>
    </xf>
    <xf numFmtId="177" fontId="10" fillId="6" borderId="4" xfId="18" applyNumberFormat="1" applyFont="1" applyFill="1" applyBorder="1"/>
    <xf numFmtId="7" fontId="10" fillId="6" borderId="4" xfId="18" applyNumberFormat="1" applyFont="1" applyFill="1" applyBorder="1"/>
    <xf numFmtId="3" fontId="10" fillId="0" borderId="0" xfId="2" applyNumberFormat="1" applyFont="1" applyAlignment="1">
      <alignment horizontal="left"/>
    </xf>
    <xf numFmtId="180" fontId="10" fillId="6" borderId="4" xfId="18" applyNumberFormat="1" applyFont="1" applyFill="1" applyBorder="1"/>
    <xf numFmtId="42" fontId="10" fillId="13" borderId="4" xfId="18" applyNumberFormat="1" applyFont="1" applyFill="1" applyBorder="1"/>
    <xf numFmtId="176" fontId="10" fillId="13" borderId="4" xfId="18" applyNumberFormat="1" applyFont="1" applyFill="1" applyBorder="1"/>
    <xf numFmtId="172" fontId="47" fillId="7" borderId="24" xfId="7" applyFont="1" applyFill="1" applyBorder="1"/>
    <xf numFmtId="177" fontId="47" fillId="7" borderId="24" xfId="7" applyNumberFormat="1" applyFont="1" applyFill="1" applyBorder="1"/>
    <xf numFmtId="177" fontId="10" fillId="6" borderId="3" xfId="28" applyNumberFormat="1" applyFill="1" applyBorder="1" applyAlignment="1">
      <alignment horizontal="left"/>
    </xf>
    <xf numFmtId="183" fontId="10" fillId="20" borderId="4" xfId="28" applyNumberFormat="1" applyFill="1" applyBorder="1" applyAlignment="1">
      <alignment horizontal="right"/>
    </xf>
    <xf numFmtId="1" fontId="10" fillId="0" borderId="3" xfId="28" applyNumberFormat="1" applyBorder="1" applyAlignment="1">
      <alignment horizontal="left"/>
    </xf>
    <xf numFmtId="176" fontId="10" fillId="0" borderId="4" xfId="18" applyNumberFormat="1" applyFont="1" applyBorder="1"/>
    <xf numFmtId="176" fontId="10" fillId="0" borderId="4" xfId="18" applyNumberFormat="1" applyFont="1" applyFill="1" applyBorder="1"/>
    <xf numFmtId="172" fontId="10" fillId="0" borderId="0" xfId="7" applyFont="1" applyFill="1"/>
    <xf numFmtId="6" fontId="10" fillId="0" borderId="4" xfId="18" applyFont="1" applyBorder="1" applyAlignment="1">
      <alignment horizontal="center"/>
    </xf>
    <xf numFmtId="8" fontId="10" fillId="0" borderId="4" xfId="18" applyNumberFormat="1" applyFont="1" applyBorder="1"/>
    <xf numFmtId="0" fontId="10" fillId="0" borderId="4" xfId="0" applyFont="1" applyBorder="1" applyAlignment="1">
      <alignment horizontal="left" wrapText="1"/>
    </xf>
    <xf numFmtId="7" fontId="10" fillId="12" borderId="4" xfId="2" applyNumberFormat="1" applyFont="1" applyFill="1" applyBorder="1"/>
    <xf numFmtId="183" fontId="10" fillId="12" borderId="4" xfId="28" applyNumberFormat="1" applyFill="1" applyBorder="1" applyAlignment="1">
      <alignment horizontal="right"/>
    </xf>
    <xf numFmtId="172" fontId="10" fillId="12" borderId="4" xfId="7" applyFont="1" applyFill="1" applyBorder="1"/>
    <xf numFmtId="183" fontId="10" fillId="12" borderId="4" xfId="28" applyNumberFormat="1" applyFill="1" applyBorder="1"/>
    <xf numFmtId="10" fontId="10" fillId="12" borderId="4" xfId="28" applyNumberFormat="1" applyFill="1" applyBorder="1"/>
    <xf numFmtId="0" fontId="10" fillId="12" borderId="4" xfId="0" applyFont="1" applyFill="1" applyBorder="1"/>
    <xf numFmtId="185" fontId="10" fillId="12" borderId="4" xfId="18" applyNumberFormat="1" applyFont="1" applyFill="1" applyBorder="1"/>
    <xf numFmtId="0" fontId="47" fillId="12" borderId="4" xfId="2" applyFont="1" applyFill="1" applyBorder="1" applyAlignment="1">
      <alignment horizontal="center" vertical="center" wrapText="1"/>
    </xf>
    <xf numFmtId="0" fontId="10" fillId="0" borderId="0" xfId="28" applyAlignment="1">
      <alignment vertical="center"/>
    </xf>
    <xf numFmtId="164" fontId="65" fillId="7" borderId="8" xfId="7" applyNumberFormat="1" applyFont="1" applyFill="1" applyBorder="1"/>
    <xf numFmtId="164" fontId="47" fillId="6" borderId="48" xfId="7" applyNumberFormat="1" applyFont="1" applyFill="1" applyBorder="1" applyAlignment="1">
      <alignment horizontal="center"/>
    </xf>
    <xf numFmtId="175" fontId="10" fillId="6" borderId="3" xfId="18" applyNumberFormat="1" applyFont="1" applyFill="1" applyBorder="1"/>
    <xf numFmtId="42" fontId="10" fillId="0" borderId="3" xfId="18" applyNumberFormat="1" applyFont="1" applyBorder="1"/>
    <xf numFmtId="0" fontId="82" fillId="0" borderId="4" xfId="2" applyFont="1" applyBorder="1" applyAlignment="1">
      <alignment horizontal="left"/>
    </xf>
    <xf numFmtId="0" fontId="60" fillId="0" borderId="0" xfId="28" applyFont="1"/>
    <xf numFmtId="0" fontId="10" fillId="6" borderId="0" xfId="2" applyFont="1" applyFill="1"/>
    <xf numFmtId="164" fontId="47" fillId="6" borderId="44" xfId="7" applyNumberFormat="1" applyFont="1" applyFill="1" applyBorder="1" applyAlignment="1">
      <alignment horizontal="center"/>
    </xf>
    <xf numFmtId="3" fontId="10" fillId="0" borderId="0" xfId="2" applyNumberFormat="1" applyFont="1"/>
    <xf numFmtId="3" fontId="76" fillId="6" borderId="3" xfId="2" applyNumberFormat="1" applyFont="1" applyFill="1" applyBorder="1" applyAlignment="1">
      <alignment horizontal="left"/>
    </xf>
    <xf numFmtId="172" fontId="76" fillId="6" borderId="3" xfId="7" applyFont="1" applyFill="1" applyBorder="1"/>
    <xf numFmtId="0" fontId="76" fillId="0" borderId="0" xfId="28" applyFont="1"/>
    <xf numFmtId="175" fontId="76" fillId="6" borderId="3" xfId="18" applyNumberFormat="1" applyFont="1" applyFill="1" applyBorder="1"/>
    <xf numFmtId="42" fontId="76" fillId="0" borderId="3" xfId="18" applyNumberFormat="1" applyFont="1" applyBorder="1"/>
    <xf numFmtId="175" fontId="83" fillId="6" borderId="3" xfId="18" applyNumberFormat="1" applyFont="1" applyFill="1" applyBorder="1"/>
    <xf numFmtId="3" fontId="10" fillId="6" borderId="3" xfId="2" applyNumberFormat="1" applyFont="1" applyFill="1" applyBorder="1" applyAlignment="1">
      <alignment horizontal="left"/>
    </xf>
    <xf numFmtId="172" fontId="76" fillId="6" borderId="4" xfId="7" applyFont="1" applyFill="1" applyBorder="1"/>
    <xf numFmtId="44" fontId="76" fillId="6" borderId="4" xfId="18" applyNumberFormat="1" applyFont="1" applyFill="1" applyBorder="1"/>
    <xf numFmtId="0" fontId="82" fillId="0" borderId="44" xfId="2" applyFont="1" applyBorder="1" applyAlignment="1">
      <alignment horizontal="left"/>
    </xf>
    <xf numFmtId="42" fontId="47" fillId="0" borderId="44" xfId="18" applyNumberFormat="1" applyFont="1" applyBorder="1"/>
    <xf numFmtId="0" fontId="47" fillId="0" borderId="5" xfId="2" applyFont="1" applyBorder="1"/>
    <xf numFmtId="3" fontId="47" fillId="0" borderId="6" xfId="2" applyNumberFormat="1" applyFont="1" applyBorder="1" applyAlignment="1">
      <alignment horizontal="left"/>
    </xf>
    <xf numFmtId="175" fontId="47" fillId="0" borderId="16" xfId="18" applyNumberFormat="1" applyFont="1" applyFill="1" applyBorder="1"/>
    <xf numFmtId="0" fontId="47" fillId="0" borderId="4" xfId="2" applyFont="1" applyBorder="1" applyAlignment="1">
      <alignment horizontal="left"/>
    </xf>
    <xf numFmtId="42" fontId="47" fillId="6" borderId="4" xfId="18" applyNumberFormat="1" applyFont="1" applyFill="1" applyBorder="1"/>
    <xf numFmtId="175" fontId="10" fillId="0" borderId="3" xfId="18" applyNumberFormat="1" applyFont="1" applyBorder="1"/>
    <xf numFmtId="175" fontId="47" fillId="0" borderId="16" xfId="18" applyNumberFormat="1" applyFont="1" applyBorder="1"/>
    <xf numFmtId="3" fontId="47" fillId="0" borderId="0" xfId="2" applyNumberFormat="1" applyFont="1" applyAlignment="1">
      <alignment horizontal="left"/>
    </xf>
    <xf numFmtId="177" fontId="65" fillId="7" borderId="7" xfId="7" applyNumberFormat="1" applyFont="1" applyFill="1" applyBorder="1" applyAlignment="1">
      <alignment horizontal="center"/>
    </xf>
    <xf numFmtId="177" fontId="65" fillId="7" borderId="0" xfId="7" applyNumberFormat="1" applyFont="1" applyFill="1" applyAlignment="1">
      <alignment horizontal="center"/>
    </xf>
    <xf numFmtId="175" fontId="10" fillId="0" borderId="4" xfId="18" applyNumberFormat="1" applyFont="1" applyBorder="1"/>
    <xf numFmtId="175" fontId="10" fillId="0" borderId="0" xfId="18" applyNumberFormat="1" applyFont="1"/>
    <xf numFmtId="177" fontId="65" fillId="7" borderId="0" xfId="7" applyNumberFormat="1" applyFont="1" applyFill="1" applyBorder="1" applyAlignment="1">
      <alignment horizontal="center"/>
    </xf>
    <xf numFmtId="175" fontId="10" fillId="0" borderId="3" xfId="18" applyNumberFormat="1" applyFont="1" applyFill="1" applyBorder="1"/>
    <xf numFmtId="176" fontId="10" fillId="0" borderId="0" xfId="18" applyNumberFormat="1" applyFont="1" applyFill="1"/>
    <xf numFmtId="42" fontId="10" fillId="0" borderId="0" xfId="18" applyNumberFormat="1" applyFont="1" applyFill="1" applyBorder="1"/>
    <xf numFmtId="175" fontId="10" fillId="0" borderId="0" xfId="18" applyNumberFormat="1" applyFont="1" applyFill="1" applyBorder="1"/>
    <xf numFmtId="175" fontId="10" fillId="0" borderId="0" xfId="18" applyNumberFormat="1" applyFont="1" applyBorder="1"/>
    <xf numFmtId="175" fontId="10" fillId="0" borderId="0" xfId="2" applyNumberFormat="1" applyFont="1"/>
    <xf numFmtId="0" fontId="65" fillId="7" borderId="12" xfId="2" applyFont="1" applyFill="1" applyBorder="1"/>
    <xf numFmtId="0" fontId="65" fillId="7" borderId="13" xfId="2" applyFont="1" applyFill="1" applyBorder="1"/>
    <xf numFmtId="177" fontId="47" fillId="0" borderId="40" xfId="2" applyNumberFormat="1" applyFont="1" applyBorder="1" applyAlignment="1">
      <alignment horizontal="center"/>
    </xf>
    <xf numFmtId="177" fontId="47" fillId="0" borderId="13" xfId="2" applyNumberFormat="1" applyFont="1" applyBorder="1" applyAlignment="1">
      <alignment horizontal="center"/>
    </xf>
    <xf numFmtId="177" fontId="47" fillId="0" borderId="11" xfId="2" applyNumberFormat="1" applyFont="1" applyBorder="1" applyAlignment="1">
      <alignment horizontal="center"/>
    </xf>
    <xf numFmtId="177" fontId="47" fillId="0" borderId="0" xfId="2" applyNumberFormat="1" applyFont="1" applyAlignment="1">
      <alignment horizontal="center"/>
    </xf>
    <xf numFmtId="0" fontId="65" fillId="7" borderId="5" xfId="28" applyFont="1" applyFill="1" applyBorder="1"/>
    <xf numFmtId="0" fontId="65" fillId="7" borderId="12" xfId="28" applyFont="1" applyFill="1" applyBorder="1"/>
    <xf numFmtId="0" fontId="65" fillId="7" borderId="13" xfId="28" applyFont="1" applyFill="1" applyBorder="1"/>
    <xf numFmtId="42" fontId="10" fillId="0" borderId="16" xfId="18" applyNumberFormat="1" applyFont="1" applyBorder="1"/>
    <xf numFmtId="177" fontId="47" fillId="4" borderId="4" xfId="2" applyNumberFormat="1" applyFont="1" applyFill="1" applyBorder="1" applyAlignment="1">
      <alignment horizontal="center"/>
    </xf>
    <xf numFmtId="0" fontId="47" fillId="7" borderId="5" xfId="2" applyFont="1" applyFill="1" applyBorder="1"/>
    <xf numFmtId="0" fontId="47" fillId="7" borderId="6" xfId="2" applyFont="1" applyFill="1" applyBorder="1"/>
    <xf numFmtId="177" fontId="47" fillId="6" borderId="4" xfId="2" applyNumberFormat="1" applyFont="1" applyFill="1" applyBorder="1" applyAlignment="1">
      <alignment horizontal="left"/>
    </xf>
    <xf numFmtId="0" fontId="47" fillId="7" borderId="4" xfId="2" applyFont="1" applyFill="1" applyBorder="1"/>
    <xf numFmtId="177" fontId="47" fillId="6" borderId="47" xfId="2" applyNumberFormat="1" applyFont="1" applyFill="1" applyBorder="1" applyAlignment="1">
      <alignment horizontal="left"/>
    </xf>
    <xf numFmtId="177" fontId="47" fillId="6" borderId="48" xfId="2" applyNumberFormat="1" applyFont="1" applyFill="1" applyBorder="1" applyAlignment="1">
      <alignment horizontal="left"/>
    </xf>
    <xf numFmtId="177" fontId="47" fillId="6" borderId="4" xfId="28" applyNumberFormat="1" applyFont="1" applyFill="1" applyBorder="1" applyAlignment="1">
      <alignment horizontal="left"/>
    </xf>
    <xf numFmtId="177" fontId="47" fillId="6" borderId="10" xfId="2" applyNumberFormat="1" applyFont="1" applyFill="1" applyBorder="1" applyAlignment="1">
      <alignment horizontal="left"/>
    </xf>
    <xf numFmtId="177" fontId="47" fillId="6" borderId="44" xfId="2" applyNumberFormat="1" applyFont="1" applyFill="1" applyBorder="1" applyAlignment="1">
      <alignment horizontal="left"/>
    </xf>
    <xf numFmtId="0" fontId="47" fillId="13" borderId="4" xfId="2" applyFont="1" applyFill="1" applyBorder="1" applyAlignment="1">
      <alignment horizontal="left"/>
    </xf>
    <xf numFmtId="177" fontId="47" fillId="13" borderId="4" xfId="2" applyNumberFormat="1" applyFont="1" applyFill="1" applyBorder="1" applyAlignment="1">
      <alignment horizontal="left"/>
    </xf>
    <xf numFmtId="0" fontId="47" fillId="7" borderId="24" xfId="2" applyFont="1" applyFill="1" applyBorder="1"/>
    <xf numFmtId="177" fontId="47" fillId="0" borderId="4" xfId="2" applyNumberFormat="1" applyFont="1" applyBorder="1" applyAlignment="1">
      <alignment horizontal="left"/>
    </xf>
    <xf numFmtId="0" fontId="47" fillId="7" borderId="5" xfId="28" applyFont="1" applyFill="1" applyBorder="1"/>
    <xf numFmtId="0" fontId="47" fillId="0" borderId="4" xfId="28" applyFont="1" applyBorder="1" applyAlignment="1">
      <alignment horizontal="left"/>
    </xf>
    <xf numFmtId="0" fontId="47" fillId="7" borderId="13" xfId="28" applyFont="1" applyFill="1" applyBorder="1"/>
    <xf numFmtId="0" fontId="10" fillId="12" borderId="45" xfId="0" applyFont="1" applyFill="1" applyBorder="1"/>
    <xf numFmtId="0" fontId="65" fillId="7" borderId="4" xfId="28" applyFont="1" applyFill="1" applyBorder="1"/>
    <xf numFmtId="0" fontId="10" fillId="12" borderId="4" xfId="28" applyFill="1" applyBorder="1"/>
    <xf numFmtId="0" fontId="57" fillId="12" borderId="4" xfId="0" applyFont="1" applyFill="1" applyBorder="1"/>
    <xf numFmtId="176" fontId="10" fillId="11" borderId="4" xfId="18" applyNumberFormat="1" applyFont="1" applyFill="1" applyBorder="1"/>
    <xf numFmtId="3" fontId="10" fillId="11" borderId="4" xfId="2" applyNumberFormat="1" applyFont="1" applyFill="1" applyBorder="1" applyAlignment="1">
      <alignment horizontal="left"/>
    </xf>
    <xf numFmtId="176" fontId="76" fillId="6" borderId="4" xfId="18" applyNumberFormat="1" applyFont="1" applyFill="1" applyBorder="1"/>
    <xf numFmtId="177" fontId="76" fillId="0" borderId="0" xfId="2" applyNumberFormat="1" applyFont="1"/>
    <xf numFmtId="0" fontId="79" fillId="6" borderId="4" xfId="2" applyFont="1" applyFill="1" applyBorder="1" applyAlignment="1">
      <alignment horizontal="left"/>
    </xf>
    <xf numFmtId="177" fontId="76" fillId="0" borderId="0" xfId="18" applyNumberFormat="1" applyFont="1"/>
    <xf numFmtId="0" fontId="79" fillId="5" borderId="45" xfId="2" applyFont="1" applyFill="1" applyBorder="1" applyAlignment="1">
      <alignment horizontal="left"/>
    </xf>
    <xf numFmtId="177" fontId="76" fillId="0" borderId="0" xfId="7" applyNumberFormat="1" applyFont="1"/>
    <xf numFmtId="177" fontId="76" fillId="0" borderId="0" xfId="28" applyNumberFormat="1" applyFont="1"/>
    <xf numFmtId="0" fontId="79" fillId="6" borderId="4" xfId="28" applyFont="1" applyFill="1" applyBorder="1" applyAlignment="1">
      <alignment horizontal="left"/>
    </xf>
    <xf numFmtId="176" fontId="76" fillId="11" borderId="4" xfId="18" applyNumberFormat="1" applyFont="1" applyFill="1" applyBorder="1"/>
    <xf numFmtId="177" fontId="79" fillId="7" borderId="6" xfId="7" applyNumberFormat="1" applyFont="1" applyFill="1" applyBorder="1"/>
    <xf numFmtId="180" fontId="76" fillId="6" borderId="4" xfId="18" applyNumberFormat="1" applyFont="1" applyFill="1" applyBorder="1"/>
    <xf numFmtId="0" fontId="79" fillId="13" borderId="4" xfId="2" applyFont="1" applyFill="1" applyBorder="1" applyAlignment="1">
      <alignment horizontal="left"/>
    </xf>
    <xf numFmtId="176" fontId="76" fillId="13" borderId="4" xfId="18" applyNumberFormat="1" applyFont="1" applyFill="1" applyBorder="1"/>
    <xf numFmtId="0" fontId="79" fillId="6" borderId="48" xfId="2" applyFont="1" applyFill="1" applyBorder="1" applyAlignment="1">
      <alignment horizontal="left"/>
    </xf>
    <xf numFmtId="177" fontId="79" fillId="6" borderId="19" xfId="2" applyNumberFormat="1" applyFont="1" applyFill="1" applyBorder="1" applyAlignment="1">
      <alignment horizontal="left"/>
    </xf>
    <xf numFmtId="177" fontId="79" fillId="0" borderId="4" xfId="2" applyNumberFormat="1" applyFont="1" applyBorder="1" applyAlignment="1">
      <alignment horizontal="center" vertical="center" wrapText="1"/>
    </xf>
    <xf numFmtId="177" fontId="79" fillId="7" borderId="4" xfId="7" applyNumberFormat="1" applyFont="1" applyFill="1" applyBorder="1"/>
    <xf numFmtId="42" fontId="76" fillId="6" borderId="4" xfId="18" applyNumberFormat="1" applyFont="1" applyFill="1" applyBorder="1"/>
    <xf numFmtId="0" fontId="0" fillId="11" borderId="60" xfId="0" applyFill="1" applyBorder="1"/>
    <xf numFmtId="0" fontId="10" fillId="0" borderId="60" xfId="0" applyFont="1" applyBorder="1" applyAlignment="1">
      <alignment horizontal="center" vertical="center"/>
    </xf>
    <xf numFmtId="3" fontId="0" fillId="0" borderId="60" xfId="0" applyNumberFormat="1" applyBorder="1"/>
    <xf numFmtId="0" fontId="0" fillId="11" borderId="60" xfId="67" applyFont="1" applyFill="1" applyBorder="1"/>
    <xf numFmtId="0" fontId="76" fillId="0" borderId="60" xfId="67" applyFont="1" applyBorder="1" applyAlignment="1">
      <alignment horizontal="center" vertical="center"/>
    </xf>
    <xf numFmtId="3" fontId="10" fillId="0" borderId="60" xfId="0" applyNumberFormat="1" applyFont="1" applyBorder="1"/>
    <xf numFmtId="0" fontId="42" fillId="11" borderId="60" xfId="67" applyFont="1" applyFill="1" applyBorder="1"/>
    <xf numFmtId="0" fontId="10" fillId="11" borderId="60" xfId="0" applyFont="1" applyFill="1" applyBorder="1" applyAlignment="1">
      <alignment horizontal="left" vertical="top"/>
    </xf>
    <xf numFmtId="0" fontId="0" fillId="11" borderId="60" xfId="0" applyFill="1" applyBorder="1" applyAlignment="1">
      <alignment horizontal="left" vertical="top"/>
    </xf>
    <xf numFmtId="0" fontId="0" fillId="0" borderId="60" xfId="0" applyBorder="1" applyAlignment="1">
      <alignment horizontal="center" vertical="center"/>
    </xf>
    <xf numFmtId="0" fontId="10" fillId="7" borderId="0" xfId="0" applyFont="1" applyFill="1"/>
    <xf numFmtId="184" fontId="0" fillId="0" borderId="4" xfId="67" applyNumberFormat="1" applyFont="1" applyBorder="1"/>
    <xf numFmtId="184" fontId="10" fillId="0" borderId="4" xfId="0" applyNumberFormat="1" applyFont="1" applyBorder="1"/>
    <xf numFmtId="184" fontId="0" fillId="0" borderId="4" xfId="0" applyNumberFormat="1" applyBorder="1" applyAlignment="1">
      <alignment horizontal="left" vertical="top"/>
    </xf>
    <xf numFmtId="0" fontId="47" fillId="0" borderId="0" xfId="0" applyFont="1" applyAlignment="1">
      <alignment horizontal="center" vertical="center"/>
    </xf>
    <xf numFmtId="0" fontId="47" fillId="11" borderId="17" xfId="28" applyFont="1" applyFill="1" applyBorder="1" applyAlignment="1">
      <alignment horizontal="center" wrapText="1"/>
    </xf>
    <xf numFmtId="0" fontId="47" fillId="11" borderId="16" xfId="28" applyFont="1" applyFill="1" applyBorder="1" applyAlignment="1">
      <alignment horizontal="center" wrapText="1"/>
    </xf>
    <xf numFmtId="0" fontId="10" fillId="11" borderId="13" xfId="28" applyFill="1" applyBorder="1"/>
    <xf numFmtId="0" fontId="47" fillId="11" borderId="16" xfId="28" applyFont="1" applyFill="1" applyBorder="1" applyAlignment="1">
      <alignment horizontal="center" vertical="center" wrapText="1"/>
    </xf>
    <xf numFmtId="0" fontId="47" fillId="11" borderId="16" xfId="28" quotePrefix="1" applyFont="1" applyFill="1" applyBorder="1" applyAlignment="1">
      <alignment horizontal="center" vertical="center" wrapText="1"/>
    </xf>
    <xf numFmtId="0" fontId="47" fillId="11" borderId="20" xfId="28" quotePrefix="1" applyFont="1" applyFill="1" applyBorder="1" applyAlignment="1">
      <alignment horizontal="center" vertical="center" wrapText="1"/>
    </xf>
    <xf numFmtId="0" fontId="47" fillId="11" borderId="40" xfId="28" quotePrefix="1" applyFont="1" applyFill="1" applyBorder="1" applyAlignment="1">
      <alignment horizontal="center" vertical="center" wrapText="1"/>
    </xf>
    <xf numFmtId="0" fontId="47" fillId="11" borderId="42" xfId="28" quotePrefix="1" applyFont="1" applyFill="1" applyBorder="1" applyAlignment="1">
      <alignment horizontal="center" vertical="center" wrapText="1"/>
    </xf>
    <xf numFmtId="0" fontId="47" fillId="11" borderId="39" xfId="28" quotePrefix="1" applyFont="1" applyFill="1" applyBorder="1" applyAlignment="1">
      <alignment horizontal="center" vertical="center" wrapText="1"/>
    </xf>
    <xf numFmtId="0" fontId="47" fillId="11" borderId="55" xfId="28" quotePrefix="1" applyFont="1" applyFill="1" applyBorder="1" applyAlignment="1">
      <alignment horizontal="center" vertical="center" wrapText="1"/>
    </xf>
    <xf numFmtId="1" fontId="47" fillId="11" borderId="0" xfId="28" applyNumberFormat="1" applyFont="1" applyFill="1"/>
    <xf numFmtId="0" fontId="10" fillId="11" borderId="0" xfId="0" applyFont="1" applyFill="1"/>
    <xf numFmtId="0" fontId="47" fillId="11" borderId="0" xfId="0" applyFont="1" applyFill="1" applyAlignment="1">
      <alignment horizontal="left" vertical="top"/>
    </xf>
    <xf numFmtId="0" fontId="0" fillId="11" borderId="0" xfId="0" applyFill="1" applyAlignment="1">
      <alignment horizontal="left" vertical="top"/>
    </xf>
    <xf numFmtId="0" fontId="50" fillId="11" borderId="0" xfId="0" applyFont="1" applyFill="1" applyAlignment="1">
      <alignment horizontal="left" vertical="top"/>
    </xf>
    <xf numFmtId="0" fontId="24" fillId="0" borderId="0" xfId="28" applyFont="1"/>
    <xf numFmtId="0" fontId="24" fillId="12" borderId="0" xfId="28" applyFont="1" applyFill="1"/>
    <xf numFmtId="0" fontId="85" fillId="7" borderId="4" xfId="28" applyFont="1" applyFill="1" applyBorder="1"/>
    <xf numFmtId="164" fontId="85" fillId="7" borderId="4" xfId="7" applyNumberFormat="1" applyFont="1" applyFill="1" applyBorder="1"/>
    <xf numFmtId="0" fontId="20" fillId="6" borderId="44" xfId="28" applyFont="1" applyFill="1" applyBorder="1"/>
    <xf numFmtId="0" fontId="24" fillId="6" borderId="4" xfId="28" applyFont="1" applyFill="1" applyBorder="1"/>
    <xf numFmtId="0" fontId="20" fillId="6" borderId="45" xfId="28" applyFont="1" applyFill="1" applyBorder="1"/>
    <xf numFmtId="184" fontId="24" fillId="12" borderId="3" xfId="66" applyNumberFormat="1" applyFont="1" applyFill="1" applyBorder="1"/>
    <xf numFmtId="42" fontId="24" fillId="12" borderId="4" xfId="66" applyNumberFormat="1" applyFont="1" applyFill="1" applyBorder="1"/>
    <xf numFmtId="0" fontId="24" fillId="12" borderId="0" xfId="0" applyFont="1" applyFill="1" applyAlignment="1">
      <alignment horizontal="left" vertical="top"/>
    </xf>
    <xf numFmtId="184" fontId="24" fillId="12" borderId="0" xfId="0" applyNumberFormat="1" applyFont="1" applyFill="1" applyAlignment="1">
      <alignment horizontal="left" vertical="top"/>
    </xf>
    <xf numFmtId="44" fontId="24" fillId="12" borderId="0" xfId="66" applyFont="1" applyFill="1" applyAlignment="1">
      <alignment vertical="top"/>
    </xf>
    <xf numFmtId="0" fontId="24" fillId="0" borderId="0" xfId="0" applyFont="1" applyAlignment="1">
      <alignment horizontal="left" vertical="top"/>
    </xf>
    <xf numFmtId="44" fontId="24" fillId="0" borderId="0" xfId="66" applyFont="1" applyAlignment="1">
      <alignment vertical="top"/>
    </xf>
    <xf numFmtId="184" fontId="24" fillId="0" borderId="0" xfId="0" applyNumberFormat="1" applyFont="1" applyAlignment="1">
      <alignment horizontal="left" vertical="top"/>
    </xf>
    <xf numFmtId="184" fontId="24" fillId="6" borderId="4" xfId="66" applyNumberFormat="1" applyFont="1" applyFill="1" applyBorder="1"/>
    <xf numFmtId="184" fontId="24" fillId="12" borderId="4" xfId="66" applyNumberFormat="1" applyFont="1" applyFill="1" applyBorder="1"/>
    <xf numFmtId="0" fontId="24" fillId="0" borderId="4" xfId="28" applyFont="1" applyBorder="1"/>
    <xf numFmtId="0" fontId="20" fillId="0" borderId="4" xfId="28" applyFont="1" applyBorder="1"/>
    <xf numFmtId="0" fontId="24" fillId="12" borderId="4" xfId="28" applyFont="1" applyFill="1" applyBorder="1"/>
    <xf numFmtId="0" fontId="20" fillId="12" borderId="4" xfId="28" applyFont="1" applyFill="1" applyBorder="1" applyAlignment="1">
      <alignment vertical="center"/>
    </xf>
    <xf numFmtId="0" fontId="24" fillId="7" borderId="4" xfId="28" applyFont="1" applyFill="1" applyBorder="1"/>
    <xf numFmtId="0" fontId="20" fillId="11" borderId="0" xfId="28" applyFont="1" applyFill="1"/>
    <xf numFmtId="3" fontId="86" fillId="12" borderId="19" xfId="28" applyNumberFormat="1" applyFont="1" applyFill="1" applyBorder="1" applyAlignment="1">
      <alignment horizontal="left"/>
    </xf>
    <xf numFmtId="3" fontId="86" fillId="12" borderId="10" xfId="28" applyNumberFormat="1" applyFont="1" applyFill="1" applyBorder="1" applyAlignment="1">
      <alignment horizontal="left"/>
    </xf>
    <xf numFmtId="0" fontId="87" fillId="13" borderId="10" xfId="28" applyFont="1" applyFill="1" applyBorder="1" applyAlignment="1">
      <alignment horizontal="left"/>
    </xf>
    <xf numFmtId="44" fontId="24" fillId="0" borderId="10" xfId="66" applyFont="1" applyBorder="1" applyAlignment="1">
      <alignment vertical="top" wrapText="1"/>
    </xf>
    <xf numFmtId="0" fontId="24" fillId="0" borderId="10" xfId="0" applyFont="1" applyBorder="1" applyAlignment="1">
      <alignment horizontal="left" vertical="top"/>
    </xf>
    <xf numFmtId="0" fontId="24" fillId="0" borderId="10" xfId="28" applyFont="1" applyBorder="1"/>
    <xf numFmtId="184" fontId="24" fillId="12" borderId="51" xfId="66" applyNumberFormat="1" applyFont="1" applyFill="1" applyBorder="1"/>
    <xf numFmtId="9" fontId="84" fillId="0" borderId="45" xfId="0" applyNumberFormat="1" applyFont="1" applyBorder="1" applyAlignment="1">
      <alignment horizontal="center" vertical="center"/>
    </xf>
    <xf numFmtId="184" fontId="84" fillId="0" borderId="45" xfId="0" applyNumberFormat="1" applyFont="1" applyBorder="1" applyAlignment="1">
      <alignment horizontal="center" vertical="center"/>
    </xf>
    <xf numFmtId="184" fontId="24" fillId="6" borderId="45" xfId="66" applyNumberFormat="1" applyFont="1" applyFill="1" applyBorder="1"/>
    <xf numFmtId="184" fontId="24" fillId="12" borderId="45" xfId="66" applyNumberFormat="1" applyFont="1" applyFill="1" applyBorder="1"/>
    <xf numFmtId="42" fontId="24" fillId="12" borderId="45" xfId="66" applyNumberFormat="1" applyFont="1" applyFill="1" applyBorder="1"/>
    <xf numFmtId="0" fontId="20" fillId="0" borderId="45" xfId="28" applyFont="1" applyBorder="1"/>
    <xf numFmtId="0" fontId="24" fillId="0" borderId="45" xfId="28" applyFont="1" applyBorder="1"/>
    <xf numFmtId="164" fontId="85" fillId="7" borderId="65" xfId="7" applyNumberFormat="1" applyFont="1" applyFill="1" applyBorder="1"/>
    <xf numFmtId="0" fontId="24" fillId="12" borderId="94" xfId="28" applyFont="1" applyFill="1" applyBorder="1"/>
    <xf numFmtId="9" fontId="84" fillId="12" borderId="97" xfId="0" applyNumberFormat="1" applyFont="1" applyFill="1" applyBorder="1" applyAlignment="1">
      <alignment horizontal="center" vertical="center"/>
    </xf>
    <xf numFmtId="184" fontId="84" fillId="12" borderId="97" xfId="0" applyNumberFormat="1" applyFont="1" applyFill="1" applyBorder="1" applyAlignment="1">
      <alignment horizontal="center" vertical="center"/>
    </xf>
    <xf numFmtId="0" fontId="24" fillId="13" borderId="95" xfId="28" applyFont="1" applyFill="1" applyBorder="1"/>
    <xf numFmtId="0" fontId="47" fillId="11" borderId="0" xfId="2" applyFont="1" applyFill="1"/>
    <xf numFmtId="0" fontId="10" fillId="11" borderId="0" xfId="2" applyFont="1" applyFill="1"/>
    <xf numFmtId="0" fontId="53" fillId="0" borderId="0" xfId="28" applyFont="1"/>
    <xf numFmtId="184" fontId="24" fillId="12" borderId="4" xfId="0" applyNumberFormat="1" applyFont="1" applyFill="1" applyBorder="1" applyAlignment="1">
      <alignment horizontal="center" vertical="center"/>
    </xf>
    <xf numFmtId="44" fontId="24" fillId="12" borderId="0" xfId="66" applyFont="1" applyFill="1" applyBorder="1" applyAlignment="1">
      <alignment vertical="top"/>
    </xf>
    <xf numFmtId="0" fontId="75" fillId="6" borderId="3" xfId="2" applyFont="1" applyFill="1" applyBorder="1" applyAlignment="1">
      <alignment horizontal="left"/>
    </xf>
    <xf numFmtId="0" fontId="88" fillId="11" borderId="0" xfId="2" applyFont="1" applyFill="1"/>
    <xf numFmtId="172" fontId="10" fillId="12" borderId="0" xfId="7" applyFont="1" applyFill="1" applyBorder="1"/>
    <xf numFmtId="0" fontId="20" fillId="6" borderId="97" xfId="28" applyFont="1" applyFill="1" applyBorder="1" applyAlignment="1">
      <alignment horizontal="center" vertical="center" wrapText="1"/>
    </xf>
    <xf numFmtId="0" fontId="20" fillId="6" borderId="4" xfId="28" applyFont="1" applyFill="1" applyBorder="1" applyAlignment="1">
      <alignment horizontal="center" vertical="center" wrapText="1"/>
    </xf>
    <xf numFmtId="0" fontId="20" fillId="6" borderId="4" xfId="28" applyFont="1" applyFill="1" applyBorder="1" applyAlignment="1">
      <alignment vertical="center"/>
    </xf>
    <xf numFmtId="6" fontId="20" fillId="13" borderId="45" xfId="18" applyFont="1" applyFill="1" applyBorder="1" applyAlignment="1">
      <alignment horizontal="center" vertical="center"/>
    </xf>
    <xf numFmtId="6" fontId="20" fillId="13" borderId="4" xfId="18" applyFont="1" applyFill="1" applyBorder="1" applyAlignment="1">
      <alignment horizontal="center" vertical="center"/>
    </xf>
    <xf numFmtId="184" fontId="9" fillId="11" borderId="4" xfId="0" applyNumberFormat="1" applyFont="1" applyFill="1" applyBorder="1" applyAlignment="1">
      <alignment horizontal="center" vertical="top"/>
    </xf>
    <xf numFmtId="184" fontId="9" fillId="11" borderId="4" xfId="0" applyNumberFormat="1" applyFont="1" applyFill="1" applyBorder="1" applyAlignment="1">
      <alignment horizontal="center" vertical="center"/>
    </xf>
    <xf numFmtId="44" fontId="9" fillId="12" borderId="0" xfId="66" applyFont="1" applyFill="1" applyBorder="1" applyAlignment="1">
      <alignment horizontal="center" vertical="center"/>
    </xf>
    <xf numFmtId="0" fontId="0" fillId="11" borderId="64" xfId="0" applyFill="1" applyBorder="1" applyAlignment="1">
      <alignment horizontal="left" vertical="top"/>
    </xf>
    <xf numFmtId="0" fontId="0" fillId="0" borderId="64" xfId="0" applyBorder="1" applyAlignment="1">
      <alignment horizontal="center" vertical="center"/>
    </xf>
    <xf numFmtId="3" fontId="0" fillId="0" borderId="64" xfId="0" applyNumberFormat="1" applyBorder="1"/>
    <xf numFmtId="184" fontId="0" fillId="0" borderId="65" xfId="67" applyNumberFormat="1" applyFont="1" applyBorder="1"/>
    <xf numFmtId="184" fontId="10" fillId="0" borderId="65" xfId="0" applyNumberFormat="1" applyFont="1" applyBorder="1"/>
    <xf numFmtId="0" fontId="0" fillId="0" borderId="33" xfId="28" applyFont="1" applyBorder="1" applyAlignment="1">
      <alignment vertical="top"/>
    </xf>
    <xf numFmtId="0" fontId="0" fillId="0" borderId="4" xfId="28" applyFont="1" applyBorder="1" applyAlignment="1">
      <alignment vertical="top"/>
    </xf>
    <xf numFmtId="0" fontId="0" fillId="0" borderId="15" xfId="28" applyFont="1" applyBorder="1" applyAlignment="1">
      <alignment vertical="top"/>
    </xf>
    <xf numFmtId="0" fontId="0" fillId="11" borderId="4" xfId="0" applyFill="1" applyBorder="1" applyAlignment="1">
      <alignment horizontal="center" vertical="center"/>
    </xf>
    <xf numFmtId="0" fontId="0" fillId="11" borderId="4" xfId="0" applyFill="1" applyBorder="1" applyAlignment="1">
      <alignment horizontal="center" vertical="center" wrapText="1"/>
    </xf>
    <xf numFmtId="0" fontId="0" fillId="11" borderId="4" xfId="0" applyFill="1" applyBorder="1"/>
    <xf numFmtId="184" fontId="0" fillId="11" borderId="4" xfId="0" applyNumberFormat="1" applyFill="1" applyBorder="1" applyAlignment="1">
      <alignment horizontal="left" vertical="top"/>
    </xf>
    <xf numFmtId="44" fontId="89" fillId="11" borderId="0" xfId="66" applyFont="1" applyFill="1" applyBorder="1" applyAlignment="1">
      <alignment vertical="top"/>
    </xf>
    <xf numFmtId="0" fontId="89" fillId="11" borderId="0" xfId="28" applyFont="1" applyFill="1"/>
    <xf numFmtId="0" fontId="10" fillId="12" borderId="0" xfId="2" applyFont="1" applyFill="1" applyAlignment="1">
      <alignment vertical="center"/>
    </xf>
    <xf numFmtId="0" fontId="9" fillId="12" borderId="0" xfId="0" applyFont="1" applyFill="1" applyAlignment="1">
      <alignment horizontal="left" vertical="top"/>
    </xf>
    <xf numFmtId="172" fontId="60" fillId="12" borderId="0" xfId="7" applyFont="1" applyFill="1" applyBorder="1"/>
    <xf numFmtId="184" fontId="0" fillId="11" borderId="4" xfId="0" applyNumberFormat="1" applyFill="1" applyBorder="1" applyAlignment="1">
      <alignment horizontal="right" vertical="top"/>
    </xf>
    <xf numFmtId="10" fontId="24" fillId="12" borderId="96" xfId="66" applyNumberFormat="1" applyFont="1" applyFill="1" applyBorder="1" applyAlignment="1">
      <alignment horizontal="center" vertical="center"/>
    </xf>
    <xf numFmtId="3" fontId="24" fillId="0" borderId="0" xfId="28" applyNumberFormat="1" applyFont="1"/>
    <xf numFmtId="184" fontId="0" fillId="11" borderId="4" xfId="0" applyNumberFormat="1" applyFill="1" applyBorder="1" applyAlignment="1">
      <alignment horizontal="center" vertical="center" wrapText="1"/>
    </xf>
    <xf numFmtId="184" fontId="0" fillId="12" borderId="4" xfId="0" applyNumberFormat="1" applyFill="1" applyBorder="1" applyAlignment="1">
      <alignment horizontal="center" vertical="center" wrapText="1"/>
    </xf>
    <xf numFmtId="184" fontId="0" fillId="12" borderId="4" xfId="0" applyNumberFormat="1" applyFill="1" applyBorder="1" applyAlignment="1">
      <alignment horizontal="right" vertical="top"/>
    </xf>
    <xf numFmtId="184" fontId="9" fillId="12" borderId="4" xfId="0" applyNumberFormat="1" applyFont="1" applyFill="1" applyBorder="1" applyAlignment="1">
      <alignment horizontal="center" vertical="top"/>
    </xf>
    <xf numFmtId="184" fontId="9" fillId="12" borderId="4" xfId="0" applyNumberFormat="1" applyFont="1" applyFill="1" applyBorder="1" applyAlignment="1">
      <alignment horizontal="center" vertical="center"/>
    </xf>
    <xf numFmtId="184" fontId="0" fillId="12" borderId="4" xfId="0" applyNumberFormat="1" applyFill="1" applyBorder="1" applyAlignment="1">
      <alignment horizontal="left" vertical="top"/>
    </xf>
    <xf numFmtId="44" fontId="9" fillId="12" borderId="4" xfId="0" applyNumberFormat="1" applyFont="1" applyFill="1" applyBorder="1" applyAlignment="1">
      <alignment horizontal="left" vertical="top"/>
    </xf>
    <xf numFmtId="0" fontId="90" fillId="0" borderId="0" xfId="28" applyFont="1"/>
    <xf numFmtId="0" fontId="20" fillId="25" borderId="10" xfId="28" applyFont="1" applyFill="1" applyBorder="1"/>
    <xf numFmtId="0" fontId="91" fillId="25" borderId="97" xfId="28" applyFont="1" applyFill="1" applyBorder="1"/>
    <xf numFmtId="44" fontId="24" fillId="25" borderId="10" xfId="66" applyFont="1" applyFill="1" applyBorder="1" applyAlignment="1">
      <alignment vertical="top" wrapText="1"/>
    </xf>
    <xf numFmtId="44" fontId="0" fillId="26" borderId="4" xfId="66" applyFont="1" applyFill="1" applyBorder="1" applyAlignment="1">
      <alignment vertical="top" wrapText="1"/>
    </xf>
    <xf numFmtId="44" fontId="9" fillId="26" borderId="4" xfId="18" applyNumberFormat="1" applyFont="1" applyFill="1" applyBorder="1" applyAlignment="1">
      <alignment horizontal="center" vertical="center"/>
    </xf>
    <xf numFmtId="44" fontId="9" fillId="26" borderId="4" xfId="0" applyNumberFormat="1" applyFont="1" applyFill="1" applyBorder="1" applyAlignment="1">
      <alignment horizontal="center" vertical="center"/>
    </xf>
    <xf numFmtId="44" fontId="9" fillId="26" borderId="4" xfId="28" applyNumberFormat="1" applyFont="1" applyFill="1" applyBorder="1" applyAlignment="1">
      <alignment horizontal="center" vertical="center"/>
    </xf>
    <xf numFmtId="184" fontId="0" fillId="26" borderId="4" xfId="0" applyNumberFormat="1" applyFill="1" applyBorder="1" applyAlignment="1">
      <alignment horizontal="center" vertical="center" wrapText="1"/>
    </xf>
    <xf numFmtId="0" fontId="9" fillId="26" borderId="0" xfId="0" applyFont="1" applyFill="1" applyAlignment="1">
      <alignment horizontal="left" vertical="top"/>
    </xf>
    <xf numFmtId="184" fontId="9" fillId="26" borderId="0" xfId="0" applyNumberFormat="1" applyFont="1" applyFill="1" applyAlignment="1">
      <alignment horizontal="center" vertical="center"/>
    </xf>
    <xf numFmtId="184" fontId="0" fillId="26" borderId="4" xfId="0" applyNumberFormat="1" applyFill="1" applyBorder="1" applyAlignment="1">
      <alignment horizontal="left" vertical="top" wrapText="1"/>
    </xf>
    <xf numFmtId="0" fontId="47" fillId="12" borderId="0" xfId="2" applyFont="1" applyFill="1" applyAlignment="1">
      <alignment horizontal="left" vertical="top" wrapText="1"/>
    </xf>
    <xf numFmtId="0" fontId="75" fillId="26" borderId="4" xfId="28" applyFont="1" applyFill="1" applyBorder="1" applyAlignment="1">
      <alignment horizontal="left"/>
    </xf>
    <xf numFmtId="0" fontId="24" fillId="26" borderId="0" xfId="28" applyFont="1" applyFill="1"/>
    <xf numFmtId="1" fontId="47" fillId="12" borderId="4" xfId="28" applyNumberFormat="1" applyFont="1" applyFill="1" applyBorder="1" applyAlignment="1">
      <alignment horizontal="center" vertical="center"/>
    </xf>
    <xf numFmtId="1" fontId="47" fillId="12" borderId="4" xfId="28" applyNumberFormat="1" applyFont="1" applyFill="1" applyBorder="1" applyAlignment="1">
      <alignment horizontal="center" vertical="center" wrapText="1"/>
    </xf>
    <xf numFmtId="174" fontId="47" fillId="12" borderId="4" xfId="28" applyNumberFormat="1" applyFont="1" applyFill="1" applyBorder="1" applyAlignment="1">
      <alignment horizontal="center" vertical="center"/>
    </xf>
    <xf numFmtId="0" fontId="10" fillId="13" borderId="4" xfId="28" applyFill="1" applyBorder="1" applyAlignment="1">
      <alignment vertical="top" wrapText="1"/>
    </xf>
    <xf numFmtId="0" fontId="10" fillId="13" borderId="4" xfId="28" applyFill="1" applyBorder="1" applyAlignment="1">
      <alignment horizontal="center" vertical="center" wrapText="1"/>
    </xf>
    <xf numFmtId="174" fontId="10" fillId="13" borderId="4" xfId="28" applyNumberFormat="1" applyFill="1" applyBorder="1" applyAlignment="1">
      <alignment vertical="top"/>
    </xf>
    <xf numFmtId="0" fontId="10" fillId="0" borderId="4" xfId="28" applyBorder="1" applyAlignment="1">
      <alignment vertical="top" wrapText="1"/>
    </xf>
    <xf numFmtId="174" fontId="10" fillId="0" borderId="4" xfId="28" applyNumberFormat="1" applyBorder="1" applyAlignment="1">
      <alignment vertical="top"/>
    </xf>
    <xf numFmtId="177" fontId="47" fillId="0" borderId="0" xfId="7" applyNumberFormat="1" applyFont="1"/>
    <xf numFmtId="0" fontId="42" fillId="0" borderId="15" xfId="28" applyFont="1" applyBorder="1" applyAlignment="1">
      <alignment wrapText="1"/>
    </xf>
    <xf numFmtId="176" fontId="10" fillId="0" borderId="31" xfId="18" applyNumberFormat="1" applyFont="1" applyBorder="1" applyAlignment="1">
      <alignment horizontal="center" wrapText="1"/>
    </xf>
    <xf numFmtId="8" fontId="10" fillId="0" borderId="31" xfId="28" applyNumberFormat="1" applyBorder="1" applyAlignment="1">
      <alignment horizontal="center" vertical="center"/>
    </xf>
    <xf numFmtId="0" fontId="10" fillId="0" borderId="36" xfId="28" applyBorder="1" applyAlignment="1">
      <alignment wrapText="1"/>
    </xf>
    <xf numFmtId="8" fontId="10" fillId="0" borderId="37" xfId="28" applyNumberFormat="1" applyBorder="1" applyAlignment="1">
      <alignment horizontal="center" vertical="center"/>
    </xf>
    <xf numFmtId="172" fontId="10" fillId="0" borderId="4" xfId="7" applyFont="1" applyBorder="1" applyAlignment="1">
      <alignment horizontal="left" vertical="top"/>
    </xf>
    <xf numFmtId="176" fontId="10" fillId="0" borderId="9" xfId="18" applyNumberFormat="1" applyFont="1" applyBorder="1" applyAlignment="1">
      <alignment horizontal="left" vertical="top" wrapText="1"/>
    </xf>
    <xf numFmtId="6" fontId="10" fillId="0" borderId="9" xfId="18" applyFont="1" applyBorder="1" applyAlignment="1">
      <alignment horizontal="left" vertical="top"/>
    </xf>
    <xf numFmtId="44" fontId="0" fillId="26" borderId="3" xfId="66" applyFont="1" applyFill="1" applyBorder="1" applyAlignment="1">
      <alignment vertical="top" wrapText="1"/>
    </xf>
    <xf numFmtId="44" fontId="9" fillId="26" borderId="3" xfId="18" applyNumberFormat="1" applyFont="1" applyFill="1" applyBorder="1" applyAlignment="1">
      <alignment horizontal="center" vertical="center"/>
    </xf>
    <xf numFmtId="44" fontId="9" fillId="26" borderId="3" xfId="0" applyNumberFormat="1" applyFont="1" applyFill="1" applyBorder="1" applyAlignment="1">
      <alignment horizontal="center" vertical="center"/>
    </xf>
    <xf numFmtId="184" fontId="0" fillId="26" borderId="3" xfId="0" applyNumberFormat="1" applyFill="1" applyBorder="1" applyAlignment="1">
      <alignment horizontal="center" vertical="center" wrapText="1"/>
    </xf>
    <xf numFmtId="0" fontId="47" fillId="12" borderId="0" xfId="0" applyFont="1" applyFill="1" applyAlignment="1">
      <alignment horizontal="left" vertical="top"/>
    </xf>
    <xf numFmtId="6" fontId="10" fillId="26" borderId="9" xfId="18" applyFont="1" applyFill="1" applyBorder="1" applyAlignment="1">
      <alignment horizontal="left" vertical="top"/>
    </xf>
    <xf numFmtId="0" fontId="93" fillId="0" borderId="0" xfId="0" applyFont="1" applyAlignment="1">
      <alignment vertical="center"/>
    </xf>
    <xf numFmtId="0" fontId="91" fillId="12" borderId="0" xfId="28" applyFont="1" applyFill="1"/>
    <xf numFmtId="44" fontId="10" fillId="26" borderId="3" xfId="28" applyNumberFormat="1" applyFill="1" applyBorder="1" applyAlignment="1">
      <alignment horizontal="left" vertical="top"/>
    </xf>
    <xf numFmtId="184" fontId="10" fillId="26" borderId="3" xfId="0" applyNumberFormat="1" applyFont="1" applyFill="1" applyBorder="1" applyAlignment="1">
      <alignment horizontal="left" vertical="top" wrapText="1"/>
    </xf>
    <xf numFmtId="1" fontId="47" fillId="26" borderId="0" xfId="28" applyNumberFormat="1" applyFont="1" applyFill="1"/>
    <xf numFmtId="0" fontId="24" fillId="25" borderId="0" xfId="28" applyFont="1" applyFill="1"/>
    <xf numFmtId="0" fontId="90" fillId="25" borderId="0" xfId="28" applyFont="1" applyFill="1"/>
    <xf numFmtId="6" fontId="20" fillId="25" borderId="97" xfId="18" applyFont="1" applyFill="1" applyBorder="1" applyAlignment="1">
      <alignment horizontal="center" vertical="center"/>
    </xf>
    <xf numFmtId="0" fontId="24" fillId="25" borderId="0" xfId="0" applyFont="1" applyFill="1" applyAlignment="1">
      <alignment vertical="top"/>
    </xf>
    <xf numFmtId="0" fontId="10" fillId="26" borderId="4" xfId="28" applyFill="1" applyBorder="1" applyAlignment="1">
      <alignment vertical="top" wrapText="1"/>
    </xf>
    <xf numFmtId="0" fontId="42" fillId="26" borderId="98" xfId="0" applyFont="1" applyFill="1" applyBorder="1" applyAlignment="1">
      <alignment vertical="center" wrapText="1"/>
    </xf>
    <xf numFmtId="0" fontId="42" fillId="26" borderId="99" xfId="0" applyFont="1" applyFill="1" applyBorder="1" applyAlignment="1">
      <alignment horizontal="center" vertical="center" wrapText="1"/>
    </xf>
    <xf numFmtId="0" fontId="42" fillId="26" borderId="100" xfId="0" applyFont="1" applyFill="1" applyBorder="1" applyAlignment="1">
      <alignment vertical="center" wrapText="1"/>
    </xf>
    <xf numFmtId="0" fontId="42" fillId="26" borderId="101" xfId="0" applyFont="1" applyFill="1" applyBorder="1" applyAlignment="1">
      <alignment horizontal="center" vertical="center" wrapText="1"/>
    </xf>
    <xf numFmtId="0" fontId="10" fillId="0" borderId="3" xfId="28" applyBorder="1" applyAlignment="1">
      <alignment horizontal="left" vertical="top" wrapText="1"/>
    </xf>
    <xf numFmtId="0" fontId="10" fillId="0" borderId="18" xfId="28" applyBorder="1" applyAlignment="1">
      <alignment horizontal="left" vertical="top"/>
    </xf>
    <xf numFmtId="0" fontId="10" fillId="0" borderId="45" xfId="28" applyBorder="1" applyAlignment="1">
      <alignment horizontal="left" vertical="top" wrapText="1"/>
    </xf>
    <xf numFmtId="0" fontId="10" fillId="0" borderId="4" xfId="28" applyBorder="1" applyAlignment="1">
      <alignment horizontal="left" vertical="top" wrapText="1"/>
    </xf>
    <xf numFmtId="8" fontId="10" fillId="0" borderId="21" xfId="28" applyNumberFormat="1" applyBorder="1" applyAlignment="1">
      <alignment horizontal="center" vertical="center"/>
    </xf>
    <xf numFmtId="0" fontId="10" fillId="0" borderId="0" xfId="28" applyAlignment="1">
      <alignment wrapText="1"/>
    </xf>
    <xf numFmtId="0" fontId="10" fillId="26" borderId="18" xfId="28" applyFill="1" applyBorder="1" applyAlignment="1">
      <alignment horizontal="left" vertical="top"/>
    </xf>
    <xf numFmtId="0" fontId="10" fillId="26" borderId="3" xfId="28" applyFill="1" applyBorder="1" applyAlignment="1">
      <alignment horizontal="left" vertical="top" wrapText="1"/>
    </xf>
    <xf numFmtId="0" fontId="10" fillId="26" borderId="4" xfId="28" applyFill="1" applyBorder="1" applyAlignment="1">
      <alignment horizontal="left" vertical="top" wrapText="1"/>
    </xf>
    <xf numFmtId="0" fontId="10" fillId="26" borderId="4" xfId="28" applyFill="1" applyBorder="1" applyAlignment="1">
      <alignment horizontal="left" vertical="top"/>
    </xf>
    <xf numFmtId="0" fontId="10" fillId="26" borderId="4" xfId="0" applyFont="1" applyFill="1" applyBorder="1" applyAlignment="1">
      <alignment horizontal="left" vertical="top" wrapText="1"/>
    </xf>
    <xf numFmtId="172" fontId="10" fillId="26" borderId="4" xfId="7" applyFont="1" applyFill="1" applyBorder="1" applyAlignment="1">
      <alignment horizontal="left" vertical="top"/>
    </xf>
    <xf numFmtId="176" fontId="10" fillId="26" borderId="4" xfId="18" applyNumberFormat="1" applyFont="1" applyFill="1" applyBorder="1" applyAlignment="1">
      <alignment horizontal="left" vertical="top" wrapText="1"/>
    </xf>
    <xf numFmtId="0" fontId="10" fillId="26" borderId="65" xfId="0" applyFont="1" applyFill="1" applyBorder="1" applyAlignment="1">
      <alignment horizontal="left" vertical="top"/>
    </xf>
    <xf numFmtId="0" fontId="10" fillId="26" borderId="0" xfId="0" applyFont="1" applyFill="1" applyAlignment="1">
      <alignment horizontal="left" vertical="top"/>
    </xf>
    <xf numFmtId="172" fontId="10" fillId="26" borderId="65" xfId="7" applyFont="1" applyFill="1" applyBorder="1" applyAlignment="1">
      <alignment horizontal="left" vertical="top"/>
    </xf>
    <xf numFmtId="176" fontId="10" fillId="26" borderId="65" xfId="18" applyNumberFormat="1" applyFont="1" applyFill="1" applyBorder="1" applyAlignment="1">
      <alignment horizontal="left" vertical="top" wrapText="1"/>
    </xf>
    <xf numFmtId="0" fontId="10" fillId="26" borderId="4" xfId="0" applyFont="1" applyFill="1" applyBorder="1"/>
    <xf numFmtId="0" fontId="10" fillId="26" borderId="4" xfId="28" applyFill="1" applyBorder="1"/>
    <xf numFmtId="6" fontId="10" fillId="26" borderId="4" xfId="18" applyFont="1" applyFill="1" applyBorder="1" applyAlignment="1"/>
    <xf numFmtId="0" fontId="24" fillId="25" borderId="97" xfId="28" applyFont="1" applyFill="1" applyBorder="1"/>
    <xf numFmtId="0" fontId="91" fillId="12" borderId="0" xfId="28" applyFont="1" applyFill="1" applyAlignment="1">
      <alignment wrapText="1"/>
    </xf>
    <xf numFmtId="0" fontId="50" fillId="12" borderId="0" xfId="0" applyFont="1" applyFill="1" applyAlignment="1">
      <alignment horizontal="left" vertical="top"/>
    </xf>
    <xf numFmtId="0" fontId="0" fillId="12" borderId="0" xfId="0" applyFill="1" applyAlignment="1">
      <alignment horizontal="left" vertical="top"/>
    </xf>
    <xf numFmtId="0" fontId="0" fillId="12" borderId="0" xfId="0" applyFill="1" applyAlignment="1">
      <alignment horizontal="center" vertical="top"/>
    </xf>
    <xf numFmtId="0" fontId="28" fillId="7" borderId="13" xfId="28" applyFont="1" applyFill="1" applyBorder="1"/>
    <xf numFmtId="44" fontId="0" fillId="11" borderId="4" xfId="0" applyNumberFormat="1" applyFill="1" applyBorder="1" applyAlignment="1">
      <alignment horizontal="left" vertical="top"/>
    </xf>
    <xf numFmtId="0" fontId="47" fillId="0" borderId="0" xfId="2" applyFont="1" applyAlignment="1">
      <alignment horizontal="center"/>
    </xf>
    <xf numFmtId="164" fontId="47" fillId="6" borderId="47" xfId="7" applyNumberFormat="1" applyFont="1" applyFill="1" applyBorder="1" applyAlignment="1">
      <alignment horizontal="center"/>
    </xf>
    <xf numFmtId="164" fontId="47" fillId="6" borderId="50" xfId="7" applyNumberFormat="1" applyFont="1" applyFill="1" applyBorder="1" applyAlignment="1">
      <alignment horizontal="center"/>
    </xf>
    <xf numFmtId="164" fontId="47" fillId="6" borderId="10" xfId="7" applyNumberFormat="1" applyFont="1" applyFill="1" applyBorder="1" applyAlignment="1">
      <alignment horizontal="center"/>
    </xf>
    <xf numFmtId="164" fontId="47" fillId="6" borderId="45" xfId="7" applyNumberFormat="1" applyFont="1" applyFill="1" applyBorder="1" applyAlignment="1">
      <alignment horizontal="center"/>
    </xf>
    <xf numFmtId="0" fontId="50" fillId="5" borderId="10" xfId="2" applyFont="1" applyFill="1" applyBorder="1" applyAlignment="1">
      <alignment horizontal="left"/>
    </xf>
    <xf numFmtId="0" fontId="50" fillId="5" borderId="44" xfId="2" applyFont="1" applyFill="1" applyBorder="1" applyAlignment="1">
      <alignment horizontal="left"/>
    </xf>
    <xf numFmtId="0" fontId="50" fillId="5" borderId="45" xfId="2" applyFont="1" applyFill="1" applyBorder="1" applyAlignment="1">
      <alignment horizontal="left"/>
    </xf>
    <xf numFmtId="0" fontId="47" fillId="0" borderId="4" xfId="2" applyFont="1" applyBorder="1" applyAlignment="1">
      <alignment horizontal="center" vertical="center" wrapText="1"/>
    </xf>
    <xf numFmtId="0" fontId="50" fillId="6" borderId="4" xfId="2" applyFont="1" applyFill="1" applyBorder="1" applyAlignment="1">
      <alignment horizontal="left"/>
    </xf>
    <xf numFmtId="1" fontId="47" fillId="0" borderId="0" xfId="28" applyNumberFormat="1" applyFont="1" applyAlignment="1">
      <alignment horizontal="center"/>
    </xf>
    <xf numFmtId="0" fontId="47" fillId="5" borderId="10" xfId="2" applyFont="1" applyFill="1" applyBorder="1" applyAlignment="1">
      <alignment horizontal="left"/>
    </xf>
    <xf numFmtId="0" fontId="47" fillId="6" borderId="47" xfId="2" applyFont="1" applyFill="1" applyBorder="1" applyAlignment="1">
      <alignment horizontal="left"/>
    </xf>
    <xf numFmtId="0" fontId="47" fillId="6" borderId="48" xfId="2" applyFont="1" applyFill="1" applyBorder="1" applyAlignment="1">
      <alignment horizontal="left"/>
    </xf>
    <xf numFmtId="0" fontId="47" fillId="6" borderId="50" xfId="2" applyFont="1" applyFill="1" applyBorder="1" applyAlignment="1">
      <alignment horizontal="left"/>
    </xf>
    <xf numFmtId="0" fontId="47" fillId="5" borderId="44" xfId="2" applyFont="1" applyFill="1" applyBorder="1" applyAlignment="1">
      <alignment horizontal="left"/>
    </xf>
    <xf numFmtId="0" fontId="47" fillId="5" borderId="45" xfId="2" applyFont="1" applyFill="1" applyBorder="1" applyAlignment="1">
      <alignment horizontal="left"/>
    </xf>
    <xf numFmtId="0" fontId="10" fillId="0" borderId="4" xfId="28" applyBorder="1" applyAlignment="1">
      <alignment wrapText="1"/>
    </xf>
    <xf numFmtId="0" fontId="43" fillId="8" borderId="60" xfId="0" applyFont="1" applyFill="1" applyBorder="1" applyAlignment="1">
      <alignment horizontal="left" vertical="center" wrapText="1"/>
    </xf>
    <xf numFmtId="0" fontId="44" fillId="8" borderId="76" xfId="0" applyFont="1" applyFill="1" applyBorder="1" applyAlignment="1">
      <alignment horizontal="left" vertical="center" wrapText="1"/>
    </xf>
    <xf numFmtId="0" fontId="44" fillId="8" borderId="60" xfId="0" applyFont="1" applyFill="1" applyBorder="1" applyAlignment="1">
      <alignment horizontal="left" vertical="center" wrapText="1"/>
    </xf>
    <xf numFmtId="0" fontId="0" fillId="8" borderId="61" xfId="0" applyFill="1" applyBorder="1" applyAlignment="1">
      <alignment horizontal="center" vertical="top"/>
    </xf>
    <xf numFmtId="0" fontId="20" fillId="0" borderId="0" xfId="28" applyFont="1" applyAlignment="1">
      <alignment horizontal="center"/>
    </xf>
    <xf numFmtId="0" fontId="20" fillId="0" borderId="4" xfId="28" applyFont="1" applyBorder="1" applyAlignment="1">
      <alignment horizontal="center" vertical="center" wrapText="1"/>
    </xf>
    <xf numFmtId="0" fontId="19" fillId="0" borderId="0" xfId="28" applyFont="1" applyAlignment="1">
      <alignment horizontal="center"/>
    </xf>
    <xf numFmtId="0" fontId="18" fillId="0" borderId="4" xfId="28" applyFont="1" applyBorder="1" applyAlignment="1">
      <alignment horizontal="center" vertical="center" wrapText="1"/>
    </xf>
    <xf numFmtId="0" fontId="9" fillId="0" borderId="0" xfId="28" applyFont="1" applyAlignment="1">
      <alignment wrapText="1"/>
    </xf>
    <xf numFmtId="0" fontId="19" fillId="0" borderId="0" xfId="2" applyFont="1" applyAlignment="1">
      <alignment horizontal="center"/>
    </xf>
    <xf numFmtId="0" fontId="18" fillId="0" borderId="4" xfId="2" applyFont="1" applyBorder="1" applyAlignment="1">
      <alignment horizontal="center" vertical="center" wrapText="1"/>
    </xf>
    <xf numFmtId="0" fontId="36" fillId="0" borderId="0" xfId="28" applyFont="1" applyAlignment="1">
      <alignment horizontal="left" wrapText="1"/>
    </xf>
    <xf numFmtId="0" fontId="28" fillId="10" borderId="12" xfId="28" applyFont="1" applyFill="1" applyBorder="1" applyAlignment="1">
      <alignment horizontal="left" vertical="top" wrapText="1"/>
    </xf>
    <xf numFmtId="0" fontId="28" fillId="10" borderId="27" xfId="28" applyFont="1" applyFill="1" applyBorder="1" applyAlignment="1">
      <alignment horizontal="left" vertical="top" wrapText="1"/>
    </xf>
    <xf numFmtId="0" fontId="25" fillId="0" borderId="0" xfId="28" applyFont="1" applyAlignment="1">
      <alignment horizontal="left" wrapText="1"/>
    </xf>
    <xf numFmtId="0" fontId="37" fillId="0" borderId="7" xfId="28" applyFont="1" applyBorder="1" applyAlignment="1">
      <alignment horizontal="left" vertical="top" wrapText="1"/>
    </xf>
    <xf numFmtId="0" fontId="37" fillId="0" borderId="22" xfId="28" applyFont="1" applyBorder="1" applyAlignment="1">
      <alignment horizontal="left" vertical="top" wrapText="1"/>
    </xf>
    <xf numFmtId="0" fontId="26" fillId="0" borderId="7" xfId="28" applyFont="1" applyBorder="1" applyAlignment="1">
      <alignment horizontal="left" vertical="top" wrapText="1"/>
    </xf>
    <xf numFmtId="0" fontId="26" fillId="0" borderId="22" xfId="28" applyFont="1" applyBorder="1" applyAlignment="1">
      <alignment horizontal="left" vertical="top" wrapText="1"/>
    </xf>
    <xf numFmtId="0" fontId="26" fillId="0" borderId="7" xfId="28" applyFont="1" applyBorder="1" applyAlignment="1">
      <alignment horizontal="left" wrapText="1"/>
    </xf>
    <xf numFmtId="0" fontId="26" fillId="0" borderId="22" xfId="28" applyFont="1" applyBorder="1" applyAlignment="1">
      <alignment horizontal="left" wrapText="1"/>
    </xf>
    <xf numFmtId="0" fontId="9" fillId="0" borderId="7" xfId="28" applyFont="1" applyBorder="1" applyAlignment="1">
      <alignment horizontal="left" wrapText="1"/>
    </xf>
    <xf numFmtId="0" fontId="9" fillId="0" borderId="22" xfId="28" applyFont="1" applyBorder="1" applyAlignment="1">
      <alignment horizontal="left" wrapText="1"/>
    </xf>
    <xf numFmtId="0" fontId="37" fillId="0" borderId="7" xfId="28" applyFont="1" applyBorder="1" applyAlignment="1">
      <alignment horizontal="left" wrapText="1"/>
    </xf>
    <xf numFmtId="0" fontId="37" fillId="0" borderId="22" xfId="28" applyFont="1" applyBorder="1" applyAlignment="1">
      <alignment horizontal="left" wrapText="1"/>
    </xf>
    <xf numFmtId="0" fontId="26" fillId="0" borderId="14" xfId="28" applyFont="1" applyBorder="1" applyAlignment="1">
      <alignment horizontal="left" vertical="top" wrapText="1"/>
    </xf>
    <xf numFmtId="0" fontId="26" fillId="0" borderId="26" xfId="28" applyFont="1" applyBorder="1" applyAlignment="1">
      <alignment horizontal="left" vertical="top" wrapText="1"/>
    </xf>
    <xf numFmtId="0" fontId="35" fillId="0" borderId="0" xfId="30" applyFont="1" applyAlignment="1">
      <alignment horizontal="center" vertical="center" wrapText="1"/>
    </xf>
    <xf numFmtId="0" fontId="34" fillId="0" borderId="0" xfId="30" applyFont="1" applyAlignment="1">
      <alignment horizontal="center" vertical="center"/>
    </xf>
    <xf numFmtId="0" fontId="33" fillId="11" borderId="12" xfId="0" applyFont="1" applyFill="1" applyBorder="1" applyAlignment="1">
      <alignment horizontal="center" vertical="center" wrapText="1"/>
    </xf>
    <xf numFmtId="0" fontId="33" fillId="11" borderId="13" xfId="0" applyFont="1" applyFill="1" applyBorder="1" applyAlignment="1">
      <alignment horizontal="center" vertical="center" wrapText="1"/>
    </xf>
    <xf numFmtId="0" fontId="33" fillId="11" borderId="27" xfId="0" applyFont="1" applyFill="1" applyBorder="1" applyAlignment="1">
      <alignment horizontal="center" vertical="center" wrapText="1"/>
    </xf>
    <xf numFmtId="0" fontId="33" fillId="11" borderId="7" xfId="0" applyFont="1" applyFill="1" applyBorder="1" applyAlignment="1">
      <alignment horizontal="center" vertical="center" wrapText="1"/>
    </xf>
    <xf numFmtId="0" fontId="33" fillId="11" borderId="0" xfId="0" applyFont="1" applyFill="1" applyAlignment="1">
      <alignment horizontal="center" vertical="center" wrapText="1"/>
    </xf>
    <xf numFmtId="0" fontId="33" fillId="11" borderId="22" xfId="0" applyFont="1" applyFill="1" applyBorder="1" applyAlignment="1">
      <alignment horizontal="center" vertical="center" wrapText="1"/>
    </xf>
    <xf numFmtId="0" fontId="33" fillId="0" borderId="0" xfId="31" applyFont="1" applyAlignment="1">
      <alignment horizontal="center" vertical="center" wrapText="1"/>
    </xf>
    <xf numFmtId="0" fontId="47" fillId="0" borderId="0" xfId="2" applyFont="1" applyAlignment="1">
      <alignment horizontal="center"/>
    </xf>
    <xf numFmtId="0" fontId="10" fillId="0" borderId="23" xfId="0" applyFont="1" applyBorder="1" applyAlignment="1">
      <alignment horizontal="center" wrapText="1"/>
    </xf>
    <xf numFmtId="0" fontId="10" fillId="0" borderId="0" xfId="0" applyFont="1" applyAlignment="1">
      <alignment horizontal="center" wrapText="1"/>
    </xf>
    <xf numFmtId="164" fontId="47" fillId="6" borderId="47" xfId="7" applyNumberFormat="1" applyFont="1" applyFill="1" applyBorder="1" applyAlignment="1">
      <alignment horizontal="center"/>
    </xf>
    <xf numFmtId="164" fontId="47" fillId="6" borderId="50" xfId="7" applyNumberFormat="1" applyFont="1" applyFill="1" applyBorder="1" applyAlignment="1">
      <alignment horizontal="center"/>
    </xf>
    <xf numFmtId="0" fontId="50" fillId="13" borderId="4" xfId="2" applyFont="1" applyFill="1" applyBorder="1" applyAlignment="1">
      <alignment horizontal="left"/>
    </xf>
    <xf numFmtId="177" fontId="50" fillId="13" borderId="4" xfId="2" applyNumberFormat="1" applyFont="1" applyFill="1" applyBorder="1" applyAlignment="1">
      <alignment horizontal="left"/>
    </xf>
    <xf numFmtId="0" fontId="50" fillId="0" borderId="4" xfId="2" applyFont="1" applyBorder="1" applyAlignment="1">
      <alignment horizontal="left"/>
    </xf>
    <xf numFmtId="177" fontId="50" fillId="0" borderId="4" xfId="2" applyNumberFormat="1" applyFont="1" applyBorder="1" applyAlignment="1">
      <alignment horizontal="left"/>
    </xf>
    <xf numFmtId="164" fontId="47" fillId="5" borderId="10" xfId="7" applyNumberFormat="1" applyFont="1" applyFill="1" applyBorder="1" applyAlignment="1">
      <alignment horizontal="center"/>
    </xf>
    <xf numFmtId="164" fontId="47" fillId="5" borderId="45" xfId="7" applyNumberFormat="1" applyFont="1" applyFill="1" applyBorder="1" applyAlignment="1">
      <alignment horizontal="center"/>
    </xf>
    <xf numFmtId="164" fontId="47" fillId="6" borderId="10" xfId="7" applyNumberFormat="1" applyFont="1" applyFill="1" applyBorder="1" applyAlignment="1">
      <alignment horizontal="center"/>
    </xf>
    <xf numFmtId="164" fontId="47" fillId="6" borderId="45" xfId="7" applyNumberFormat="1" applyFont="1" applyFill="1" applyBorder="1" applyAlignment="1">
      <alignment horizontal="center"/>
    </xf>
    <xf numFmtId="172" fontId="47" fillId="6" borderId="10" xfId="7" applyFont="1" applyFill="1" applyBorder="1" applyAlignment="1">
      <alignment horizontal="center"/>
    </xf>
    <xf numFmtId="172" fontId="47" fillId="6" borderId="45" xfId="7" applyFont="1" applyFill="1" applyBorder="1" applyAlignment="1">
      <alignment horizontal="center"/>
    </xf>
    <xf numFmtId="0" fontId="50" fillId="6" borderId="47" xfId="2" applyFont="1" applyFill="1" applyBorder="1" applyAlignment="1">
      <alignment horizontal="left"/>
    </xf>
    <xf numFmtId="0" fontId="50" fillId="6" borderId="48" xfId="2" applyFont="1" applyFill="1" applyBorder="1" applyAlignment="1">
      <alignment horizontal="left"/>
    </xf>
    <xf numFmtId="0" fontId="50" fillId="6" borderId="50" xfId="2" applyFont="1" applyFill="1" applyBorder="1" applyAlignment="1">
      <alignment horizontal="left"/>
    </xf>
    <xf numFmtId="1" fontId="50" fillId="6" borderId="47" xfId="28" applyNumberFormat="1" applyFont="1" applyFill="1" applyBorder="1" applyAlignment="1">
      <alignment horizontal="left"/>
    </xf>
    <xf numFmtId="1" fontId="50" fillId="6" borderId="48" xfId="28" applyNumberFormat="1" applyFont="1" applyFill="1" applyBorder="1" applyAlignment="1">
      <alignment horizontal="left"/>
    </xf>
    <xf numFmtId="1" fontId="50" fillId="6" borderId="4" xfId="28" applyNumberFormat="1" applyFont="1" applyFill="1" applyBorder="1" applyAlignment="1">
      <alignment horizontal="left"/>
    </xf>
    <xf numFmtId="0" fontId="50" fillId="6" borderId="47" xfId="2" applyFont="1" applyFill="1" applyBorder="1"/>
    <xf numFmtId="0" fontId="50" fillId="6" borderId="48" xfId="2" applyFont="1" applyFill="1" applyBorder="1"/>
    <xf numFmtId="0" fontId="50" fillId="6" borderId="50" xfId="2" applyFont="1" applyFill="1" applyBorder="1"/>
    <xf numFmtId="164" fontId="77" fillId="6" borderId="10" xfId="7" applyNumberFormat="1" applyFont="1" applyFill="1" applyBorder="1" applyAlignment="1">
      <alignment horizontal="center"/>
    </xf>
    <xf numFmtId="164" fontId="77" fillId="6" borderId="45" xfId="7" applyNumberFormat="1" applyFont="1" applyFill="1" applyBorder="1" applyAlignment="1">
      <alignment horizontal="center"/>
    </xf>
    <xf numFmtId="0" fontId="50" fillId="5" borderId="10" xfId="2" applyFont="1" applyFill="1" applyBorder="1" applyAlignment="1">
      <alignment horizontal="left"/>
    </xf>
    <xf numFmtId="0" fontId="50" fillId="5" borderId="44" xfId="2" applyFont="1" applyFill="1" applyBorder="1" applyAlignment="1">
      <alignment horizontal="left"/>
    </xf>
    <xf numFmtId="0" fontId="50" fillId="5" borderId="45" xfId="2" applyFont="1" applyFill="1" applyBorder="1" applyAlignment="1">
      <alignment horizontal="left"/>
    </xf>
    <xf numFmtId="0" fontId="50" fillId="6" borderId="47" xfId="28" applyFont="1" applyFill="1" applyBorder="1" applyAlignment="1">
      <alignment horizontal="left"/>
    </xf>
    <xf numFmtId="0" fontId="50" fillId="6" borderId="48" xfId="28" applyFont="1" applyFill="1" applyBorder="1" applyAlignment="1">
      <alignment horizontal="left"/>
    </xf>
    <xf numFmtId="0" fontId="50" fillId="6" borderId="50" xfId="28" applyFont="1" applyFill="1" applyBorder="1" applyAlignment="1">
      <alignment horizontal="left"/>
    </xf>
    <xf numFmtId="172" fontId="47" fillId="6" borderId="4" xfId="7" applyFont="1" applyFill="1" applyBorder="1" applyAlignment="1">
      <alignment horizontal="center"/>
    </xf>
    <xf numFmtId="0" fontId="50" fillId="5" borderId="58" xfId="2" applyFont="1" applyFill="1" applyBorder="1" applyAlignment="1">
      <alignment horizontal="left"/>
    </xf>
    <xf numFmtId="0" fontId="50" fillId="5" borderId="59" xfId="2" applyFont="1" applyFill="1" applyBorder="1" applyAlignment="1">
      <alignment horizontal="left"/>
    </xf>
    <xf numFmtId="0" fontId="50" fillId="5" borderId="52" xfId="2" applyFont="1" applyFill="1" applyBorder="1" applyAlignment="1">
      <alignment horizontal="left"/>
    </xf>
    <xf numFmtId="0" fontId="62" fillId="0" borderId="0" xfId="2" applyFont="1" applyAlignment="1">
      <alignment horizontal="center"/>
    </xf>
    <xf numFmtId="172" fontId="56" fillId="4" borderId="4" xfId="7" applyFont="1" applyFill="1" applyBorder="1" applyAlignment="1">
      <alignment horizontal="center"/>
    </xf>
    <xf numFmtId="0" fontId="47" fillId="0" borderId="4" xfId="2" applyFont="1" applyBorder="1" applyAlignment="1">
      <alignment horizontal="center" vertical="center" wrapText="1"/>
    </xf>
    <xf numFmtId="0" fontId="50" fillId="5" borderId="10" xfId="28" applyFont="1" applyFill="1" applyBorder="1" applyAlignment="1">
      <alignment horizontal="left"/>
    </xf>
    <xf numFmtId="0" fontId="50" fillId="5" borderId="44" xfId="28" applyFont="1" applyFill="1" applyBorder="1" applyAlignment="1">
      <alignment horizontal="left"/>
    </xf>
    <xf numFmtId="0" fontId="50" fillId="5" borderId="45" xfId="28" applyFont="1" applyFill="1" applyBorder="1" applyAlignment="1">
      <alignment horizontal="left"/>
    </xf>
    <xf numFmtId="172" fontId="47" fillId="5" borderId="4" xfId="7" applyFont="1" applyFill="1" applyBorder="1" applyAlignment="1">
      <alignment horizontal="center"/>
    </xf>
    <xf numFmtId="0" fontId="50" fillId="6" borderId="4" xfId="2" applyFont="1" applyFill="1" applyBorder="1" applyAlignment="1">
      <alignment horizontal="left"/>
    </xf>
    <xf numFmtId="0" fontId="47" fillId="4" borderId="5" xfId="28" applyFont="1" applyFill="1" applyBorder="1" applyAlignment="1">
      <alignment horizontal="center"/>
    </xf>
    <xf numFmtId="0" fontId="47" fillId="4" borderId="6" xfId="28" applyFont="1" applyFill="1" applyBorder="1" applyAlignment="1">
      <alignment horizontal="center"/>
    </xf>
    <xf numFmtId="0" fontId="47" fillId="4" borderId="8" xfId="28" applyFont="1" applyFill="1" applyBorder="1" applyAlignment="1">
      <alignment horizontal="center"/>
    </xf>
    <xf numFmtId="1" fontId="47" fillId="0" borderId="0" xfId="28" applyNumberFormat="1" applyFont="1" applyAlignment="1">
      <alignment horizontal="center"/>
    </xf>
    <xf numFmtId="0" fontId="63" fillId="0" borderId="0" xfId="2" applyFont="1" applyAlignment="1">
      <alignment horizontal="left"/>
    </xf>
    <xf numFmtId="0" fontId="47" fillId="4" borderId="4" xfId="2" applyFont="1" applyFill="1" applyBorder="1" applyAlignment="1">
      <alignment horizontal="center"/>
    </xf>
    <xf numFmtId="164" fontId="47" fillId="5" borderId="92" xfId="7" applyNumberFormat="1" applyFont="1" applyFill="1" applyBorder="1" applyAlignment="1">
      <alignment horizontal="center"/>
    </xf>
    <xf numFmtId="164" fontId="47" fillId="5" borderId="23" xfId="7" applyNumberFormat="1" applyFont="1" applyFill="1" applyBorder="1" applyAlignment="1">
      <alignment horizontal="center"/>
    </xf>
    <xf numFmtId="164" fontId="47" fillId="5" borderId="93" xfId="7" applyNumberFormat="1" applyFont="1" applyFill="1" applyBorder="1" applyAlignment="1">
      <alignment horizontal="center"/>
    </xf>
    <xf numFmtId="0" fontId="65" fillId="7" borderId="10" xfId="2" applyFont="1" applyFill="1" applyBorder="1" applyAlignment="1">
      <alignment horizontal="left"/>
    </xf>
    <xf numFmtId="0" fontId="65" fillId="7" borderId="44" xfId="2" applyFont="1" applyFill="1" applyBorder="1" applyAlignment="1">
      <alignment horizontal="left"/>
    </xf>
    <xf numFmtId="0" fontId="65" fillId="7" borderId="45" xfId="2" applyFont="1" applyFill="1" applyBorder="1" applyAlignment="1">
      <alignment horizontal="left"/>
    </xf>
    <xf numFmtId="0" fontId="47" fillId="5" borderId="10" xfId="2" applyFont="1" applyFill="1" applyBorder="1" applyAlignment="1">
      <alignment horizontal="left"/>
    </xf>
    <xf numFmtId="0" fontId="47" fillId="5" borderId="23" xfId="2" applyFont="1" applyFill="1" applyBorder="1" applyAlignment="1">
      <alignment horizontal="left"/>
    </xf>
    <xf numFmtId="0" fontId="47" fillId="5" borderId="93" xfId="2" applyFont="1" applyFill="1" applyBorder="1" applyAlignment="1">
      <alignment horizontal="left"/>
    </xf>
    <xf numFmtId="1" fontId="47" fillId="0" borderId="0" xfId="28" quotePrefix="1" applyNumberFormat="1" applyFont="1" applyAlignment="1">
      <alignment horizontal="center"/>
    </xf>
    <xf numFmtId="1" fontId="47" fillId="8" borderId="6" xfId="2" applyNumberFormat="1" applyFont="1" applyFill="1" applyBorder="1" applyAlignment="1">
      <alignment horizontal="center"/>
    </xf>
    <xf numFmtId="1" fontId="47" fillId="8" borderId="8" xfId="2" applyNumberFormat="1" applyFont="1" applyFill="1" applyBorder="1" applyAlignment="1">
      <alignment horizontal="center"/>
    </xf>
    <xf numFmtId="1" fontId="47" fillId="5" borderId="5" xfId="28" applyNumberFormat="1" applyFont="1" applyFill="1" applyBorder="1" applyAlignment="1">
      <alignment horizontal="center"/>
    </xf>
    <xf numFmtId="1" fontId="47" fillId="5" borderId="6" xfId="28" applyNumberFormat="1" applyFont="1" applyFill="1" applyBorder="1" applyAlignment="1">
      <alignment horizontal="center"/>
    </xf>
    <xf numFmtId="1" fontId="47" fillId="5" borderId="8" xfId="28" applyNumberFormat="1" applyFont="1" applyFill="1" applyBorder="1" applyAlignment="1">
      <alignment horizontal="center"/>
    </xf>
    <xf numFmtId="1" fontId="47" fillId="0" borderId="5" xfId="28" applyNumberFormat="1" applyFont="1" applyBorder="1" applyAlignment="1">
      <alignment horizontal="center"/>
    </xf>
    <xf numFmtId="1" fontId="47" fillId="0" borderId="6" xfId="28" applyNumberFormat="1" applyFont="1" applyBorder="1" applyAlignment="1">
      <alignment horizontal="center"/>
    </xf>
    <xf numFmtId="1" fontId="47" fillId="0" borderId="8" xfId="28" applyNumberFormat="1" applyFont="1" applyBorder="1" applyAlignment="1">
      <alignment horizontal="center"/>
    </xf>
    <xf numFmtId="1" fontId="47" fillId="0" borderId="12" xfId="28" applyNumberFormat="1" applyFont="1" applyBorder="1" applyAlignment="1">
      <alignment vertical="center" wrapText="1"/>
    </xf>
    <xf numFmtId="1" fontId="47" fillId="0" borderId="27" xfId="28" applyNumberFormat="1" applyFont="1" applyBorder="1" applyAlignment="1">
      <alignment vertical="center" wrapText="1"/>
    </xf>
    <xf numFmtId="1" fontId="47" fillId="0" borderId="7" xfId="28" applyNumberFormat="1" applyFont="1" applyBorder="1" applyAlignment="1">
      <alignment vertical="center" wrapText="1"/>
    </xf>
    <xf numFmtId="1" fontId="47" fillId="0" borderId="22" xfId="28" applyNumberFormat="1" applyFont="1" applyBorder="1" applyAlignment="1">
      <alignment vertical="center" wrapText="1"/>
    </xf>
    <xf numFmtId="1" fontId="47" fillId="0" borderId="14" xfId="28" applyNumberFormat="1" applyFont="1" applyBorder="1" applyAlignment="1">
      <alignment vertical="center" wrapText="1"/>
    </xf>
    <xf numFmtId="1" fontId="47" fillId="0" borderId="26" xfId="28" applyNumberFormat="1" applyFont="1" applyBorder="1" applyAlignment="1">
      <alignment vertical="center" wrapText="1"/>
    </xf>
    <xf numFmtId="1" fontId="47" fillId="21" borderId="6" xfId="28" applyNumberFormat="1" applyFont="1" applyFill="1" applyBorder="1" applyAlignment="1">
      <alignment horizontal="center"/>
    </xf>
    <xf numFmtId="1" fontId="47" fillId="21" borderId="8" xfId="28" applyNumberFormat="1" applyFont="1" applyFill="1" applyBorder="1" applyAlignment="1">
      <alignment horizontal="center"/>
    </xf>
    <xf numFmtId="1" fontId="47" fillId="0" borderId="0" xfId="2" applyNumberFormat="1" applyFont="1" applyAlignment="1">
      <alignment horizontal="center"/>
    </xf>
    <xf numFmtId="1" fontId="47" fillId="0" borderId="0" xfId="2" quotePrefix="1" applyNumberFormat="1" applyFont="1" applyAlignment="1">
      <alignment horizontal="center"/>
    </xf>
    <xf numFmtId="1" fontId="47" fillId="5" borderId="5" xfId="2" applyNumberFormat="1" applyFont="1" applyFill="1" applyBorder="1" applyAlignment="1">
      <alignment horizontal="center"/>
    </xf>
    <xf numFmtId="1" fontId="47" fillId="5" borderId="6" xfId="2" applyNumberFormat="1" applyFont="1" applyFill="1" applyBorder="1" applyAlignment="1">
      <alignment horizontal="center"/>
    </xf>
    <xf numFmtId="1" fontId="47" fillId="5" borderId="8" xfId="2" applyNumberFormat="1" applyFont="1" applyFill="1" applyBorder="1" applyAlignment="1">
      <alignment horizontal="center"/>
    </xf>
    <xf numFmtId="0" fontId="47" fillId="4" borderId="6" xfId="2" applyFont="1" applyFill="1" applyBorder="1" applyAlignment="1">
      <alignment horizontal="center"/>
    </xf>
    <xf numFmtId="0" fontId="47" fillId="4" borderId="8" xfId="2" applyFont="1" applyFill="1" applyBorder="1" applyAlignment="1">
      <alignment horizontal="center"/>
    </xf>
    <xf numFmtId="0" fontId="47" fillId="4" borderId="5" xfId="2" applyFont="1" applyFill="1" applyBorder="1" applyAlignment="1">
      <alignment horizontal="center"/>
    </xf>
    <xf numFmtId="172" fontId="47" fillId="13" borderId="10" xfId="7" applyFont="1" applyFill="1" applyBorder="1" applyAlignment="1">
      <alignment horizontal="center"/>
    </xf>
    <xf numFmtId="172" fontId="47" fillId="13" borderId="45" xfId="7" applyFont="1" applyFill="1" applyBorder="1" applyAlignment="1">
      <alignment horizontal="center"/>
    </xf>
    <xf numFmtId="0" fontId="47" fillId="5" borderId="58" xfId="2" applyFont="1" applyFill="1" applyBorder="1" applyAlignment="1">
      <alignment horizontal="left"/>
    </xf>
    <xf numFmtId="0" fontId="47" fillId="5" borderId="59" xfId="2" applyFont="1" applyFill="1" applyBorder="1" applyAlignment="1">
      <alignment horizontal="left"/>
    </xf>
    <xf numFmtId="0" fontId="47" fillId="5" borderId="52" xfId="2" applyFont="1" applyFill="1" applyBorder="1" applyAlignment="1">
      <alignment horizontal="left"/>
    </xf>
    <xf numFmtId="0" fontId="47" fillId="6" borderId="47" xfId="2" applyFont="1" applyFill="1" applyBorder="1" applyAlignment="1">
      <alignment horizontal="left"/>
    </xf>
    <xf numFmtId="0" fontId="47" fillId="6" borderId="48" xfId="2" applyFont="1" applyFill="1" applyBorder="1" applyAlignment="1">
      <alignment horizontal="left"/>
    </xf>
    <xf numFmtId="0" fontId="47" fillId="6" borderId="50" xfId="2" applyFont="1" applyFill="1" applyBorder="1" applyAlignment="1">
      <alignment horizontal="left"/>
    </xf>
    <xf numFmtId="0" fontId="47" fillId="5" borderId="44" xfId="2" applyFont="1" applyFill="1" applyBorder="1" applyAlignment="1">
      <alignment horizontal="left"/>
    </xf>
    <xf numFmtId="0" fontId="47" fillId="5" borderId="45" xfId="2" applyFont="1" applyFill="1" applyBorder="1" applyAlignment="1">
      <alignment horizontal="left"/>
    </xf>
    <xf numFmtId="0" fontId="47" fillId="6" borderId="47" xfId="28" applyFont="1" applyFill="1" applyBorder="1" applyAlignment="1">
      <alignment horizontal="left"/>
    </xf>
    <xf numFmtId="0" fontId="47" fillId="6" borderId="48" xfId="28" applyFont="1" applyFill="1" applyBorder="1" applyAlignment="1">
      <alignment horizontal="left"/>
    </xf>
    <xf numFmtId="0" fontId="47" fillId="6" borderId="50" xfId="28" applyFont="1" applyFill="1" applyBorder="1" applyAlignment="1">
      <alignment horizontal="left"/>
    </xf>
    <xf numFmtId="9" fontId="47" fillId="4" borderId="4" xfId="23" applyFont="1" applyFill="1" applyBorder="1" applyAlignment="1">
      <alignment horizontal="center"/>
    </xf>
    <xf numFmtId="9" fontId="47" fillId="5" borderId="47" xfId="23" applyFont="1" applyFill="1" applyBorder="1" applyAlignment="1">
      <alignment horizontal="center"/>
    </xf>
    <xf numFmtId="9" fontId="47" fillId="5" borderId="48" xfId="23" applyFont="1" applyFill="1" applyBorder="1" applyAlignment="1">
      <alignment horizontal="center"/>
    </xf>
    <xf numFmtId="0" fontId="47" fillId="5" borderId="10" xfId="28" applyFont="1" applyFill="1" applyBorder="1" applyAlignment="1">
      <alignment horizontal="left"/>
    </xf>
    <xf numFmtId="0" fontId="47" fillId="5" borderId="44" xfId="28" applyFont="1" applyFill="1" applyBorder="1" applyAlignment="1">
      <alignment horizontal="left"/>
    </xf>
    <xf numFmtId="0" fontId="47" fillId="5" borderId="45" xfId="28" applyFont="1" applyFill="1" applyBorder="1" applyAlignment="1">
      <alignment horizontal="left"/>
    </xf>
    <xf numFmtId="164" fontId="77" fillId="5" borderId="10" xfId="7" applyNumberFormat="1" applyFont="1" applyFill="1" applyBorder="1" applyAlignment="1">
      <alignment horizontal="center"/>
    </xf>
    <xf numFmtId="164" fontId="77" fillId="5" borderId="45" xfId="7" applyNumberFormat="1" applyFont="1" applyFill="1" applyBorder="1" applyAlignment="1">
      <alignment horizontal="center"/>
    </xf>
    <xf numFmtId="172" fontId="47" fillId="5" borderId="10" xfId="7" applyFont="1" applyFill="1" applyBorder="1" applyAlignment="1">
      <alignment horizontal="center"/>
    </xf>
    <xf numFmtId="172" fontId="47" fillId="5" borderId="45" xfId="7" applyFont="1" applyFill="1" applyBorder="1" applyAlignment="1">
      <alignment horizontal="center"/>
    </xf>
    <xf numFmtId="1" fontId="47" fillId="6" borderId="4" xfId="28" applyNumberFormat="1" applyFont="1" applyFill="1" applyBorder="1" applyAlignment="1">
      <alignment horizontal="left"/>
    </xf>
    <xf numFmtId="164" fontId="47" fillId="5" borderId="47" xfId="7" applyNumberFormat="1" applyFont="1" applyFill="1" applyBorder="1" applyAlignment="1">
      <alignment horizontal="center"/>
    </xf>
    <xf numFmtId="164" fontId="47" fillId="5" borderId="50" xfId="7" applyNumberFormat="1" applyFont="1" applyFill="1" applyBorder="1" applyAlignment="1">
      <alignment horizontal="center"/>
    </xf>
    <xf numFmtId="1" fontId="47" fillId="6" borderId="47" xfId="28" applyNumberFormat="1" applyFont="1" applyFill="1" applyBorder="1" applyAlignment="1">
      <alignment horizontal="left"/>
    </xf>
    <xf numFmtId="1" fontId="47" fillId="6" borderId="48" xfId="28" applyNumberFormat="1" applyFont="1" applyFill="1" applyBorder="1" applyAlignment="1">
      <alignment horizontal="left"/>
    </xf>
    <xf numFmtId="1" fontId="47" fillId="13" borderId="4" xfId="28" applyNumberFormat="1" applyFont="1" applyFill="1" applyBorder="1" applyAlignment="1">
      <alignment horizontal="left"/>
    </xf>
    <xf numFmtId="0" fontId="10" fillId="6" borderId="40" xfId="28" applyFill="1" applyBorder="1" applyAlignment="1">
      <alignment horizontal="left" vertical="top" wrapText="1"/>
    </xf>
    <xf numFmtId="0" fontId="10" fillId="6" borderId="13" xfId="28" applyFill="1" applyBorder="1" applyAlignment="1">
      <alignment horizontal="left" vertical="top" wrapText="1"/>
    </xf>
    <xf numFmtId="0" fontId="10" fillId="6" borderId="55" xfId="28" applyFill="1" applyBorder="1" applyAlignment="1">
      <alignment horizontal="left" vertical="top" wrapText="1"/>
    </xf>
    <xf numFmtId="0" fontId="10" fillId="6" borderId="11" xfId="28" applyFill="1" applyBorder="1" applyAlignment="1">
      <alignment horizontal="left" vertical="top" wrapText="1"/>
    </xf>
    <xf numFmtId="0" fontId="10" fillId="6" borderId="0" xfId="28" applyFill="1" applyAlignment="1">
      <alignment horizontal="left" vertical="top" wrapText="1"/>
    </xf>
    <xf numFmtId="0" fontId="10" fillId="6" borderId="57" xfId="28" applyFill="1" applyBorder="1" applyAlignment="1">
      <alignment horizontal="left" vertical="top" wrapText="1"/>
    </xf>
    <xf numFmtId="0" fontId="10" fillId="6" borderId="53" xfId="28" applyFill="1" applyBorder="1" applyAlignment="1">
      <alignment horizontal="left" vertical="top" wrapText="1"/>
    </xf>
    <xf numFmtId="0" fontId="10" fillId="6" borderId="24" xfId="28" applyFill="1" applyBorder="1" applyAlignment="1">
      <alignment horizontal="left" vertical="top" wrapText="1"/>
    </xf>
    <xf numFmtId="0" fontId="10" fillId="6" borderId="54" xfId="28" applyFill="1" applyBorder="1" applyAlignment="1">
      <alignment horizontal="left" vertical="top" wrapText="1"/>
    </xf>
    <xf numFmtId="0" fontId="0" fillId="6" borderId="32" xfId="28" applyFont="1" applyFill="1" applyBorder="1" applyAlignment="1">
      <alignment horizontal="center" vertical="center"/>
    </xf>
    <xf numFmtId="0" fontId="0" fillId="6" borderId="18" xfId="28" applyFont="1" applyFill="1" applyBorder="1" applyAlignment="1">
      <alignment horizontal="center" vertical="center"/>
    </xf>
    <xf numFmtId="0" fontId="0" fillId="6" borderId="34" xfId="28" applyFont="1" applyFill="1" applyBorder="1" applyAlignment="1">
      <alignment horizontal="center" vertical="center"/>
    </xf>
    <xf numFmtId="0" fontId="0" fillId="6" borderId="33" xfId="28" applyFont="1" applyFill="1" applyBorder="1" applyAlignment="1">
      <alignment horizontal="center" vertical="center" wrapText="1"/>
    </xf>
    <xf numFmtId="0" fontId="0" fillId="6" borderId="4" xfId="28" applyFont="1" applyFill="1" applyBorder="1" applyAlignment="1">
      <alignment horizontal="center" vertical="center" wrapText="1"/>
    </xf>
    <xf numFmtId="0" fontId="0" fillId="6" borderId="15" xfId="28" applyFont="1" applyFill="1" applyBorder="1" applyAlignment="1">
      <alignment horizontal="center" vertical="center" wrapText="1"/>
    </xf>
    <xf numFmtId="0" fontId="0" fillId="6" borderId="33" xfId="28" applyFont="1" applyFill="1" applyBorder="1" applyAlignment="1">
      <alignment horizontal="center" vertical="center"/>
    </xf>
    <xf numFmtId="0" fontId="0" fillId="6" borderId="4" xfId="28" applyFont="1" applyFill="1" applyBorder="1" applyAlignment="1">
      <alignment horizontal="center" vertical="center"/>
    </xf>
    <xf numFmtId="0" fontId="0" fillId="6" borderId="15" xfId="28" applyFont="1" applyFill="1" applyBorder="1" applyAlignment="1">
      <alignment horizontal="center" vertical="center"/>
    </xf>
    <xf numFmtId="0" fontId="0" fillId="6" borderId="40" xfId="28" applyFont="1" applyFill="1" applyBorder="1" applyAlignment="1">
      <alignment horizontal="left" vertical="top" wrapText="1"/>
    </xf>
    <xf numFmtId="0" fontId="0" fillId="6" borderId="13" xfId="28" applyFont="1" applyFill="1" applyBorder="1" applyAlignment="1">
      <alignment horizontal="left" vertical="top" wrapText="1"/>
    </xf>
    <xf numFmtId="0" fontId="0" fillId="6" borderId="55" xfId="28" applyFont="1" applyFill="1" applyBorder="1" applyAlignment="1">
      <alignment horizontal="left" vertical="top" wrapText="1"/>
    </xf>
    <xf numFmtId="0" fontId="0" fillId="6" borderId="11" xfId="28" applyFont="1" applyFill="1" applyBorder="1" applyAlignment="1">
      <alignment horizontal="left" vertical="top" wrapText="1"/>
    </xf>
    <xf numFmtId="0" fontId="0" fillId="6" borderId="0" xfId="28" applyFont="1" applyFill="1" applyAlignment="1">
      <alignment horizontal="left" vertical="top" wrapText="1"/>
    </xf>
    <xf numFmtId="0" fontId="0" fillId="6" borderId="57" xfId="28" applyFont="1" applyFill="1" applyBorder="1" applyAlignment="1">
      <alignment horizontal="left" vertical="top" wrapText="1"/>
    </xf>
    <xf numFmtId="0" fontId="0" fillId="6" borderId="53" xfId="28" applyFont="1" applyFill="1" applyBorder="1" applyAlignment="1">
      <alignment horizontal="left" vertical="top" wrapText="1"/>
    </xf>
    <xf numFmtId="0" fontId="0" fillId="6" borderId="24" xfId="28" applyFont="1" applyFill="1" applyBorder="1" applyAlignment="1">
      <alignment horizontal="left" vertical="top" wrapText="1"/>
    </xf>
    <xf numFmtId="0" fontId="0" fillId="6" borderId="54" xfId="28" applyFont="1" applyFill="1" applyBorder="1" applyAlignment="1">
      <alignment horizontal="left" vertical="top" wrapText="1"/>
    </xf>
    <xf numFmtId="0" fontId="10" fillId="6" borderId="32" xfId="28" applyFill="1" applyBorder="1" applyAlignment="1">
      <alignment horizontal="center" vertical="center"/>
    </xf>
    <xf numFmtId="0" fontId="10" fillId="6" borderId="18" xfId="28" applyFill="1" applyBorder="1" applyAlignment="1">
      <alignment horizontal="center" vertical="center"/>
    </xf>
    <xf numFmtId="0" fontId="10" fillId="6" borderId="34" xfId="28" applyFill="1" applyBorder="1" applyAlignment="1">
      <alignment horizontal="center" vertical="center"/>
    </xf>
    <xf numFmtId="0" fontId="10" fillId="6" borderId="33" xfId="28" applyFill="1" applyBorder="1" applyAlignment="1">
      <alignment horizontal="center" vertical="center" wrapText="1"/>
    </xf>
    <xf numFmtId="0" fontId="10" fillId="6" borderId="4" xfId="28" applyFill="1" applyBorder="1" applyAlignment="1">
      <alignment horizontal="center" vertical="center" wrapText="1"/>
    </xf>
    <xf numFmtId="0" fontId="10" fillId="6" borderId="15" xfId="28" applyFill="1" applyBorder="1" applyAlignment="1">
      <alignment horizontal="center" vertical="center" wrapText="1"/>
    </xf>
    <xf numFmtId="0" fontId="10" fillId="6" borderId="33" xfId="28" applyFill="1" applyBorder="1" applyAlignment="1">
      <alignment horizontal="center" vertical="center"/>
    </xf>
    <xf numFmtId="0" fontId="10" fillId="6" borderId="4" xfId="28" applyFill="1" applyBorder="1" applyAlignment="1">
      <alignment horizontal="center" vertical="center"/>
    </xf>
    <xf numFmtId="0" fontId="10" fillId="6" borderId="15" xfId="28" applyFill="1" applyBorder="1" applyAlignment="1">
      <alignment horizontal="center" vertical="center"/>
    </xf>
    <xf numFmtId="0" fontId="10" fillId="6" borderId="32" xfId="28" applyFill="1" applyBorder="1" applyAlignment="1">
      <alignment horizontal="center" vertical="center" wrapText="1"/>
    </xf>
    <xf numFmtId="0" fontId="10" fillId="6" borderId="18" xfId="28" applyFill="1" applyBorder="1" applyAlignment="1">
      <alignment horizontal="center" vertical="center" wrapText="1"/>
    </xf>
    <xf numFmtId="0" fontId="10" fillId="6" borderId="34" xfId="28" applyFill="1" applyBorder="1" applyAlignment="1">
      <alignment horizontal="center" vertical="center" wrapText="1"/>
    </xf>
    <xf numFmtId="0" fontId="47" fillId="8" borderId="5" xfId="28" applyFont="1" applyFill="1" applyBorder="1" applyAlignment="1">
      <alignment horizontal="center"/>
    </xf>
    <xf numFmtId="0" fontId="47" fillId="8" borderId="8" xfId="28" applyFont="1" applyFill="1" applyBorder="1" applyAlignment="1">
      <alignment horizontal="center"/>
    </xf>
    <xf numFmtId="0" fontId="47" fillId="0" borderId="10" xfId="28" applyFont="1" applyBorder="1" applyAlignment="1">
      <alignment horizontal="center" vertical="center" wrapText="1"/>
    </xf>
    <xf numFmtId="0" fontId="47" fillId="0" borderId="44" xfId="28" applyFont="1" applyBorder="1" applyAlignment="1">
      <alignment horizontal="center" vertical="center" wrapText="1"/>
    </xf>
    <xf numFmtId="0" fontId="47" fillId="0" borderId="45" xfId="28" applyFont="1" applyBorder="1" applyAlignment="1">
      <alignment horizontal="center" vertical="center" wrapText="1"/>
    </xf>
    <xf numFmtId="0" fontId="0" fillId="11" borderId="4" xfId="0" applyFill="1" applyBorder="1" applyAlignment="1">
      <alignment horizontal="left" vertical="top" wrapText="1"/>
    </xf>
    <xf numFmtId="0" fontId="0" fillId="11" borderId="4" xfId="0" applyFill="1" applyBorder="1" applyAlignment="1" applyProtection="1">
      <alignment horizontal="left" vertical="top" wrapText="1"/>
      <protection locked="0"/>
    </xf>
    <xf numFmtId="0" fontId="47" fillId="12" borderId="0" xfId="28" applyFont="1" applyFill="1" applyAlignment="1">
      <alignment horizontal="center"/>
    </xf>
    <xf numFmtId="0" fontId="47" fillId="0" borderId="0" xfId="28" quotePrefix="1" applyFont="1" applyAlignment="1">
      <alignment horizontal="center"/>
    </xf>
    <xf numFmtId="0" fontId="10" fillId="0" borderId="92" xfId="28" applyBorder="1" applyAlignment="1">
      <alignment vertical="top" wrapText="1"/>
    </xf>
    <xf numFmtId="0" fontId="10" fillId="0" borderId="93" xfId="28" applyBorder="1" applyAlignment="1">
      <alignment vertical="top" wrapText="1"/>
    </xf>
    <xf numFmtId="0" fontId="10" fillId="0" borderId="4" xfId="28" applyBorder="1" applyAlignment="1">
      <alignment wrapText="1"/>
    </xf>
    <xf numFmtId="0" fontId="44" fillId="0" borderId="80" xfId="0" applyFont="1" applyBorder="1" applyAlignment="1">
      <alignment horizontal="left" vertical="center" wrapText="1"/>
    </xf>
    <xf numFmtId="0" fontId="44" fillId="0" borderId="66" xfId="0" applyFont="1" applyBorder="1" applyAlignment="1">
      <alignment horizontal="left" vertical="center" wrapText="1"/>
    </xf>
    <xf numFmtId="0" fontId="43" fillId="8" borderId="76" xfId="0" applyFont="1" applyFill="1" applyBorder="1" applyAlignment="1">
      <alignment horizontal="left" vertical="center" wrapText="1"/>
    </xf>
    <xf numFmtId="0" fontId="43" fillId="8" borderId="60" xfId="0" applyFont="1" applyFill="1" applyBorder="1" applyAlignment="1">
      <alignment horizontal="left" vertical="center" wrapText="1"/>
    </xf>
    <xf numFmtId="0" fontId="45" fillId="8" borderId="76" xfId="0" applyFont="1" applyFill="1" applyBorder="1" applyAlignment="1">
      <alignment horizontal="left" vertical="center" wrapText="1"/>
    </xf>
    <xf numFmtId="0" fontId="45" fillId="8" borderId="60" xfId="0" applyFont="1" applyFill="1" applyBorder="1" applyAlignment="1">
      <alignment horizontal="left" vertical="center" wrapText="1"/>
    </xf>
    <xf numFmtId="0" fontId="46" fillId="8" borderId="10" xfId="0" applyFont="1" applyFill="1" applyBorder="1" applyAlignment="1">
      <alignment horizontal="left" vertical="top"/>
    </xf>
    <xf numFmtId="0" fontId="46" fillId="8" borderId="44" xfId="0" applyFont="1" applyFill="1" applyBorder="1" applyAlignment="1">
      <alignment horizontal="left" vertical="top"/>
    </xf>
    <xf numFmtId="0" fontId="46" fillId="8" borderId="45" xfId="0" applyFont="1" applyFill="1" applyBorder="1" applyAlignment="1">
      <alignment horizontal="left" vertical="top"/>
    </xf>
    <xf numFmtId="0" fontId="44" fillId="8" borderId="70" xfId="0" applyFont="1" applyFill="1" applyBorder="1" applyAlignment="1">
      <alignment horizontal="left" vertical="center" wrapText="1"/>
    </xf>
    <xf numFmtId="0" fontId="44" fillId="8" borderId="84" xfId="0" applyFont="1" applyFill="1" applyBorder="1" applyAlignment="1">
      <alignment horizontal="left" vertical="center" wrapText="1"/>
    </xf>
    <xf numFmtId="0" fontId="44" fillId="8" borderId="85" xfId="0" applyFont="1" applyFill="1" applyBorder="1" applyAlignment="1">
      <alignment horizontal="left" vertical="center" wrapText="1"/>
    </xf>
    <xf numFmtId="0" fontId="44" fillId="8" borderId="86" xfId="0" applyFont="1" applyFill="1" applyBorder="1" applyAlignment="1">
      <alignment horizontal="left" vertical="center" wrapText="1"/>
    </xf>
    <xf numFmtId="0" fontId="44" fillId="8" borderId="63" xfId="0" applyFont="1" applyFill="1" applyBorder="1" applyAlignment="1">
      <alignment horizontal="left" vertical="center" wrapText="1"/>
    </xf>
    <xf numFmtId="0" fontId="44" fillId="8" borderId="87" xfId="0" applyFont="1" applyFill="1" applyBorder="1" applyAlignment="1">
      <alignment horizontal="left" vertical="center" wrapText="1"/>
    </xf>
    <xf numFmtId="0" fontId="44" fillId="8" borderId="76" xfId="0" applyFont="1" applyFill="1" applyBorder="1" applyAlignment="1">
      <alignment horizontal="left" vertical="center" wrapText="1"/>
    </xf>
    <xf numFmtId="0" fontId="44" fillId="8" borderId="60" xfId="0" applyFont="1" applyFill="1" applyBorder="1" applyAlignment="1">
      <alignment horizontal="left" vertical="center" wrapText="1"/>
    </xf>
    <xf numFmtId="0" fontId="43" fillId="8" borderId="61" xfId="0" applyFont="1" applyFill="1" applyBorder="1" applyAlignment="1">
      <alignment horizontal="left" vertical="center" wrapText="1"/>
    </xf>
    <xf numFmtId="0" fontId="43" fillId="8" borderId="62" xfId="0" applyFont="1" applyFill="1" applyBorder="1" applyAlignment="1">
      <alignment horizontal="left" vertical="center" wrapText="1"/>
    </xf>
    <xf numFmtId="0" fontId="0" fillId="8" borderId="61" xfId="0" applyFill="1" applyBorder="1" applyAlignment="1">
      <alignment horizontal="center" vertical="top"/>
    </xf>
    <xf numFmtId="0" fontId="0" fillId="8" borderId="62" xfId="0" applyFill="1" applyBorder="1" applyAlignment="1">
      <alignment horizontal="center" vertical="top"/>
    </xf>
    <xf numFmtId="0" fontId="42" fillId="8" borderId="61" xfId="0" applyFont="1" applyFill="1" applyBorder="1" applyAlignment="1">
      <alignment horizontal="left" vertical="top"/>
    </xf>
    <xf numFmtId="0" fontId="42" fillId="8" borderId="63" xfId="0" applyFont="1" applyFill="1" applyBorder="1" applyAlignment="1">
      <alignment horizontal="left" vertical="top"/>
    </xf>
    <xf numFmtId="0" fontId="42" fillId="8" borderId="62" xfId="0" applyFont="1" applyFill="1" applyBorder="1" applyAlignment="1">
      <alignment horizontal="left" vertical="top"/>
    </xf>
    <xf numFmtId="0" fontId="20" fillId="0" borderId="0" xfId="28" applyFont="1" applyAlignment="1">
      <alignment horizontal="center"/>
    </xf>
    <xf numFmtId="0" fontId="20" fillId="0" borderId="4" xfId="28" applyFont="1" applyBorder="1" applyAlignment="1">
      <alignment horizontal="center" vertical="center" wrapText="1"/>
    </xf>
    <xf numFmtId="9" fontId="20" fillId="4" borderId="4" xfId="23" applyFont="1" applyFill="1" applyBorder="1" applyAlignment="1">
      <alignment horizontal="center"/>
    </xf>
    <xf numFmtId="9" fontId="20" fillId="4" borderId="10" xfId="23" applyFont="1" applyFill="1" applyBorder="1" applyAlignment="1">
      <alignment horizontal="center" vertical="center"/>
    </xf>
    <xf numFmtId="0" fontId="20" fillId="6" borderId="10" xfId="28" applyFont="1" applyFill="1" applyBorder="1" applyAlignment="1">
      <alignment horizontal="left" vertical="center"/>
    </xf>
    <xf numFmtId="0" fontId="20" fillId="6" borderId="10" xfId="28" applyFont="1" applyFill="1" applyBorder="1"/>
    <xf numFmtId="0" fontId="57" fillId="0" borderId="0" xfId="0" applyFont="1" applyAlignment="1">
      <alignment horizontal="left" vertical="top" wrapText="1"/>
    </xf>
    <xf numFmtId="0" fontId="51" fillId="0" borderId="0" xfId="0" applyFont="1" applyAlignment="1">
      <alignment horizontal="center" vertical="top"/>
    </xf>
    <xf numFmtId="0" fontId="19" fillId="0" borderId="0" xfId="28" applyFont="1" applyAlignment="1">
      <alignment horizontal="center"/>
    </xf>
    <xf numFmtId="172" fontId="20" fillId="4" borderId="4" xfId="7" applyFont="1" applyFill="1" applyBorder="1" applyAlignment="1">
      <alignment horizontal="center"/>
    </xf>
    <xf numFmtId="0" fontId="18" fillId="0" borderId="4" xfId="28" applyFont="1" applyBorder="1" applyAlignment="1">
      <alignment horizontal="center" vertical="center" wrapText="1"/>
    </xf>
    <xf numFmtId="0" fontId="9" fillId="0" borderId="0" xfId="28" applyFont="1" applyAlignment="1">
      <alignment wrapText="1"/>
    </xf>
    <xf numFmtId="0" fontId="28" fillId="7" borderId="12" xfId="28" applyFont="1" applyFill="1" applyBorder="1"/>
    <xf numFmtId="0" fontId="28" fillId="7" borderId="13" xfId="28" applyFont="1" applyFill="1" applyBorder="1"/>
    <xf numFmtId="0" fontId="20" fillId="4" borderId="10" xfId="28" applyFont="1" applyFill="1" applyBorder="1" applyAlignment="1">
      <alignment horizontal="center"/>
    </xf>
    <xf numFmtId="0" fontId="20" fillId="4" borderId="44" xfId="28" applyFont="1" applyFill="1" applyBorder="1" applyAlignment="1">
      <alignment horizontal="center"/>
    </xf>
    <xf numFmtId="0" fontId="20" fillId="4" borderId="45" xfId="28" applyFont="1" applyFill="1" applyBorder="1" applyAlignment="1">
      <alignment horizontal="center"/>
    </xf>
    <xf numFmtId="0" fontId="19" fillId="0" borderId="0" xfId="2" applyFont="1" applyAlignment="1">
      <alignment horizontal="center" vertical="center"/>
    </xf>
    <xf numFmtId="0" fontId="19" fillId="0" borderId="0" xfId="2" applyFont="1" applyAlignment="1">
      <alignment horizontal="center"/>
    </xf>
    <xf numFmtId="0" fontId="18" fillId="0" borderId="4" xfId="2" applyFont="1" applyBorder="1" applyAlignment="1">
      <alignment horizontal="center" vertical="center" wrapText="1"/>
    </xf>
    <xf numFmtId="0" fontId="67" fillId="4" borderId="10" xfId="28" applyFont="1" applyFill="1" applyBorder="1" applyAlignment="1">
      <alignment horizontal="center"/>
    </xf>
    <xf numFmtId="0" fontId="67" fillId="4" borderId="44" xfId="28" applyFont="1" applyFill="1" applyBorder="1" applyAlignment="1">
      <alignment horizontal="center"/>
    </xf>
    <xf numFmtId="0" fontId="67" fillId="4" borderId="45" xfId="28" applyFont="1" applyFill="1" applyBorder="1" applyAlignment="1">
      <alignment horizontal="center"/>
    </xf>
    <xf numFmtId="0" fontId="35" fillId="23" borderId="5" xfId="65" applyFont="1" applyFill="1" applyBorder="1" applyAlignment="1">
      <alignment horizontal="center"/>
    </xf>
    <xf numFmtId="0" fontId="35" fillId="23" borderId="6" xfId="65" applyFont="1" applyFill="1" applyBorder="1" applyAlignment="1">
      <alignment horizontal="center"/>
    </xf>
    <xf numFmtId="0" fontId="35" fillId="23" borderId="8" xfId="65" applyFont="1" applyFill="1" applyBorder="1" applyAlignment="1">
      <alignment horizontal="center"/>
    </xf>
    <xf numFmtId="0" fontId="35" fillId="24" borderId="5" xfId="65" applyFont="1" applyFill="1" applyBorder="1" applyAlignment="1">
      <alignment horizontal="center" wrapText="1"/>
    </xf>
    <xf numFmtId="0" fontId="35" fillId="24" borderId="6" xfId="65" applyFont="1" applyFill="1" applyBorder="1" applyAlignment="1">
      <alignment horizontal="center" wrapText="1"/>
    </xf>
    <xf numFmtId="0" fontId="35" fillId="24" borderId="8" xfId="65" applyFont="1" applyFill="1" applyBorder="1" applyAlignment="1">
      <alignment horizontal="center" wrapText="1"/>
    </xf>
    <xf numFmtId="0" fontId="35" fillId="13" borderId="5" xfId="65" applyFont="1" applyFill="1" applyBorder="1" applyAlignment="1">
      <alignment horizontal="center"/>
    </xf>
    <xf numFmtId="0" fontId="35" fillId="13" borderId="6" xfId="65" applyFont="1" applyFill="1" applyBorder="1" applyAlignment="1">
      <alignment horizontal="center"/>
    </xf>
    <xf numFmtId="0" fontId="35" fillId="13" borderId="8" xfId="65" applyFont="1" applyFill="1" applyBorder="1" applyAlignment="1">
      <alignment horizontal="center"/>
    </xf>
  </cellXfs>
  <cellStyles count="68">
    <cellStyle name="$1000s (0)" xfId="1" xr:uid="{00000000-0005-0000-0000-000000000000}"/>
    <cellStyle name="%" xfId="2" xr:uid="{00000000-0005-0000-0000-000001000000}"/>
    <cellStyle name="% 2" xfId="28" xr:uid="{00000000-0005-0000-0000-000002000000}"/>
    <cellStyle name="% 2 2" xfId="35" xr:uid="{00000000-0005-0000-0000-000003000000}"/>
    <cellStyle name="% 2 2 2" xfId="36" xr:uid="{00000000-0005-0000-0000-000004000000}"/>
    <cellStyle name="1000s (0)" xfId="3" xr:uid="{00000000-0005-0000-0000-000005000000}"/>
    <cellStyle name="ColBlue" xfId="4" xr:uid="{00000000-0005-0000-0000-000006000000}"/>
    <cellStyle name="ColGreen" xfId="5" xr:uid="{00000000-0005-0000-0000-000007000000}"/>
    <cellStyle name="ColRed" xfId="6" xr:uid="{00000000-0005-0000-0000-000008000000}"/>
    <cellStyle name="Comma" xfId="7" builtinId="3"/>
    <cellStyle name="Comma  - Style1" xfId="8" xr:uid="{00000000-0005-0000-0000-00000A000000}"/>
    <cellStyle name="Comma  - Style2" xfId="9" xr:uid="{00000000-0005-0000-0000-00000B000000}"/>
    <cellStyle name="Comma  - Style3" xfId="10" xr:uid="{00000000-0005-0000-0000-00000C000000}"/>
    <cellStyle name="Comma  - Style4" xfId="11" xr:uid="{00000000-0005-0000-0000-00000D000000}"/>
    <cellStyle name="Comma  - Style5" xfId="12" xr:uid="{00000000-0005-0000-0000-00000E000000}"/>
    <cellStyle name="Comma  - Style6" xfId="13" xr:uid="{00000000-0005-0000-0000-00000F000000}"/>
    <cellStyle name="Comma  - Style7" xfId="14" xr:uid="{00000000-0005-0000-0000-000010000000}"/>
    <cellStyle name="Comma  - Style8" xfId="15" xr:uid="{00000000-0005-0000-0000-000011000000}"/>
    <cellStyle name="Comma (1)" xfId="16" xr:uid="{00000000-0005-0000-0000-000012000000}"/>
    <cellStyle name="Comma (2)" xfId="17" xr:uid="{00000000-0005-0000-0000-000013000000}"/>
    <cellStyle name="Comma 2" xfId="29" xr:uid="{00000000-0005-0000-0000-000014000000}"/>
    <cellStyle name="Comma 2 2" xfId="37" xr:uid="{00000000-0005-0000-0000-000015000000}"/>
    <cellStyle name="Comma 2 3" xfId="50" xr:uid="{00000000-0005-0000-0000-000016000000}"/>
    <cellStyle name="Comma 2 4" xfId="56" xr:uid="{00000000-0005-0000-0000-000017000000}"/>
    <cellStyle name="Comma 3" xfId="32" xr:uid="{00000000-0005-0000-0000-000018000000}"/>
    <cellStyle name="Currency" xfId="18" builtinId="4"/>
    <cellStyle name="Currency (0)" xfId="19" xr:uid="{00000000-0005-0000-0000-00001A000000}"/>
    <cellStyle name="Currency (2)" xfId="20" xr:uid="{00000000-0005-0000-0000-00001B000000}"/>
    <cellStyle name="Currency 2" xfId="33" xr:uid="{00000000-0005-0000-0000-00001C000000}"/>
    <cellStyle name="Currency 3" xfId="38" xr:uid="{00000000-0005-0000-0000-00001D000000}"/>
    <cellStyle name="Currency 3 2" xfId="51" xr:uid="{00000000-0005-0000-0000-00001E000000}"/>
    <cellStyle name="Currency 3 3" xfId="57" xr:uid="{00000000-0005-0000-0000-00001F000000}"/>
    <cellStyle name="Currency 4" xfId="64" xr:uid="{00000000-0005-0000-0000-000020000000}"/>
    <cellStyle name="Currency 5" xfId="66" xr:uid="{0E1D895B-4DE5-4968-BFB7-25B8F8CBCE7B}"/>
    <cellStyle name="Hyperlink" xfId="62" builtinId="8"/>
    <cellStyle name="Normal" xfId="0" builtinId="0"/>
    <cellStyle name="Normal - Style1" xfId="21" xr:uid="{00000000-0005-0000-0000-000023000000}"/>
    <cellStyle name="Normal 10" xfId="55" xr:uid="{00000000-0005-0000-0000-000024000000}"/>
    <cellStyle name="Normal 11" xfId="61" xr:uid="{00000000-0005-0000-0000-000025000000}"/>
    <cellStyle name="Normal 12" xfId="67" xr:uid="{C6D8942A-0DE6-4FCF-A8FD-0939BBD3E74A}"/>
    <cellStyle name="Normal 13" xfId="63" xr:uid="{00000000-0005-0000-0000-000026000000}"/>
    <cellStyle name="Normal 2" xfId="27" xr:uid="{00000000-0005-0000-0000-000027000000}"/>
    <cellStyle name="Normal 2 2" xfId="40" xr:uid="{00000000-0005-0000-0000-000028000000}"/>
    <cellStyle name="Normal 2 3" xfId="41" xr:uid="{00000000-0005-0000-0000-000029000000}"/>
    <cellStyle name="Normal 2 4" xfId="31" xr:uid="{00000000-0005-0000-0000-00002A000000}"/>
    <cellStyle name="Normal 2 4 2" xfId="42" xr:uid="{00000000-0005-0000-0000-00002B000000}"/>
    <cellStyle name="Normal 2 4 2 2" xfId="53" xr:uid="{00000000-0005-0000-0000-00002C000000}"/>
    <cellStyle name="Normal 2 4 2 3" xfId="59" xr:uid="{00000000-0005-0000-0000-00002D000000}"/>
    <cellStyle name="Normal 2 5" xfId="39" xr:uid="{00000000-0005-0000-0000-00002E000000}"/>
    <cellStyle name="Normal 2 6" xfId="52" xr:uid="{00000000-0005-0000-0000-00002F000000}"/>
    <cellStyle name="Normal 2 7" xfId="58" xr:uid="{00000000-0005-0000-0000-000030000000}"/>
    <cellStyle name="Normal 3" xfId="30" xr:uid="{00000000-0005-0000-0000-000031000000}"/>
    <cellStyle name="Normal 3 2" xfId="43" xr:uid="{00000000-0005-0000-0000-000032000000}"/>
    <cellStyle name="Normal 4" xfId="44" xr:uid="{00000000-0005-0000-0000-000033000000}"/>
    <cellStyle name="Normal 4 2" xfId="45" xr:uid="{00000000-0005-0000-0000-000034000000}"/>
    <cellStyle name="Normal 4 3" xfId="54" xr:uid="{00000000-0005-0000-0000-000035000000}"/>
    <cellStyle name="Normal 4 4" xfId="60" xr:uid="{00000000-0005-0000-0000-000036000000}"/>
    <cellStyle name="Normal 5" xfId="34" xr:uid="{00000000-0005-0000-0000-000037000000}"/>
    <cellStyle name="Normal 6" xfId="46" xr:uid="{00000000-0005-0000-0000-000038000000}"/>
    <cellStyle name="Normal 7" xfId="47" xr:uid="{00000000-0005-0000-0000-000039000000}"/>
    <cellStyle name="Normal 8" xfId="48" xr:uid="{00000000-0005-0000-0000-00003A000000}"/>
    <cellStyle name="Normal 9" xfId="49" xr:uid="{00000000-0005-0000-0000-00003B000000}"/>
    <cellStyle name="Normal_BOM GREENROCK" xfId="65" xr:uid="{9E047F3F-7760-488F-A9E5-4EC922140AC4}"/>
    <cellStyle name="Not_Excession" xfId="22" xr:uid="{00000000-0005-0000-0000-00003C000000}"/>
    <cellStyle name="Percent" xfId="23" builtinId="5"/>
    <cellStyle name="Percent (1)" xfId="24" xr:uid="{00000000-0005-0000-0000-00003E000000}"/>
    <cellStyle name="Percent (2)" xfId="25" xr:uid="{00000000-0005-0000-0000-00003F000000}"/>
    <cellStyle name="percentage" xfId="26" xr:uid="{00000000-0005-0000-0000-000040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17497B"/>
      <rgbColor rgb="00FFFF00"/>
      <rgbColor rgb="00CA8095"/>
      <rgbColor rgb="00B3CF87"/>
      <rgbColor rgb="00641404"/>
      <rgbColor rgb="00808A00"/>
      <rgbColor rgb="00254971"/>
      <rgbColor rgb="00767661"/>
      <rgbColor rgb="00841B06"/>
      <rgbColor rgb="00457686"/>
      <rgbColor rgb="00C0C0C0"/>
      <rgbColor rgb="00777777"/>
      <rgbColor rgb="003A7C3C"/>
      <rgbColor rgb="0017497B"/>
      <rgbColor rgb="00AFBC36"/>
      <rgbColor rgb="00FFC425"/>
      <rgbColor rgb="00767661"/>
      <rgbColor rgb="00DFE1CE"/>
      <rgbColor rgb="00CA290A"/>
      <rgbColor rgb="003B75B6"/>
      <rgbColor rgb="00515800"/>
      <rgbColor rgb="00B3CF87"/>
      <rgbColor rgb="00447686"/>
      <rgbColor rgb="00A70240"/>
      <rgbColor rgb="009DB6D1"/>
      <rgbColor rgb="00CCA000"/>
      <rgbColor rgb="00641404"/>
      <rgbColor rgb="00E1E8A0"/>
      <rgbColor rgb="003B75B6"/>
      <rgbColor rgb="00DFE1CE"/>
      <rgbColor rgb="00CDDB77"/>
      <rgbColor rgb="00E1E8A0"/>
      <rgbColor rgb="009DB6D1"/>
      <rgbColor rgb="00E6C4CE"/>
      <rgbColor rgb="00BC607A"/>
      <rgbColor rgb="00FFDC5B"/>
      <rgbColor rgb="003366FF"/>
      <rgbColor rgb="007194BB"/>
      <rgbColor rgb="00AFBC36"/>
      <rgbColor rgb="00FFC425"/>
      <rgbColor rgb="00CCA000"/>
      <rgbColor rgb="00CA290A"/>
      <rgbColor rgb="003A626E"/>
      <rgbColor rgb="00969696"/>
      <rgbColor rgb="002B4953"/>
      <rgbColor rgb="0083AA44"/>
      <rgbColor rgb="00515800"/>
      <rgbColor rgb="003A7C3C"/>
      <rgbColor rgb="0078022F"/>
      <rgbColor rgb="00A70240"/>
      <rgbColor rgb="000F365D"/>
      <rgbColor rgb="005F5F5F"/>
    </indexedColors>
    <mruColors>
      <color rgb="FFFF00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37"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7</xdr:row>
      <xdr:rowOff>0</xdr:rowOff>
    </xdr:from>
    <xdr:to>
      <xdr:col>6</xdr:col>
      <xdr:colOff>354965</xdr:colOff>
      <xdr:row>11</xdr:row>
      <xdr:rowOff>152400</xdr:rowOff>
    </xdr:to>
    <xdr:pic>
      <xdr:nvPicPr>
        <xdr:cNvPr id="3" name="Picture 2">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87450" y="1181100"/>
          <a:ext cx="2145665" cy="812800"/>
        </a:xfrm>
        <a:prstGeom prst="rect">
          <a:avLst/>
        </a:prstGeom>
      </xdr:spPr>
    </xdr:pic>
    <xdr:clientData/>
  </xdr:twoCellAnchor>
  <xdr:twoCellAnchor editAs="oneCell">
    <xdr:from>
      <xdr:col>9</xdr:col>
      <xdr:colOff>0</xdr:colOff>
      <xdr:row>7</xdr:row>
      <xdr:rowOff>0</xdr:rowOff>
    </xdr:from>
    <xdr:to>
      <xdr:col>12</xdr:col>
      <xdr:colOff>206375</xdr:colOff>
      <xdr:row>12</xdr:row>
      <xdr:rowOff>126365</xdr:rowOff>
    </xdr:to>
    <xdr:pic>
      <xdr:nvPicPr>
        <xdr:cNvPr id="5" name="Picture 4">
          <a:extLst>
            <a:ext uri="{FF2B5EF4-FFF2-40B4-BE49-F238E27FC236}">
              <a16:creationId xmlns:a16="http://schemas.microsoft.com/office/drawing/2014/main" id="{00000000-0008-0000-0000-00000B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5413" b="29362"/>
        <a:stretch/>
      </xdr:blipFill>
      <xdr:spPr bwMode="auto">
        <a:xfrm rot="5400000">
          <a:off x="5291455" y="658495"/>
          <a:ext cx="951865" cy="1997075"/>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1400175</xdr:colOff>
      <xdr:row>6</xdr:row>
      <xdr:rowOff>0</xdr:rowOff>
    </xdr:from>
    <xdr:to>
      <xdr:col>4</xdr:col>
      <xdr:colOff>0</xdr:colOff>
      <xdr:row>6</xdr:row>
      <xdr:rowOff>0</xdr:rowOff>
    </xdr:to>
    <xdr:sp macro="" textlink="">
      <xdr:nvSpPr>
        <xdr:cNvPr id="32769" name="Text Box 1">
          <a:extLst>
            <a:ext uri="{FF2B5EF4-FFF2-40B4-BE49-F238E27FC236}">
              <a16:creationId xmlns:a16="http://schemas.microsoft.com/office/drawing/2014/main" id="{00000000-0008-0000-0A00-000001800000}"/>
            </a:ext>
          </a:extLst>
        </xdr:cNvPr>
        <xdr:cNvSpPr txBox="1">
          <a:spLocks noChangeArrowheads="1"/>
        </xdr:cNvSpPr>
      </xdr:nvSpPr>
      <xdr:spPr bwMode="auto">
        <a:xfrm>
          <a:off x="1714500" y="4105275"/>
          <a:ext cx="1695450" cy="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RF: Project Term Not Needed</a:t>
          </a:r>
        </a:p>
        <a:p>
          <a:pPr algn="l" rtl="0">
            <a:defRPr sz="1000"/>
          </a:pPr>
          <a:endParaRPr lang="en-US" sz="1000" b="0" i="0" strike="noStrike">
            <a:solidFill>
              <a:srgbClr val="000000"/>
            </a:solidFill>
            <a:latin typeface="Times New Roman"/>
            <a:cs typeface="Times New Roman"/>
          </a:endParaRPr>
        </a:p>
      </xdr:txBody>
    </xdr:sp>
    <xdr:clientData/>
  </xdr:twoCellAnchor>
  <xdr:twoCellAnchor>
    <xdr:from>
      <xdr:col>3</xdr:col>
      <xdr:colOff>1400175</xdr:colOff>
      <xdr:row>6</xdr:row>
      <xdr:rowOff>0</xdr:rowOff>
    </xdr:from>
    <xdr:to>
      <xdr:col>4</xdr:col>
      <xdr:colOff>0</xdr:colOff>
      <xdr:row>6</xdr:row>
      <xdr:rowOff>0</xdr:rowOff>
    </xdr:to>
    <xdr:sp macro="" textlink="">
      <xdr:nvSpPr>
        <xdr:cNvPr id="32770" name="Text Box 2">
          <a:extLst>
            <a:ext uri="{FF2B5EF4-FFF2-40B4-BE49-F238E27FC236}">
              <a16:creationId xmlns:a16="http://schemas.microsoft.com/office/drawing/2014/main" id="{00000000-0008-0000-0A00-000002800000}"/>
            </a:ext>
          </a:extLst>
        </xdr:cNvPr>
        <xdr:cNvSpPr txBox="1">
          <a:spLocks noChangeArrowheads="1"/>
        </xdr:cNvSpPr>
      </xdr:nvSpPr>
      <xdr:spPr bwMode="auto">
        <a:xfrm>
          <a:off x="1714500" y="4105275"/>
          <a:ext cx="1695450" cy="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Times New Roman"/>
              <a:cs typeface="Times New Roman"/>
            </a:rPr>
            <a:t>RF: Project Term Not Needed</a:t>
          </a:r>
        </a:p>
        <a:p>
          <a:pPr algn="l" rtl="0">
            <a:defRPr sz="1000"/>
          </a:pPr>
          <a:endParaRPr lang="en-US" sz="1000" b="0" i="0" strike="noStrike">
            <a:solidFill>
              <a:srgbClr val="000000"/>
            </a:solidFill>
            <a:latin typeface="Times New Roman"/>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185" dT="2023-08-01T20:54:12.43" personId="{00000000-0000-0000-0000-000000000000}" id="{A8C46E69-250E-4A33-92A7-F3B3D84F5628}">
    <text>Some version of the sandbox should remain</text>
  </threadedComment>
  <threadedComment ref="D188" dT="2023-08-01T20:54:17.50" personId="{00000000-0000-0000-0000-000000000000}" id="{C98DD085-063F-4C80-9750-720E78C2B53D}">
    <text>Some version of the sandbox should remain</text>
  </threadedComment>
  <threadedComment ref="D189" dT="2023-08-01T20:54:22.88" personId="{00000000-0000-0000-0000-000000000000}" id="{65F5B98A-76AC-4E86-B5EF-9446B89D8243}">
    <text>Some version of the sandbox should remain</text>
  </threadedComment>
  <threadedComment ref="D193" dT="2023-08-01T20:54:28.33" personId="{00000000-0000-0000-0000-000000000000}" id="{517AE2B7-06EE-4299-8DB6-4A5B67856DFB}">
    <text>Some version of the sandbox should remain</text>
  </threadedComment>
</ThreadedComments>
</file>

<file path=xl/threadedComments/threadedComment2.xml><?xml version="1.0" encoding="utf-8"?>
<ThreadedComments xmlns="http://schemas.microsoft.com/office/spreadsheetml/2018/threadedcomments" xmlns:x="http://schemas.openxmlformats.org/spreadsheetml/2006/main">
  <threadedComment ref="D184" dT="2023-08-01T20:54:12.43" personId="{00000000-0000-0000-0000-000000000000}" id="{D17EF266-3491-4B54-82A4-6AA1C994E595}">
    <text>Some version of the sandbox should remain</text>
  </threadedComment>
  <threadedComment ref="D187" dT="2023-08-01T20:54:17.50" personId="{00000000-0000-0000-0000-000000000000}" id="{C5394799-4638-4762-AD73-F800419943E1}">
    <text>Some version of the sandbox should remain</text>
  </threadedComment>
  <threadedComment ref="D188" dT="2023-08-01T20:54:22.88" personId="{00000000-0000-0000-0000-000000000000}" id="{1561C68A-F2C0-43B4-B3A4-5DE0AF821EBF}">
    <text>Some version of the sandbox should remain</text>
  </threadedComment>
  <threadedComment ref="D192" dT="2023-08-01T20:54:28.33" personId="{00000000-0000-0000-0000-000000000000}" id="{B9D6F003-22E4-4EE9-916C-EEA68A967FE9}">
    <text>Some version of the sandbox should remain</text>
  </threadedComment>
</ThreadedComments>
</file>

<file path=xl/threadedComments/threadedComment3.xml><?xml version="1.0" encoding="utf-8"?>
<ThreadedComments xmlns="http://schemas.microsoft.com/office/spreadsheetml/2018/threadedcomments" xmlns:x="http://schemas.openxmlformats.org/spreadsheetml/2006/main">
  <threadedComment ref="D180" dT="2023-08-01T20:54:12.43" personId="{00000000-0000-0000-0000-000000000000}" id="{B61C5861-6E90-4B20-8057-758951858E3D}">
    <text>Some version of the sandbox should remain</text>
  </threadedComment>
  <threadedComment ref="D183" dT="2023-08-01T20:54:17.50" personId="{00000000-0000-0000-0000-000000000000}" id="{21FF798F-E669-4F35-9EB8-ACAF3381315E}">
    <text>Some version of the sandbox should remain</text>
  </threadedComment>
  <threadedComment ref="D184" dT="2023-08-01T20:54:22.88" personId="{00000000-0000-0000-0000-000000000000}" id="{D9A6C877-7BDF-4962-9A6E-311E99B88180}">
    <text>Some version of the sandbox should remain</text>
  </threadedComment>
  <threadedComment ref="D188" dT="2023-08-01T20:54:28.33" personId="{00000000-0000-0000-0000-000000000000}" id="{5D3CEC91-DE86-4A16-A685-BE5E187FE320}">
    <text>Some version of the sandbox should remain</text>
  </threadedComment>
</ThreadedComments>
</file>

<file path=xl/threadedComments/threadedComment4.xml><?xml version="1.0" encoding="utf-8"?>
<ThreadedComments xmlns="http://schemas.microsoft.com/office/spreadsheetml/2018/threadedcomments" xmlns:x="http://schemas.openxmlformats.org/spreadsheetml/2006/main">
  <threadedComment ref="D11" dT="2023-08-01T20:52:20.56" personId="{00000000-0000-0000-0000-000000000000}" id="{419ECC99-07D4-415E-8661-D1F6E5928B83}">
    <text>Some version of the sandbox should remain</text>
  </threadedComment>
  <threadedComment ref="D15" dT="2023-08-01T20:54:17.50" personId="{00000000-0000-0000-0000-000000000000}" id="{CCB49D27-2975-454A-A11E-10908F4A428E}">
    <text>Some version of the sandbox should remain</text>
  </threadedComment>
  <threadedComment ref="D16" dT="2023-08-01T20:54:22.88" personId="{00000000-0000-0000-0000-000000000000}" id="{18A80E64-15A9-4962-8299-0E68791870A6}">
    <text>Some version of the sandbox should remain</text>
  </threadedComment>
  <threadedComment ref="D20" dT="2023-08-01T20:54:28.33" personId="{00000000-0000-0000-0000-000000000000}" id="{E617579E-7952-461E-87A5-D31198E325E8}">
    <text>Some version of the sandbox should remain</text>
  </threadedComment>
</ThreadedComments>
</file>

<file path=xl/threadedComments/threadedComment5.xml><?xml version="1.0" encoding="utf-8"?>
<ThreadedComments xmlns="http://schemas.microsoft.com/office/spreadsheetml/2018/threadedcomments" xmlns:x="http://schemas.openxmlformats.org/spreadsheetml/2006/main">
  <threadedComment ref="A9" dT="2023-08-01T20:52:20.56" personId="{00000000-0000-0000-0000-000000000000}" id="{C28CED51-DEBE-4970-865F-624A85449A53}">
    <text>Some version of the sandbox should remain</text>
  </threadedComment>
  <threadedComment ref="A13" dT="2023-08-01T20:54:17.50" personId="{00000000-0000-0000-0000-000000000000}" id="{44191BC8-1B0E-4757-A371-E280F8580A3B}">
    <text>Some version of the sandbox should remain</text>
  </threadedComment>
  <threadedComment ref="A14" dT="2023-08-01T20:54:22.88" personId="{00000000-0000-0000-0000-000000000000}" id="{FB5C5D6F-81CB-4E9B-9F4C-E9B93AC1270D}">
    <text>Some version of the sandbox should remain</text>
  </threadedComment>
  <threadedComment ref="A18" dT="2023-08-01T20:54:28.33" personId="{00000000-0000-0000-0000-000000000000}" id="{E86DB36C-08BA-47B2-B491-430DC70CC4B5}">
    <text>Some version of the sandbox should remain</text>
  </threadedComment>
</ThreadedComments>
</file>

<file path=xl/threadedComments/threadedComment6.xml><?xml version="1.0" encoding="utf-8"?>
<ThreadedComments xmlns="http://schemas.microsoft.com/office/spreadsheetml/2018/threadedcomments" xmlns:x="http://schemas.openxmlformats.org/spreadsheetml/2006/main">
  <threadedComment ref="A14" dT="2023-08-01T20:54:17.50" personId="{00000000-0000-0000-0000-000000000000}" id="{0EA99A12-7F2A-4A02-A4C0-308D4F036F04}">
    <text>Some version of the sandbox should remain</text>
  </threadedComment>
  <threadedComment ref="A15" dT="2023-08-01T20:54:22.88" personId="{00000000-0000-0000-0000-000000000000}" id="{629B1C32-D209-41BB-8D78-F113ADFB5F4A}">
    <text>Some version of the sandbox should remain</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 Id="rId4" Type="http://schemas.microsoft.com/office/2017/10/relationships/threadedComment" Target="../threadedComments/threadedComment2.x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 Id="rId4" Type="http://schemas.microsoft.com/office/2017/10/relationships/threadedComment" Target="../threadedComments/threadedComment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17.bin"/><Relationship Id="rId1" Type="http://schemas.openxmlformats.org/officeDocument/2006/relationships/hyperlink" Target="https://awstcocalculator.com/" TargetMode="Externa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hyperlink" Target="https://azure.microsoft.com/en-us/pricing/calculator" TargetMode="External"/></Relationships>
</file>

<file path=xl/worksheets/_rels/sheet20.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hyperlink" Target="https://www.oracle.com/cloud/compute/pricing.html" TargetMode="Externa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26.bin"/><Relationship Id="rId4" Type="http://schemas.microsoft.com/office/2017/10/relationships/threadedComment" Target="../threadedComments/threadedComment4.xml"/></Relationships>
</file>

<file path=xl/worksheets/_rels/sheet2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27.bin"/><Relationship Id="rId4" Type="http://schemas.microsoft.com/office/2017/10/relationships/threadedComment" Target="../threadedComments/threadedComment5.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printerSettings" Target="../printerSettings/printerSettings28.bin"/><Relationship Id="rId1" Type="http://schemas.openxmlformats.org/officeDocument/2006/relationships/hyperlink" Target="https://cloud.google.com/products/calculator" TargetMode="External"/><Relationship Id="rId5" Type="http://schemas.microsoft.com/office/2017/10/relationships/threadedComment" Target="../threadedComments/threadedComment6.xml"/><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S49"/>
  <sheetViews>
    <sheetView workbookViewId="0">
      <selection activeCell="B17" sqref="B17:C17"/>
    </sheetView>
  </sheetViews>
  <sheetFormatPr defaultColWidth="9.296875" defaultRowHeight="14"/>
  <cols>
    <col min="1" max="1" width="2.796875" style="10" customWidth="1"/>
    <col min="2" max="2" width="33.796875" style="14" customWidth="1"/>
    <col min="3" max="3" width="113.796875" style="10" customWidth="1"/>
    <col min="4" max="4" width="9.296875" style="10"/>
    <col min="5" max="5" width="115.296875" style="10" bestFit="1" customWidth="1"/>
    <col min="6" max="16384" width="9.296875" style="10"/>
  </cols>
  <sheetData>
    <row r="2" spans="2:45" s="31" customFormat="1" ht="25">
      <c r="B2" s="1145" t="s">
        <v>0</v>
      </c>
      <c r="C2" s="1145"/>
    </row>
    <row r="3" spans="2:45" s="11" customFormat="1" ht="13">
      <c r="B3" s="32"/>
      <c r="D3" s="10"/>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row>
    <row r="5" spans="2:45">
      <c r="B5" s="1146" t="s">
        <v>1</v>
      </c>
      <c r="C5" s="1147"/>
    </row>
    <row r="6" spans="2:45">
      <c r="B6" s="1149" t="s">
        <v>2</v>
      </c>
      <c r="C6" s="1150"/>
    </row>
    <row r="7" spans="2:45" ht="31.5" customHeight="1">
      <c r="B7" s="1151" t="s">
        <v>3</v>
      </c>
      <c r="C7" s="1152"/>
    </row>
    <row r="8" spans="2:45">
      <c r="B8" s="1151"/>
      <c r="C8" s="1152"/>
    </row>
    <row r="9" spans="2:45">
      <c r="B9" s="1149" t="s">
        <v>4</v>
      </c>
      <c r="C9" s="1150"/>
    </row>
    <row r="10" spans="2:45" ht="33.75" customHeight="1">
      <c r="B10" s="1151" t="s">
        <v>5</v>
      </c>
      <c r="C10" s="1152"/>
      <c r="E10" s="1142"/>
    </row>
    <row r="11" spans="2:45">
      <c r="B11" s="1151"/>
      <c r="C11" s="1152"/>
    </row>
    <row r="12" spans="2:45">
      <c r="B12" s="1149" t="s">
        <v>6</v>
      </c>
      <c r="C12" s="1150"/>
    </row>
    <row r="13" spans="2:45">
      <c r="B13" s="1151" t="s">
        <v>7</v>
      </c>
      <c r="C13" s="1152"/>
    </row>
    <row r="14" spans="2:45">
      <c r="B14" s="1151"/>
      <c r="C14" s="1152"/>
    </row>
    <row r="15" spans="2:45">
      <c r="B15" s="1149" t="s">
        <v>8</v>
      </c>
      <c r="C15" s="1150"/>
    </row>
    <row r="16" spans="2:45" ht="52.5" customHeight="1">
      <c r="B16" s="1151" t="s">
        <v>9</v>
      </c>
      <c r="C16" s="1152"/>
      <c r="F16" s="13"/>
    </row>
    <row r="17" spans="2:3">
      <c r="B17" s="1151"/>
      <c r="C17" s="1152"/>
    </row>
    <row r="18" spans="2:3">
      <c r="B18" s="1149" t="s">
        <v>10</v>
      </c>
      <c r="C18" s="1150"/>
    </row>
    <row r="19" spans="2:3" ht="32.25" customHeight="1">
      <c r="B19" s="1151" t="s">
        <v>11</v>
      </c>
      <c r="C19" s="1152"/>
    </row>
    <row r="20" spans="2:3">
      <c r="B20" s="1151"/>
      <c r="C20" s="1152"/>
    </row>
    <row r="21" spans="2:3">
      <c r="B21" s="1149" t="s">
        <v>12</v>
      </c>
      <c r="C21" s="1150"/>
    </row>
    <row r="22" spans="2:3" ht="32.25" customHeight="1">
      <c r="B22" s="1151" t="s">
        <v>13</v>
      </c>
      <c r="C22" s="1152"/>
    </row>
    <row r="23" spans="2:3">
      <c r="B23" s="1151"/>
      <c r="C23" s="1152"/>
    </row>
    <row r="24" spans="2:3">
      <c r="B24" s="1149" t="s">
        <v>14</v>
      </c>
      <c r="C24" s="1150"/>
    </row>
    <row r="25" spans="2:3" ht="53.25" customHeight="1">
      <c r="B25" s="1151" t="s">
        <v>15</v>
      </c>
      <c r="C25" s="1152"/>
    </row>
    <row r="26" spans="2:3">
      <c r="B26" s="1151"/>
      <c r="C26" s="1152"/>
    </row>
    <row r="27" spans="2:3" ht="15" customHeight="1">
      <c r="B27" s="1149" t="s">
        <v>16</v>
      </c>
      <c r="C27" s="1150"/>
    </row>
    <row r="28" spans="2:3" ht="14.25" customHeight="1">
      <c r="B28" s="1153" t="s">
        <v>17</v>
      </c>
      <c r="C28" s="1154"/>
    </row>
    <row r="29" spans="2:3">
      <c r="B29" s="1151"/>
      <c r="C29" s="1152"/>
    </row>
    <row r="30" spans="2:3">
      <c r="B30" s="1157" t="s">
        <v>18</v>
      </c>
      <c r="C30" s="1158"/>
    </row>
    <row r="31" spans="2:3" ht="66" customHeight="1">
      <c r="B31" s="1153" t="s">
        <v>19</v>
      </c>
      <c r="C31" s="1154"/>
    </row>
    <row r="32" spans="2:3">
      <c r="B32" s="1151"/>
      <c r="C32" s="1152"/>
    </row>
    <row r="33" spans="2:14">
      <c r="B33" s="1157" t="s">
        <v>20</v>
      </c>
      <c r="C33" s="1158"/>
    </row>
    <row r="34" spans="2:14" ht="56.25" customHeight="1">
      <c r="B34" s="1153" t="s">
        <v>21</v>
      </c>
      <c r="C34" s="1154"/>
    </row>
    <row r="35" spans="2:14">
      <c r="B35" s="1153"/>
      <c r="C35" s="1154"/>
    </row>
    <row r="36" spans="2:14">
      <c r="B36" s="1157" t="s">
        <v>22</v>
      </c>
      <c r="C36" s="1158"/>
    </row>
    <row r="37" spans="2:14" ht="74.25" customHeight="1">
      <c r="B37" s="1151" t="s">
        <v>23</v>
      </c>
      <c r="C37" s="1152"/>
    </row>
    <row r="38" spans="2:14" ht="13">
      <c r="B38" s="1155"/>
      <c r="C38" s="1156"/>
      <c r="E38" s="1148"/>
      <c r="F38" s="1148"/>
      <c r="G38" s="1148"/>
      <c r="H38" s="1148"/>
      <c r="I38" s="1148"/>
      <c r="J38" s="1148"/>
      <c r="K38" s="1148"/>
      <c r="L38" s="1148"/>
      <c r="M38" s="1148"/>
      <c r="N38" s="1148"/>
    </row>
    <row r="39" spans="2:14">
      <c r="B39" s="1157" t="s">
        <v>24</v>
      </c>
      <c r="C39" s="1158"/>
      <c r="E39" s="1148"/>
      <c r="F39" s="1148"/>
      <c r="G39" s="1148"/>
      <c r="H39" s="1148"/>
      <c r="I39" s="1148"/>
      <c r="J39" s="1148"/>
      <c r="K39" s="1148"/>
      <c r="L39" s="1148"/>
      <c r="M39" s="1148"/>
      <c r="N39" s="1148"/>
    </row>
    <row r="40" spans="2:14" ht="76.5" customHeight="1" thickBot="1">
      <c r="B40" s="1159" t="s">
        <v>25</v>
      </c>
      <c r="C40" s="1160"/>
    </row>
    <row r="41" spans="2:14" ht="13">
      <c r="B41" s="10"/>
      <c r="E41" s="1148"/>
      <c r="F41" s="1148"/>
      <c r="G41" s="1148"/>
      <c r="H41" s="1148"/>
      <c r="I41" s="1148"/>
      <c r="J41" s="1148"/>
      <c r="K41" s="1148"/>
      <c r="L41" s="1148"/>
      <c r="M41" s="1148"/>
      <c r="N41" s="1148"/>
    </row>
    <row r="42" spans="2:14" ht="12.5">
      <c r="B42" s="10"/>
    </row>
    <row r="43" spans="2:14" ht="12.5">
      <c r="B43" s="10"/>
    </row>
    <row r="45" spans="2:14" ht="12.5">
      <c r="B45" s="10"/>
    </row>
    <row r="46" spans="2:14" ht="12.5">
      <c r="B46" s="10"/>
    </row>
    <row r="48" spans="2:14" ht="12.5">
      <c r="B48" s="10"/>
    </row>
    <row r="49" spans="2:2" ht="12.5">
      <c r="B49" s="10"/>
    </row>
  </sheetData>
  <mergeCells count="40">
    <mergeCell ref="B37:C37"/>
    <mergeCell ref="B38:C38"/>
    <mergeCell ref="B39:C39"/>
    <mergeCell ref="B40:C40"/>
    <mergeCell ref="B17:C17"/>
    <mergeCell ref="B18:C18"/>
    <mergeCell ref="B19:C19"/>
    <mergeCell ref="B32:C32"/>
    <mergeCell ref="B33:C33"/>
    <mergeCell ref="B34:C34"/>
    <mergeCell ref="B35:C35"/>
    <mergeCell ref="B36:C36"/>
    <mergeCell ref="B24:C24"/>
    <mergeCell ref="B25:C25"/>
    <mergeCell ref="B30:C30"/>
    <mergeCell ref="B20:C20"/>
    <mergeCell ref="B21:C21"/>
    <mergeCell ref="B31:C31"/>
    <mergeCell ref="B22:C22"/>
    <mergeCell ref="B23:C23"/>
    <mergeCell ref="B27:C27"/>
    <mergeCell ref="B28:C28"/>
    <mergeCell ref="B29:C29"/>
    <mergeCell ref="B26:C26"/>
    <mergeCell ref="B2:C2"/>
    <mergeCell ref="B5:C5"/>
    <mergeCell ref="E38:N38"/>
    <mergeCell ref="E39:N39"/>
    <mergeCell ref="E41:N41"/>
    <mergeCell ref="B6:C6"/>
    <mergeCell ref="B7:C7"/>
    <mergeCell ref="B8:C8"/>
    <mergeCell ref="B9:C9"/>
    <mergeCell ref="B10:C10"/>
    <mergeCell ref="B11:C11"/>
    <mergeCell ref="B12:C12"/>
    <mergeCell ref="B13:C13"/>
    <mergeCell ref="B14:C14"/>
    <mergeCell ref="B15:C15"/>
    <mergeCell ref="B16:C16"/>
  </mergeCells>
  <phoneticPr fontId="17" type="noConversion"/>
  <pageMargins left="0.7" right="0.7" top="0.75" bottom="0.75" header="0.3" footer="0.3"/>
  <pageSetup paperSize="3" fitToHeight="0" orientation="landscape" r:id="rId1"/>
  <headerFooter>
    <oddHeader xml:space="preserve">&amp;L&amp;"Times New Roman,Bold"&amp;KFF0000VA-180815-UC - MOD. 13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P31"/>
  <sheetViews>
    <sheetView tabSelected="1" workbookViewId="0">
      <selection activeCell="C14" sqref="C14:N19"/>
    </sheetView>
  </sheetViews>
  <sheetFormatPr defaultColWidth="9.296875" defaultRowHeight="13"/>
  <cols>
    <col min="1" max="1" width="5.296875" style="15" customWidth="1"/>
    <col min="2" max="2" width="4" style="15" customWidth="1"/>
    <col min="3" max="14" width="9.296875" style="15"/>
    <col min="15" max="15" width="1.296875" style="15" customWidth="1"/>
    <col min="16" max="16" width="2.296875" style="15" customWidth="1"/>
    <col min="17" max="17" width="6.19921875" style="15" customWidth="1"/>
    <col min="18" max="16384" width="9.296875" style="15"/>
  </cols>
  <sheetData>
    <row r="2" spans="2:16" ht="13.5" thickBot="1"/>
    <row r="3" spans="2:16">
      <c r="B3" s="16"/>
      <c r="C3" s="17"/>
      <c r="D3" s="17"/>
      <c r="E3" s="17"/>
      <c r="F3" s="17"/>
      <c r="G3" s="17"/>
      <c r="H3" s="17"/>
      <c r="I3" s="17"/>
      <c r="J3" s="17"/>
      <c r="K3" s="17"/>
      <c r="L3" s="17"/>
      <c r="M3" s="17"/>
      <c r="N3" s="17"/>
      <c r="O3" s="17"/>
      <c r="P3" s="18"/>
    </row>
    <row r="4" spans="2:16" s="21" customFormat="1" ht="14.5">
      <c r="B4" s="19"/>
      <c r="C4" s="52" t="s">
        <v>26</v>
      </c>
      <c r="D4" s="20"/>
      <c r="E4" s="20"/>
      <c r="F4" s="20"/>
      <c r="G4" s="20"/>
      <c r="H4" s="20"/>
      <c r="I4" s="20"/>
      <c r="J4" s="20"/>
      <c r="K4" s="20"/>
      <c r="L4" s="20"/>
      <c r="M4" s="20"/>
      <c r="N4" s="37" t="s">
        <v>27</v>
      </c>
      <c r="P4" s="22"/>
    </row>
    <row r="5" spans="2:16">
      <c r="B5" s="23"/>
      <c r="P5" s="24"/>
    </row>
    <row r="6" spans="2:16">
      <c r="B6" s="23"/>
      <c r="P6" s="24"/>
    </row>
    <row r="7" spans="2:16">
      <c r="B7" s="23"/>
      <c r="P7" s="24"/>
    </row>
    <row r="8" spans="2:16">
      <c r="B8" s="23"/>
      <c r="P8" s="24"/>
    </row>
    <row r="9" spans="2:16">
      <c r="B9" s="23"/>
      <c r="P9" s="24"/>
    </row>
    <row r="10" spans="2:16">
      <c r="B10" s="23"/>
      <c r="P10" s="24"/>
    </row>
    <row r="11" spans="2:16">
      <c r="B11" s="23"/>
      <c r="P11" s="24"/>
    </row>
    <row r="12" spans="2:16">
      <c r="B12" s="23"/>
      <c r="P12" s="24"/>
    </row>
    <row r="13" spans="2:16" ht="13.5" thickBot="1">
      <c r="B13" s="23"/>
      <c r="P13" s="24"/>
    </row>
    <row r="14" spans="2:16" ht="12.75" customHeight="1">
      <c r="B14" s="23"/>
      <c r="C14" s="1163" t="s">
        <v>1251</v>
      </c>
      <c r="D14" s="1164"/>
      <c r="E14" s="1164"/>
      <c r="F14" s="1164"/>
      <c r="G14" s="1164"/>
      <c r="H14" s="1164"/>
      <c r="I14" s="1164"/>
      <c r="J14" s="1164"/>
      <c r="K14" s="1164"/>
      <c r="L14" s="1164"/>
      <c r="M14" s="1164"/>
      <c r="N14" s="1165"/>
      <c r="P14" s="24"/>
    </row>
    <row r="15" spans="2:16" ht="12.75" customHeight="1">
      <c r="B15" s="23"/>
      <c r="C15" s="1166"/>
      <c r="D15" s="1167"/>
      <c r="E15" s="1167"/>
      <c r="F15" s="1167"/>
      <c r="G15" s="1167"/>
      <c r="H15" s="1167"/>
      <c r="I15" s="1167"/>
      <c r="J15" s="1167"/>
      <c r="K15" s="1167"/>
      <c r="L15" s="1167"/>
      <c r="M15" s="1167"/>
      <c r="N15" s="1168"/>
      <c r="P15" s="24"/>
    </row>
    <row r="16" spans="2:16" ht="12.75" customHeight="1">
      <c r="B16" s="23"/>
      <c r="C16" s="1166"/>
      <c r="D16" s="1167"/>
      <c r="E16" s="1167"/>
      <c r="F16" s="1167"/>
      <c r="G16" s="1167"/>
      <c r="H16" s="1167"/>
      <c r="I16" s="1167"/>
      <c r="J16" s="1167"/>
      <c r="K16" s="1167"/>
      <c r="L16" s="1167"/>
      <c r="M16" s="1167"/>
      <c r="N16" s="1168"/>
      <c r="P16" s="24"/>
    </row>
    <row r="17" spans="2:16" ht="12.75" customHeight="1">
      <c r="B17" s="23"/>
      <c r="C17" s="1166"/>
      <c r="D17" s="1167"/>
      <c r="E17" s="1167"/>
      <c r="F17" s="1167"/>
      <c r="G17" s="1167"/>
      <c r="H17" s="1167"/>
      <c r="I17" s="1167"/>
      <c r="J17" s="1167"/>
      <c r="K17" s="1167"/>
      <c r="L17" s="1167"/>
      <c r="M17" s="1167"/>
      <c r="N17" s="1168"/>
      <c r="P17" s="24"/>
    </row>
    <row r="18" spans="2:16" ht="12.75" customHeight="1">
      <c r="B18" s="23"/>
      <c r="C18" s="1166"/>
      <c r="D18" s="1167"/>
      <c r="E18" s="1167"/>
      <c r="F18" s="1167"/>
      <c r="G18" s="1167"/>
      <c r="H18" s="1167"/>
      <c r="I18" s="1167"/>
      <c r="J18" s="1167"/>
      <c r="K18" s="1167"/>
      <c r="L18" s="1167"/>
      <c r="M18" s="1167"/>
      <c r="N18" s="1168"/>
      <c r="P18" s="24"/>
    </row>
    <row r="19" spans="2:16" ht="12.75" customHeight="1">
      <c r="B19" s="23"/>
      <c r="C19" s="1166"/>
      <c r="D19" s="1167"/>
      <c r="E19" s="1167"/>
      <c r="F19" s="1167"/>
      <c r="G19" s="1167"/>
      <c r="H19" s="1167"/>
      <c r="I19" s="1167"/>
      <c r="J19" s="1167"/>
      <c r="K19" s="1167"/>
      <c r="L19" s="1167"/>
      <c r="M19" s="1167"/>
      <c r="N19" s="1168"/>
      <c r="P19" s="24"/>
    </row>
    <row r="20" spans="2:16" ht="12.75" customHeight="1">
      <c r="B20" s="23"/>
      <c r="C20" s="176"/>
      <c r="D20" s="177"/>
      <c r="E20" s="177"/>
      <c r="F20" s="177"/>
      <c r="G20" s="177"/>
      <c r="H20" s="177"/>
      <c r="I20" s="177"/>
      <c r="J20" s="177"/>
      <c r="K20" s="177"/>
      <c r="L20" s="177"/>
      <c r="M20" s="177"/>
      <c r="N20" s="178"/>
      <c r="P20" s="24"/>
    </row>
    <row r="21" spans="2:16" ht="7.5" customHeight="1">
      <c r="B21" s="23"/>
      <c r="C21" s="176"/>
      <c r="D21" s="177"/>
      <c r="E21" s="177"/>
      <c r="F21" s="177"/>
      <c r="G21" s="177"/>
      <c r="H21" s="177"/>
      <c r="I21" s="177"/>
      <c r="J21" s="177"/>
      <c r="K21" s="177"/>
      <c r="L21" s="177"/>
      <c r="M21" s="177"/>
      <c r="N21" s="178"/>
      <c r="P21" s="24"/>
    </row>
    <row r="22" spans="2:16" ht="21" customHeight="1">
      <c r="B22" s="23"/>
      <c r="C22" s="176"/>
      <c r="D22" s="177"/>
      <c r="E22" s="177"/>
      <c r="F22" s="1169"/>
      <c r="G22" s="1169"/>
      <c r="H22" s="1169"/>
      <c r="I22" s="1169"/>
      <c r="J22" s="1169"/>
      <c r="K22" s="1169"/>
      <c r="M22" s="177"/>
      <c r="N22" s="178"/>
      <c r="P22" s="24"/>
    </row>
    <row r="23" spans="2:16" ht="13.5" customHeight="1" thickBot="1">
      <c r="B23" s="23"/>
      <c r="C23" s="179"/>
      <c r="D23" s="180"/>
      <c r="E23" s="180"/>
      <c r="F23" s="180"/>
      <c r="G23" s="180"/>
      <c r="H23" s="180"/>
      <c r="I23" s="180"/>
      <c r="J23" s="180"/>
      <c r="K23" s="180"/>
      <c r="L23" s="180"/>
      <c r="M23" s="180"/>
      <c r="N23" s="181"/>
      <c r="P23" s="24"/>
    </row>
    <row r="24" spans="2:16">
      <c r="B24" s="23"/>
      <c r="P24" s="24"/>
    </row>
    <row r="25" spans="2:16" ht="14.15" customHeight="1">
      <c r="B25" s="23"/>
      <c r="C25" s="1161" t="s">
        <v>28</v>
      </c>
      <c r="D25" s="1162"/>
      <c r="E25" s="1162"/>
      <c r="F25" s="1162"/>
      <c r="G25" s="1162"/>
      <c r="H25" s="1162"/>
      <c r="I25" s="1162"/>
      <c r="J25" s="1162"/>
      <c r="K25" s="1162"/>
      <c r="L25" s="1162"/>
      <c r="M25" s="1162"/>
      <c r="N25" s="1162"/>
      <c r="P25" s="24"/>
    </row>
    <row r="26" spans="2:16" ht="14.15" customHeight="1">
      <c r="B26" s="23"/>
      <c r="C26" s="1162"/>
      <c r="D26" s="1162"/>
      <c r="E26" s="1162"/>
      <c r="F26" s="1162"/>
      <c r="G26" s="1162"/>
      <c r="H26" s="1162"/>
      <c r="I26" s="1162"/>
      <c r="J26" s="1162"/>
      <c r="K26" s="1162"/>
      <c r="L26" s="1162"/>
      <c r="M26" s="1162"/>
      <c r="N26" s="1162"/>
      <c r="P26" s="24"/>
    </row>
    <row r="27" spans="2:16" ht="14.15" customHeight="1">
      <c r="B27" s="23"/>
      <c r="C27" s="1162"/>
      <c r="D27" s="1162"/>
      <c r="E27" s="1162"/>
      <c r="F27" s="1162"/>
      <c r="G27" s="1162"/>
      <c r="H27" s="1162"/>
      <c r="I27" s="1162"/>
      <c r="J27" s="1162"/>
      <c r="K27" s="1162"/>
      <c r="L27" s="1162"/>
      <c r="M27" s="1162"/>
      <c r="N27" s="1162"/>
      <c r="P27" s="24"/>
    </row>
    <row r="28" spans="2:16" ht="14.15" customHeight="1">
      <c r="B28" s="23"/>
      <c r="C28" s="1162"/>
      <c r="D28" s="1162"/>
      <c r="E28" s="1162"/>
      <c r="F28" s="1162"/>
      <c r="G28" s="1162"/>
      <c r="H28" s="1162"/>
      <c r="I28" s="1162"/>
      <c r="J28" s="1162"/>
      <c r="K28" s="1162"/>
      <c r="L28" s="1162"/>
      <c r="M28" s="1162"/>
      <c r="N28" s="1162"/>
      <c r="P28" s="24"/>
    </row>
    <row r="29" spans="2:16" ht="9" customHeight="1">
      <c r="B29" s="23"/>
      <c r="C29" s="1162"/>
      <c r="D29" s="1162"/>
      <c r="E29" s="1162"/>
      <c r="F29" s="1162"/>
      <c r="G29" s="1162"/>
      <c r="H29" s="1162"/>
      <c r="I29" s="1162"/>
      <c r="J29" s="1162"/>
      <c r="K29" s="1162"/>
      <c r="L29" s="1162"/>
      <c r="M29" s="1162"/>
      <c r="N29" s="1162"/>
      <c r="P29" s="24"/>
    </row>
    <row r="30" spans="2:16" ht="50.25" customHeight="1">
      <c r="B30" s="23"/>
      <c r="C30" s="1162"/>
      <c r="D30" s="1162"/>
      <c r="E30" s="1162"/>
      <c r="F30" s="1162"/>
      <c r="G30" s="1162"/>
      <c r="H30" s="1162"/>
      <c r="I30" s="1162"/>
      <c r="J30" s="1162"/>
      <c r="K30" s="1162"/>
      <c r="L30" s="1162"/>
      <c r="M30" s="1162"/>
      <c r="N30" s="1162"/>
      <c r="P30" s="24"/>
    </row>
    <row r="31" spans="2:16" ht="12.75" customHeight="1" thickBot="1">
      <c r="B31" s="25"/>
      <c r="C31" s="26"/>
      <c r="D31" s="26"/>
      <c r="E31" s="26"/>
      <c r="F31" s="26"/>
      <c r="G31" s="26"/>
      <c r="H31" s="26"/>
      <c r="I31" s="26"/>
      <c r="J31" s="26"/>
      <c r="K31" s="26"/>
      <c r="L31" s="26"/>
      <c r="M31" s="26"/>
      <c r="N31" s="26"/>
      <c r="O31" s="26"/>
      <c r="P31" s="27"/>
    </row>
  </sheetData>
  <mergeCells count="3">
    <mergeCell ref="C25:N30"/>
    <mergeCell ref="C14:N19"/>
    <mergeCell ref="F22:K22"/>
  </mergeCells>
  <phoneticPr fontId="17" type="noConversion"/>
  <pageMargins left="0.7" right="0.7" top="0.75" bottom="0.75" header="0.3" footer="0.3"/>
  <pageSetup paperSize="3" orientation="landscape" r:id="rId1"/>
  <headerFooter>
    <oddHeader xml:space="preserve">&amp;LV&amp;"Times New Roman,Bold"A-180815-UC - MODIFICATION 16
</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203"/>
  <sheetViews>
    <sheetView zoomScaleNormal="100" workbookViewId="0">
      <selection activeCell="D6" sqref="D6"/>
    </sheetView>
  </sheetViews>
  <sheetFormatPr defaultColWidth="9.296875" defaultRowHeight="13"/>
  <cols>
    <col min="1" max="1" width="3.19921875" style="476" customWidth="1"/>
    <col min="2" max="2" width="12.296875" style="476" customWidth="1"/>
    <col min="3" max="3" width="6.296875" style="476" customWidth="1"/>
    <col min="4" max="4" width="59.296875" style="476" customWidth="1"/>
    <col min="5" max="5" width="32.19921875" style="476" customWidth="1"/>
    <col min="6" max="11" width="18.796875" style="476" customWidth="1"/>
    <col min="12" max="12" width="19.296875" style="476" customWidth="1"/>
    <col min="13" max="13" width="6.69921875" style="285" customWidth="1"/>
    <col min="14" max="16" width="19.19921875" style="476" customWidth="1"/>
    <col min="17" max="17" width="5.296875" style="285" customWidth="1"/>
    <col min="18" max="20" width="19" style="476" customWidth="1"/>
    <col min="21" max="21" width="9.296875" style="476"/>
    <col min="22" max="22" width="19" style="476" customWidth="1"/>
    <col min="23" max="16384" width="9.296875" style="476"/>
  </cols>
  <sheetData>
    <row r="1" spans="1:21">
      <c r="B1" s="535" t="s">
        <v>1252</v>
      </c>
    </row>
    <row r="2" spans="1:21">
      <c r="A2" s="1170" t="s">
        <v>29</v>
      </c>
      <c r="B2" s="1170"/>
      <c r="C2" s="1170"/>
      <c r="D2" s="1170"/>
      <c r="E2" s="1116"/>
      <c r="F2" s="1116"/>
      <c r="G2" s="1116"/>
      <c r="H2" s="1116"/>
      <c r="I2" s="1116"/>
      <c r="J2" s="1116"/>
      <c r="K2" s="1116"/>
      <c r="L2" s="1116"/>
      <c r="M2" s="1116"/>
      <c r="N2" s="1116"/>
      <c r="O2" s="1116"/>
      <c r="P2" s="1116"/>
      <c r="R2" s="1116"/>
      <c r="S2" s="1116"/>
      <c r="T2" s="285"/>
    </row>
    <row r="3" spans="1:21">
      <c r="B3" s="478"/>
      <c r="C3" s="535"/>
      <c r="D3" s="535"/>
      <c r="E3" s="535"/>
    </row>
    <row r="4" spans="1:21" ht="47.25" customHeight="1" thickBot="1">
      <c r="B4" s="1124" t="s">
        <v>30</v>
      </c>
      <c r="C4" s="1124"/>
      <c r="D4" s="1124"/>
      <c r="E4" s="1124"/>
      <c r="F4" s="1124" t="s">
        <v>31</v>
      </c>
      <c r="G4" s="1124" t="s">
        <v>32</v>
      </c>
      <c r="H4" s="1124" t="s">
        <v>33</v>
      </c>
      <c r="I4" s="1124" t="s">
        <v>34</v>
      </c>
      <c r="J4" s="830" t="s">
        <v>35</v>
      </c>
      <c r="K4" s="1124" t="s">
        <v>36</v>
      </c>
      <c r="L4" s="1124" t="s">
        <v>37</v>
      </c>
      <c r="N4" s="1124" t="s">
        <v>38</v>
      </c>
      <c r="O4" s="1124" t="s">
        <v>39</v>
      </c>
      <c r="P4" s="1124" t="s">
        <v>40</v>
      </c>
      <c r="Q4" s="831"/>
      <c r="R4" s="1124" t="s">
        <v>41</v>
      </c>
      <c r="S4" s="1124" t="s">
        <v>42</v>
      </c>
      <c r="T4" s="1124" t="s">
        <v>43</v>
      </c>
    </row>
    <row r="5" spans="1:21" ht="13.5" thickBot="1">
      <c r="B5" s="536" t="s">
        <v>44</v>
      </c>
      <c r="C5" s="536"/>
      <c r="D5" s="537"/>
      <c r="E5" s="537"/>
      <c r="F5" s="521"/>
      <c r="G5" s="521"/>
      <c r="H5" s="521"/>
      <c r="I5" s="521"/>
      <c r="J5" s="521"/>
      <c r="K5" s="521"/>
      <c r="L5" s="832"/>
      <c r="M5" s="831"/>
      <c r="N5" s="521"/>
      <c r="O5" s="521"/>
      <c r="P5" s="832"/>
      <c r="R5" s="521"/>
      <c r="S5" s="521"/>
      <c r="T5" s="832"/>
    </row>
    <row r="6" spans="1:21">
      <c r="C6" s="1128" t="s">
        <v>45</v>
      </c>
      <c r="D6" s="1129"/>
      <c r="E6" s="1129"/>
      <c r="F6" s="1129"/>
      <c r="G6" s="1129"/>
      <c r="H6" s="1129"/>
      <c r="I6" s="1129"/>
      <c r="J6" s="1129"/>
      <c r="K6" s="1129"/>
      <c r="L6" s="1130"/>
      <c r="N6" s="1117"/>
      <c r="O6" s="833"/>
      <c r="P6" s="1118"/>
      <c r="R6" s="1117"/>
      <c r="S6" s="833"/>
      <c r="T6" s="1118"/>
    </row>
    <row r="7" spans="1:21">
      <c r="D7" s="488" t="s">
        <v>46</v>
      </c>
      <c r="E7" s="489"/>
      <c r="F7" s="834">
        <f>'2 - Monthly Unit Rates'!F7*'3 - Estimated Volumes'!F8*12</f>
        <v>3655886</v>
      </c>
      <c r="G7" s="834">
        <f>'2 - Monthly Unit Rates'!G7*'3 - Estimated Volumes'!G8*12</f>
        <v>3359799.12</v>
      </c>
      <c r="H7" s="834">
        <f>'2 - Monthly Unit Rates'!H7*'3 - Estimated Volumes'!H8*12</f>
        <v>3397181.1903474191</v>
      </c>
      <c r="I7" s="834">
        <f>'2 - Monthly Unit Rates'!I7*'3 - Estimated Volumes'!I8*12</f>
        <v>3488905.0824867985</v>
      </c>
      <c r="J7" s="834">
        <f>'2 - Monthly Unit Rates'!J7*'3 - Estimated Volumes'!J8*12</f>
        <v>3583105.519713942</v>
      </c>
      <c r="K7" s="834">
        <f>'2 - Monthly Unit Rates'!K7*'3 - Estimated Volumes'!K8*12</f>
        <v>3679847.16</v>
      </c>
      <c r="L7" s="835">
        <f>SUM(F7:K7)</f>
        <v>21164724.072548162</v>
      </c>
      <c r="N7" s="834">
        <v>3939696</v>
      </c>
      <c r="O7" s="834">
        <v>3939696</v>
      </c>
      <c r="P7" s="835">
        <f>SUM(L7:O7)</f>
        <v>29044116.072548162</v>
      </c>
      <c r="R7" s="834">
        <v>3939696</v>
      </c>
      <c r="S7" s="834">
        <v>3939696</v>
      </c>
      <c r="T7" s="835">
        <f>SUM(P7:S7)</f>
        <v>36923508.072548166</v>
      </c>
    </row>
    <row r="8" spans="1:21">
      <c r="D8" s="836" t="s">
        <v>47</v>
      </c>
      <c r="E8" s="836"/>
      <c r="F8" s="743">
        <f t="shared" ref="F8:H8" si="0">SUBTOTAL(9,F7:F7)</f>
        <v>3655886</v>
      </c>
      <c r="G8" s="743">
        <f t="shared" si="0"/>
        <v>3359799.12</v>
      </c>
      <c r="H8" s="743">
        <f t="shared" si="0"/>
        <v>3397181.1903474191</v>
      </c>
      <c r="I8" s="743">
        <f>SUBTOTAL(9,I7:I7)</f>
        <v>3488905.0824867985</v>
      </c>
      <c r="J8" s="743">
        <f>SUBTOTAL(9,J7:J7)</f>
        <v>3583105.519713942</v>
      </c>
      <c r="K8" s="743">
        <f>SUBTOTAL(9,K7:K7)</f>
        <v>3679847.16</v>
      </c>
      <c r="L8" s="743">
        <f>SUBTOTAL(9,L7:L7)</f>
        <v>21164724.072548162</v>
      </c>
      <c r="M8" s="287"/>
      <c r="N8" s="743">
        <f>SUBTOTAL(9,N7:N7)</f>
        <v>3939696</v>
      </c>
      <c r="O8" s="743">
        <f>SUBTOTAL(9,O7:O7)</f>
        <v>3939696</v>
      </c>
      <c r="P8" s="743">
        <f>SUBTOTAL(9,P7:P7)</f>
        <v>29044116.072548162</v>
      </c>
      <c r="R8" s="743">
        <f t="shared" ref="R8:S8" si="1">SUBTOTAL(9,R7:R7)</f>
        <v>3939696</v>
      </c>
      <c r="S8" s="743">
        <f t="shared" si="1"/>
        <v>3939696</v>
      </c>
      <c r="T8" s="743">
        <f>SUBTOTAL(9,T7:T7)</f>
        <v>36923508.072548166</v>
      </c>
    </row>
    <row r="9" spans="1:21">
      <c r="M9" s="837"/>
    </row>
    <row r="10" spans="1:21">
      <c r="B10" s="538" t="s">
        <v>48</v>
      </c>
      <c r="C10" s="538"/>
      <c r="D10" s="538"/>
      <c r="E10" s="538"/>
      <c r="F10" s="701"/>
      <c r="G10" s="701"/>
      <c r="H10" s="701"/>
      <c r="I10" s="701"/>
      <c r="J10" s="701"/>
      <c r="K10" s="701"/>
      <c r="L10" s="701"/>
      <c r="M10" s="837"/>
      <c r="N10" s="701"/>
      <c r="O10" s="701"/>
      <c r="P10" s="701"/>
      <c r="R10" s="701"/>
      <c r="S10" s="701"/>
      <c r="T10" s="701"/>
      <c r="U10" s="499"/>
    </row>
    <row r="11" spans="1:21" ht="13.5" thickBot="1">
      <c r="C11" s="545" t="s">
        <v>49</v>
      </c>
      <c r="D11" s="546"/>
      <c r="E11" s="546"/>
      <c r="F11" s="546"/>
      <c r="G11" s="546"/>
      <c r="H11" s="546"/>
      <c r="I11" s="546"/>
      <c r="J11" s="546"/>
      <c r="K11" s="546"/>
      <c r="L11" s="547"/>
      <c r="N11" s="838"/>
      <c r="O11" s="838"/>
      <c r="P11" s="1120"/>
      <c r="R11" s="1119"/>
      <c r="S11" s="839"/>
      <c r="T11" s="1120"/>
      <c r="U11" s="499"/>
    </row>
    <row r="12" spans="1:21">
      <c r="C12" s="1128" t="s">
        <v>50</v>
      </c>
      <c r="D12" s="1129"/>
      <c r="E12" s="1129"/>
      <c r="F12" s="1129"/>
      <c r="G12" s="1129"/>
      <c r="H12" s="1129"/>
      <c r="I12" s="1129"/>
      <c r="J12" s="1129"/>
      <c r="K12" s="1129"/>
      <c r="L12" s="1130"/>
      <c r="N12" s="1117"/>
      <c r="O12" s="833"/>
      <c r="P12" s="1120"/>
      <c r="R12" s="1119"/>
      <c r="S12" s="839"/>
      <c r="T12" s="1120"/>
    </row>
    <row r="13" spans="1:21" s="499" customFormat="1">
      <c r="B13" s="840"/>
      <c r="D13" s="495" t="s">
        <v>51</v>
      </c>
      <c r="E13" s="841"/>
      <c r="F13" s="842">
        <v>20187.155563826094</v>
      </c>
      <c r="G13" s="842">
        <v>40374.311127652189</v>
      </c>
      <c r="H13" s="842">
        <v>55055.878810434784</v>
      </c>
      <c r="I13" s="842">
        <v>69737.446493217372</v>
      </c>
      <c r="J13" s="842">
        <v>84419.014175999968</v>
      </c>
      <c r="K13" s="842">
        <v>78913.426294956473</v>
      </c>
      <c r="L13" s="835">
        <f t="shared" ref="L13:L18" si="2">SUM(F13:K13)</f>
        <v>348687.23246608686</v>
      </c>
      <c r="M13" s="843"/>
      <c r="N13" s="844">
        <v>0</v>
      </c>
      <c r="O13" s="844">
        <v>0</v>
      </c>
      <c r="P13" s="845">
        <f>SUM(L13:O13)</f>
        <v>348687.23246608686</v>
      </c>
      <c r="Q13" s="843"/>
      <c r="R13" s="844">
        <v>0</v>
      </c>
      <c r="S13" s="844">
        <v>0</v>
      </c>
      <c r="T13" s="835">
        <f>SUM(P13:S13)</f>
        <v>348687.23246608686</v>
      </c>
      <c r="U13" s="476"/>
    </row>
    <row r="14" spans="1:21" s="499" customFormat="1">
      <c r="B14" s="840"/>
      <c r="D14" s="495" t="s">
        <v>52</v>
      </c>
      <c r="E14" s="841"/>
      <c r="F14" s="842">
        <v>0</v>
      </c>
      <c r="G14" s="842">
        <v>636036.52173913037</v>
      </c>
      <c r="H14" s="842">
        <v>636036.52173913037</v>
      </c>
      <c r="I14" s="842">
        <v>636036.52173913037</v>
      </c>
      <c r="J14" s="842">
        <v>636036.52173913037</v>
      </c>
      <c r="K14" s="842">
        <v>636036.52173913037</v>
      </c>
      <c r="L14" s="835">
        <f t="shared" si="2"/>
        <v>3180182.6086956519</v>
      </c>
      <c r="M14" s="843"/>
      <c r="N14" s="846"/>
      <c r="O14" s="846"/>
      <c r="P14" s="845">
        <f t="shared" ref="P14:P19" si="3">SUM(L14:O14)</f>
        <v>3180182.6086956519</v>
      </c>
      <c r="Q14" s="843"/>
      <c r="R14" s="844">
        <v>0</v>
      </c>
      <c r="S14" s="844">
        <v>0</v>
      </c>
      <c r="T14" s="835">
        <f t="shared" ref="T14:T19" si="4">SUM(P14:S14)</f>
        <v>3180182.6086956519</v>
      </c>
      <c r="U14" s="476"/>
    </row>
    <row r="15" spans="1:21">
      <c r="B15" s="840"/>
      <c r="D15" s="495" t="s">
        <v>53</v>
      </c>
      <c r="E15" s="841"/>
      <c r="F15" s="842">
        <v>628148.47613478242</v>
      </c>
      <c r="G15" s="842">
        <v>1205998.9688217388</v>
      </c>
      <c r="H15" s="842">
        <v>1554673.3190478259</v>
      </c>
      <c r="I15" s="842">
        <v>1872078.804717391</v>
      </c>
      <c r="J15" s="842">
        <v>2181681.1183173908</v>
      </c>
      <c r="K15" s="842">
        <v>1830385.8508173912</v>
      </c>
      <c r="L15" s="835">
        <f t="shared" si="2"/>
        <v>9272966.5378565192</v>
      </c>
      <c r="M15" s="843"/>
      <c r="N15" s="844">
        <v>0</v>
      </c>
      <c r="O15" s="844">
        <v>0</v>
      </c>
      <c r="P15" s="845">
        <f t="shared" si="3"/>
        <v>9272966.5378565192</v>
      </c>
      <c r="Q15" s="843"/>
      <c r="R15" s="844">
        <v>0</v>
      </c>
      <c r="S15" s="844">
        <v>0</v>
      </c>
      <c r="T15" s="835">
        <f t="shared" si="4"/>
        <v>9272966.5378565192</v>
      </c>
    </row>
    <row r="16" spans="1:21">
      <c r="B16" s="840"/>
      <c r="D16" s="495" t="s">
        <v>54</v>
      </c>
      <c r="E16" s="841"/>
      <c r="F16" s="842">
        <v>0</v>
      </c>
      <c r="G16" s="842">
        <v>407160.47848734783</v>
      </c>
      <c r="H16" s="842">
        <v>407160.47848734783</v>
      </c>
      <c r="I16" s="842">
        <v>407160.47848734783</v>
      </c>
      <c r="J16" s="842">
        <v>407160.47848734783</v>
      </c>
      <c r="K16" s="842">
        <v>407160.47848734783</v>
      </c>
      <c r="L16" s="835">
        <f t="shared" si="2"/>
        <v>2035802.3924367391</v>
      </c>
      <c r="M16" s="843"/>
      <c r="N16" s="844"/>
      <c r="O16" s="844"/>
      <c r="P16" s="845">
        <f t="shared" si="3"/>
        <v>2035802.3924367391</v>
      </c>
      <c r="Q16" s="843"/>
      <c r="R16" s="844">
        <v>0</v>
      </c>
      <c r="S16" s="844">
        <v>0</v>
      </c>
      <c r="T16" s="835">
        <f t="shared" si="4"/>
        <v>2035802.3924367391</v>
      </c>
    </row>
    <row r="17" spans="2:21" s="499" customFormat="1">
      <c r="B17" s="840"/>
      <c r="D17" s="495" t="s">
        <v>55</v>
      </c>
      <c r="E17" s="841"/>
      <c r="F17" s="842">
        <v>38053.473083217395</v>
      </c>
      <c r="G17" s="842">
        <v>289099.81138382608</v>
      </c>
      <c r="H17" s="842">
        <v>348264.49616643478</v>
      </c>
      <c r="I17" s="842">
        <v>386317.96924965217</v>
      </c>
      <c r="J17" s="842">
        <v>386317.96924965217</v>
      </c>
      <c r="K17" s="842">
        <v>348264.49616643478</v>
      </c>
      <c r="L17" s="835">
        <f t="shared" si="2"/>
        <v>1796318.2152992175</v>
      </c>
      <c r="M17" s="843"/>
      <c r="N17" s="844">
        <v>0</v>
      </c>
      <c r="O17" s="844">
        <v>0</v>
      </c>
      <c r="P17" s="845">
        <f t="shared" si="3"/>
        <v>1796318.2152992175</v>
      </c>
      <c r="Q17" s="843"/>
      <c r="R17" s="844">
        <v>0</v>
      </c>
      <c r="S17" s="844">
        <v>0</v>
      </c>
      <c r="T17" s="835">
        <f t="shared" si="4"/>
        <v>1796318.2152992175</v>
      </c>
      <c r="U17" s="476"/>
    </row>
    <row r="18" spans="2:21">
      <c r="D18" s="497" t="s">
        <v>56</v>
      </c>
      <c r="E18" s="847"/>
      <c r="F18" s="842">
        <v>913043.47826086951</v>
      </c>
      <c r="G18" s="848">
        <v>365217.39130434784</v>
      </c>
      <c r="H18" s="848">
        <v>91304.34782608696</v>
      </c>
      <c r="I18" s="848"/>
      <c r="J18" s="848"/>
      <c r="K18" s="848"/>
      <c r="L18" s="835">
        <f t="shared" si="2"/>
        <v>1369565.2173913042</v>
      </c>
      <c r="M18" s="843"/>
      <c r="N18" s="849"/>
      <c r="O18" s="849"/>
      <c r="P18" s="845">
        <f t="shared" si="3"/>
        <v>1369565.2173913042</v>
      </c>
      <c r="Q18" s="843"/>
      <c r="R18" s="844">
        <v>0</v>
      </c>
      <c r="S18" s="844">
        <v>0</v>
      </c>
      <c r="T18" s="835">
        <f t="shared" si="4"/>
        <v>1369565.2173913042</v>
      </c>
    </row>
    <row r="19" spans="2:21">
      <c r="D19" s="498"/>
      <c r="E19" s="847"/>
      <c r="F19" s="844"/>
      <c r="G19" s="849"/>
      <c r="H19" s="849"/>
      <c r="I19" s="849"/>
      <c r="J19" s="849" t="s">
        <v>57</v>
      </c>
      <c r="K19" s="849"/>
      <c r="L19" s="845">
        <v>0</v>
      </c>
      <c r="M19" s="843"/>
      <c r="N19" s="849"/>
      <c r="O19" s="849"/>
      <c r="P19" s="845">
        <f t="shared" si="3"/>
        <v>0</v>
      </c>
      <c r="Q19" s="843"/>
      <c r="R19" s="844">
        <v>0</v>
      </c>
      <c r="S19" s="844">
        <v>0</v>
      </c>
      <c r="T19" s="835">
        <f t="shared" si="4"/>
        <v>0</v>
      </c>
    </row>
    <row r="20" spans="2:21">
      <c r="D20" s="836" t="s">
        <v>47</v>
      </c>
      <c r="E20" s="836"/>
      <c r="F20" s="743">
        <f t="shared" ref="F20:H20" si="5">SUBTOTAL(9,F13:F18)</f>
        <v>1599432.5830426954</v>
      </c>
      <c r="G20" s="743">
        <f t="shared" si="5"/>
        <v>2943887.4828640432</v>
      </c>
      <c r="H20" s="743">
        <f t="shared" si="5"/>
        <v>3092495.0420772601</v>
      </c>
      <c r="I20" s="743">
        <f>SUBTOTAL(9,I13:I18)</f>
        <v>3371331.2206867388</v>
      </c>
      <c r="J20" s="743">
        <f>SUBTOTAL(9,J13:J18)</f>
        <v>3695615.101969521</v>
      </c>
      <c r="K20" s="743">
        <f>SUBTOTAL(9,K13:K18)</f>
        <v>3300760.7735052602</v>
      </c>
      <c r="L20" s="743">
        <f>SUBTOTAL(9,L13:L18)</f>
        <v>18003522.204145517</v>
      </c>
      <c r="M20" s="843"/>
      <c r="N20" s="743">
        <f t="shared" ref="N20:T20" si="6">SUBTOTAL(9,N13:N18)</f>
        <v>0</v>
      </c>
      <c r="O20" s="743">
        <f t="shared" si="6"/>
        <v>0</v>
      </c>
      <c r="P20" s="743">
        <f t="shared" si="6"/>
        <v>18003522.204145517</v>
      </c>
      <c r="Q20" s="843"/>
      <c r="R20" s="743">
        <f t="shared" si="6"/>
        <v>0</v>
      </c>
      <c r="S20" s="743">
        <f t="shared" si="6"/>
        <v>0</v>
      </c>
      <c r="T20" s="743">
        <f t="shared" si="6"/>
        <v>18003522.204145517</v>
      </c>
    </row>
    <row r="21" spans="2:21" ht="13.5" thickBot="1"/>
    <row r="22" spans="2:21">
      <c r="C22" s="1128" t="s">
        <v>58</v>
      </c>
      <c r="D22" s="1129"/>
      <c r="E22" s="1129"/>
      <c r="F22" s="1129"/>
      <c r="G22" s="1129"/>
      <c r="H22" s="1129"/>
      <c r="I22" s="1129"/>
      <c r="J22" s="1129"/>
      <c r="K22" s="1129"/>
      <c r="L22" s="1130"/>
      <c r="N22" s="1119"/>
      <c r="O22" s="839"/>
      <c r="P22" s="1120"/>
      <c r="R22" s="1119"/>
      <c r="S22" s="839"/>
      <c r="T22" s="1120"/>
    </row>
    <row r="23" spans="2:21">
      <c r="D23" s="498" t="s">
        <v>59</v>
      </c>
      <c r="E23" s="847"/>
      <c r="F23" s="834">
        <f>'2 - Monthly Unit Rates'!F23*'3 - Estimated Volumes'!F24*12</f>
        <v>108799.20000000001</v>
      </c>
      <c r="G23" s="834">
        <f>'2 - Monthly Unit Rates'!G23*'3 - Estimated Volumes'!G24*12</f>
        <v>118867.20000000003</v>
      </c>
      <c r="H23" s="834">
        <f>'2 - Monthly Unit Rates'!H23*'3 - Estimated Volumes'!H24*12</f>
        <v>125369.83200000002</v>
      </c>
      <c r="I23" s="834">
        <f>'2 - Monthly Unit Rates'!I23*'3 - Estimated Volumes'!I24*12</f>
        <v>130694.57419200004</v>
      </c>
      <c r="J23" s="834">
        <f>'2 - Monthly Unit Rates'!J23*'3 - Estimated Volumes'!J24*12</f>
        <v>134988.62915798402</v>
      </c>
      <c r="K23" s="834">
        <f>'2 - Monthly Unit Rates'!K23*'3 - Estimated Volumes'!K24*12</f>
        <v>141205.78096282564</v>
      </c>
      <c r="L23" s="835">
        <f t="shared" ref="L23:L24" si="7">SUM(F23:K23)</f>
        <v>759925.21631280973</v>
      </c>
      <c r="N23" s="834">
        <v>141205.78096282564</v>
      </c>
      <c r="O23" s="834">
        <v>141205.78096282564</v>
      </c>
      <c r="P23" s="845">
        <f t="shared" ref="P23:P24" si="8">SUM(L23:O23)</f>
        <v>1042336.778238461</v>
      </c>
      <c r="R23" s="834">
        <v>141205.78096282564</v>
      </c>
      <c r="S23" s="834">
        <v>141205.78096282564</v>
      </c>
      <c r="T23" s="835">
        <f t="shared" ref="T23:T24" si="9">SUM(P23:S23)</f>
        <v>1324748.3401641124</v>
      </c>
    </row>
    <row r="24" spans="2:21">
      <c r="D24" s="498" t="s">
        <v>60</v>
      </c>
      <c r="E24" s="847"/>
      <c r="F24" s="834">
        <f>'2 - Monthly Unit Rates'!F24*'3 - Estimated Volumes'!F25*12</f>
        <v>257954.40000000002</v>
      </c>
      <c r="G24" s="834">
        <f>'2 - Monthly Unit Rates'!G24*'3 - Estimated Volumes'!G25*12</f>
        <v>275674.08000000007</v>
      </c>
      <c r="H24" s="834">
        <f>'2 - Monthly Unit Rates'!H24*'3 - Estimated Volumes'!H25*12</f>
        <v>285789.35616000002</v>
      </c>
      <c r="I24" s="834">
        <f>'2 - Monthly Unit Rates'!I24*'3 - Estimated Volumes'!I25*12</f>
        <v>293858.13338112005</v>
      </c>
      <c r="J24" s="834">
        <f>'2 - Monthly Unit Rates'!J24*'3 - Estimated Volumes'!J25*12</f>
        <v>300138.95646518789</v>
      </c>
      <c r="K24" s="834">
        <f>'2 - Monthly Unit Rates'!K24*'3 - Estimated Volumes'!K25*12</f>
        <v>311081.14364170912</v>
      </c>
      <c r="L24" s="835">
        <f t="shared" si="7"/>
        <v>1724496.0696480174</v>
      </c>
      <c r="N24" s="834">
        <v>311081.14364170912</v>
      </c>
      <c r="O24" s="834">
        <v>311081.14364170912</v>
      </c>
      <c r="P24" s="845">
        <f t="shared" si="8"/>
        <v>2346658.3569314359</v>
      </c>
      <c r="R24" s="834">
        <v>311081.14364170912</v>
      </c>
      <c r="S24" s="834">
        <v>311081.14364170912</v>
      </c>
      <c r="T24" s="835">
        <f t="shared" si="9"/>
        <v>2968820.6442148546</v>
      </c>
    </row>
    <row r="25" spans="2:21">
      <c r="D25" s="836" t="s">
        <v>47</v>
      </c>
      <c r="E25" s="836"/>
      <c r="F25" s="743">
        <f t="shared" ref="F25:H25" si="10">SUBTOTAL(9,F23:F24)</f>
        <v>366753.60000000003</v>
      </c>
      <c r="G25" s="743">
        <f t="shared" si="10"/>
        <v>394541.28000000009</v>
      </c>
      <c r="H25" s="743">
        <f t="shared" si="10"/>
        <v>411159.18816000002</v>
      </c>
      <c r="I25" s="743">
        <f>SUBTOTAL(9,I23:I24)</f>
        <v>424552.70757312007</v>
      </c>
      <c r="J25" s="743">
        <f>SUBTOTAL(9,J23:J24)</f>
        <v>435127.58562317188</v>
      </c>
      <c r="K25" s="743">
        <f>SUBTOTAL(9,K23:K24)</f>
        <v>452286.92460453475</v>
      </c>
      <c r="L25" s="743">
        <f>SUBTOTAL(9,L23:L24)</f>
        <v>2484421.285960827</v>
      </c>
      <c r="N25" s="743">
        <f t="shared" ref="N25:P25" si="11">SUBTOTAL(9,N23:N24)</f>
        <v>452286.92460453475</v>
      </c>
      <c r="O25" s="743">
        <f t="shared" si="11"/>
        <v>452286.92460453475</v>
      </c>
      <c r="P25" s="743">
        <f t="shared" si="11"/>
        <v>3388995.1351698968</v>
      </c>
      <c r="R25" s="743">
        <f t="shared" ref="R25:T25" si="12">SUBTOTAL(9,R23:R24)</f>
        <v>452286.92460453475</v>
      </c>
      <c r="S25" s="743">
        <f t="shared" si="12"/>
        <v>452286.92460453475</v>
      </c>
      <c r="T25" s="743">
        <f t="shared" si="12"/>
        <v>4293568.9843789674</v>
      </c>
    </row>
    <row r="26" spans="2:21">
      <c r="D26" s="850"/>
      <c r="E26" s="850"/>
      <c r="F26" s="851"/>
      <c r="G26" s="851"/>
      <c r="H26" s="851"/>
      <c r="I26" s="851"/>
      <c r="J26" s="851"/>
      <c r="K26" s="851"/>
      <c r="L26" s="574"/>
      <c r="N26" s="851"/>
      <c r="O26" s="851"/>
      <c r="P26" s="574"/>
      <c r="R26" s="851"/>
      <c r="S26" s="851"/>
      <c r="T26" s="574"/>
    </row>
    <row r="27" spans="2:21" ht="13.5" thickBot="1">
      <c r="C27" s="545" t="s">
        <v>61</v>
      </c>
      <c r="D27" s="546"/>
      <c r="E27" s="546"/>
      <c r="F27" s="546"/>
      <c r="G27" s="546"/>
      <c r="H27" s="546"/>
      <c r="I27" s="546"/>
      <c r="J27" s="546"/>
      <c r="K27" s="546"/>
      <c r="L27" s="547"/>
      <c r="N27" s="1119"/>
      <c r="O27" s="839"/>
      <c r="P27" s="1120"/>
      <c r="R27" s="1119"/>
      <c r="S27" s="839"/>
      <c r="T27" s="1120"/>
    </row>
    <row r="28" spans="2:21">
      <c r="C28" s="1128" t="s">
        <v>62</v>
      </c>
      <c r="D28" s="1129"/>
      <c r="E28" s="1129"/>
      <c r="F28" s="1129"/>
      <c r="G28" s="1129"/>
      <c r="H28" s="1129"/>
      <c r="I28" s="1129"/>
      <c r="J28" s="1129"/>
      <c r="K28" s="1129"/>
      <c r="L28" s="1130"/>
      <c r="N28" s="1119"/>
      <c r="O28" s="839"/>
      <c r="P28" s="1120"/>
      <c r="R28" s="1119"/>
      <c r="S28" s="839"/>
      <c r="T28" s="1120"/>
    </row>
    <row r="29" spans="2:21" s="499" customFormat="1">
      <c r="B29" s="840"/>
      <c r="D29" s="500" t="s">
        <v>63</v>
      </c>
      <c r="E29" s="841"/>
      <c r="F29" s="834">
        <v>766920</v>
      </c>
      <c r="G29" s="834">
        <v>766920</v>
      </c>
      <c r="H29" s="834">
        <v>766920</v>
      </c>
      <c r="I29" s="834">
        <f>'2 - Monthly Unit Rates'!I29*'3 - Estimated Volumes'!I30*12</f>
        <v>766920</v>
      </c>
      <c r="J29" s="834">
        <f>'2 - Monthly Unit Rates'!J29*'3 - Estimated Volumes'!J30*12</f>
        <v>766920</v>
      </c>
      <c r="K29" s="834">
        <f>'2 - Monthly Unit Rates'!K29*'3 - Estimated Volumes'!K30*12</f>
        <v>766920</v>
      </c>
      <c r="L29" s="835">
        <f t="shared" ref="L29:L33" si="13">SUM(F29:K29)</f>
        <v>4601520</v>
      </c>
      <c r="M29" s="285"/>
      <c r="N29" s="834">
        <v>766920</v>
      </c>
      <c r="O29" s="834">
        <v>766920</v>
      </c>
      <c r="P29" s="835">
        <f>SUM(L29:O29)</f>
        <v>6135360</v>
      </c>
      <c r="Q29" s="285"/>
      <c r="R29" s="834">
        <v>766920</v>
      </c>
      <c r="S29" s="834">
        <v>766920</v>
      </c>
      <c r="T29" s="835">
        <f t="shared" ref="T29:T33" si="14">SUM(P29:S29)</f>
        <v>7669200</v>
      </c>
      <c r="U29" s="476"/>
    </row>
    <row r="30" spans="2:21" s="499" customFormat="1">
      <c r="B30" s="840"/>
      <c r="D30" s="500" t="s">
        <v>64</v>
      </c>
      <c r="E30" s="841"/>
      <c r="F30" s="834">
        <v>0</v>
      </c>
      <c r="G30" s="834">
        <v>0</v>
      </c>
      <c r="H30" s="834">
        <v>0</v>
      </c>
      <c r="I30" s="834">
        <f>'2 - Monthly Unit Rates'!I30*'3 - Estimated Volumes'!I31*12</f>
        <v>0</v>
      </c>
      <c r="J30" s="834">
        <f>'2 - Monthly Unit Rates'!J30*'3 - Estimated Volumes'!J31*12</f>
        <v>0</v>
      </c>
      <c r="K30" s="834">
        <f>'2 - Monthly Unit Rates'!K30*'3 - Estimated Volumes'!K31*12</f>
        <v>0</v>
      </c>
      <c r="L30" s="835">
        <f t="shared" si="13"/>
        <v>0</v>
      </c>
      <c r="M30" s="285"/>
      <c r="N30" s="834">
        <v>0</v>
      </c>
      <c r="O30" s="834">
        <v>0</v>
      </c>
      <c r="P30" s="835">
        <f t="shared" ref="P30:P33" si="15">SUM(L30:O30)</f>
        <v>0</v>
      </c>
      <c r="Q30" s="285"/>
      <c r="R30" s="834">
        <v>0</v>
      </c>
      <c r="S30" s="834">
        <v>0</v>
      </c>
      <c r="T30" s="835">
        <f t="shared" si="14"/>
        <v>0</v>
      </c>
      <c r="U30" s="476"/>
    </row>
    <row r="31" spans="2:21">
      <c r="B31" s="840"/>
      <c r="D31" s="500" t="s">
        <v>65</v>
      </c>
      <c r="E31" s="841"/>
      <c r="F31" s="834">
        <v>0</v>
      </c>
      <c r="G31" s="834">
        <v>0</v>
      </c>
      <c r="H31" s="834">
        <v>0</v>
      </c>
      <c r="I31" s="834">
        <f>'2 - Monthly Unit Rates'!I31*'3 - Estimated Volumes'!I32*12</f>
        <v>0</v>
      </c>
      <c r="J31" s="834">
        <f>'2 - Monthly Unit Rates'!J31*'3 - Estimated Volumes'!J32*12</f>
        <v>0</v>
      </c>
      <c r="K31" s="834">
        <f>'2 - Monthly Unit Rates'!K31*'3 - Estimated Volumes'!K32*12</f>
        <v>0</v>
      </c>
      <c r="L31" s="835">
        <f t="shared" si="13"/>
        <v>0</v>
      </c>
      <c r="N31" s="834">
        <v>0</v>
      </c>
      <c r="O31" s="834">
        <v>0</v>
      </c>
      <c r="P31" s="835">
        <f t="shared" si="15"/>
        <v>0</v>
      </c>
      <c r="R31" s="834">
        <v>0</v>
      </c>
      <c r="S31" s="834">
        <v>0</v>
      </c>
      <c r="T31" s="835">
        <f t="shared" si="14"/>
        <v>0</v>
      </c>
    </row>
    <row r="32" spans="2:21">
      <c r="B32" s="840"/>
      <c r="D32" s="500" t="s">
        <v>66</v>
      </c>
      <c r="E32" s="841"/>
      <c r="F32" s="834">
        <v>34705.882352941182</v>
      </c>
      <c r="G32" s="834">
        <v>34705.882352941182</v>
      </c>
      <c r="H32" s="834">
        <v>34705.882352941182</v>
      </c>
      <c r="I32" s="834">
        <f>'2 - Monthly Unit Rates'!I32*'3 - Estimated Volumes'!I33*12</f>
        <v>34705.882352941182</v>
      </c>
      <c r="J32" s="834">
        <f>'2 - Monthly Unit Rates'!J32*'3 - Estimated Volumes'!J33*12</f>
        <v>34705.882352941182</v>
      </c>
      <c r="K32" s="834">
        <f>'2 - Monthly Unit Rates'!K32*'3 - Estimated Volumes'!K33*12</f>
        <v>34705.882352941182</v>
      </c>
      <c r="L32" s="835">
        <f t="shared" si="13"/>
        <v>208235.29411764708</v>
      </c>
      <c r="N32" s="834">
        <v>34705.882352941182</v>
      </c>
      <c r="O32" s="834">
        <v>34705.882352941182</v>
      </c>
      <c r="P32" s="835">
        <f t="shared" si="15"/>
        <v>277647.05882352946</v>
      </c>
      <c r="R32" s="834">
        <v>34705.882352941182</v>
      </c>
      <c r="S32" s="834">
        <v>34705.882352941182</v>
      </c>
      <c r="T32" s="835">
        <f t="shared" si="14"/>
        <v>347058.82352941186</v>
      </c>
    </row>
    <row r="33" spans="1:21">
      <c r="B33" s="840"/>
      <c r="D33" s="500" t="s">
        <v>67</v>
      </c>
      <c r="E33" s="841"/>
      <c r="F33" s="834">
        <v>676588.23529411759</v>
      </c>
      <c r="G33" s="834">
        <v>609882.3529411765</v>
      </c>
      <c r="H33" s="834">
        <v>552705.8823529412</v>
      </c>
      <c r="I33" s="834">
        <f>'2 - Monthly Unit Rates'!I33*'3 - Estimated Volumes'!I34*12</f>
        <v>495529.4117647059</v>
      </c>
      <c r="J33" s="834">
        <f>'2 - Monthly Unit Rates'!J33*'3 - Estimated Volumes'!J34*12</f>
        <v>447882.3529411765</v>
      </c>
      <c r="K33" s="834">
        <f>'2 - Monthly Unit Rates'!K33*'3 - Estimated Volumes'!K34*12</f>
        <v>400235.29411764705</v>
      </c>
      <c r="L33" s="835">
        <f t="shared" si="13"/>
        <v>3182823.5294117648</v>
      </c>
      <c r="N33" s="834">
        <v>400235.29411764705</v>
      </c>
      <c r="O33" s="834">
        <v>400235.29411764705</v>
      </c>
      <c r="P33" s="835">
        <f t="shared" si="15"/>
        <v>3983294.1176470593</v>
      </c>
      <c r="R33" s="834">
        <v>400235.29411764705</v>
      </c>
      <c r="S33" s="834">
        <v>400235.29411764705</v>
      </c>
      <c r="T33" s="835">
        <f t="shared" si="14"/>
        <v>4783764.7058823537</v>
      </c>
    </row>
    <row r="34" spans="1:21">
      <c r="D34" s="836" t="s">
        <v>47</v>
      </c>
      <c r="E34" s="836"/>
      <c r="F34" s="743">
        <f t="shared" ref="F34:H34" si="16">SUBTOTAL(9,F29:F33)</f>
        <v>1478214.1176470588</v>
      </c>
      <c r="G34" s="743">
        <f t="shared" si="16"/>
        <v>1411508.2352941176</v>
      </c>
      <c r="H34" s="743">
        <f t="shared" si="16"/>
        <v>1354331.7647058824</v>
      </c>
      <c r="I34" s="743">
        <f>SUBTOTAL(9,I29:I33)</f>
        <v>1297155.2941176472</v>
      </c>
      <c r="J34" s="743">
        <f>SUBTOTAL(9,J29:J33)</f>
        <v>1249508.2352941176</v>
      </c>
      <c r="K34" s="743">
        <f>SUBTOTAL(9,K29:K33)</f>
        <v>1201861.1764705882</v>
      </c>
      <c r="L34" s="743">
        <f>SUBTOTAL(9,L29:L33)</f>
        <v>7992578.823529412</v>
      </c>
      <c r="N34" s="743">
        <f t="shared" ref="N34:P34" si="17">SUBTOTAL(9,N29:N33)</f>
        <v>1201861.1764705882</v>
      </c>
      <c r="O34" s="743">
        <f t="shared" si="17"/>
        <v>1201861.1764705882</v>
      </c>
      <c r="P34" s="743">
        <f t="shared" si="17"/>
        <v>10396301.176470589</v>
      </c>
      <c r="R34" s="743">
        <f t="shared" ref="R34:T34" si="18">SUBTOTAL(9,R29:R33)</f>
        <v>1201861.1764705882</v>
      </c>
      <c r="S34" s="743">
        <f t="shared" si="18"/>
        <v>1201861.1764705882</v>
      </c>
      <c r="T34" s="743">
        <f t="shared" si="18"/>
        <v>12800023.529411767</v>
      </c>
    </row>
    <row r="36" spans="1:21">
      <c r="C36" s="545" t="s">
        <v>68</v>
      </c>
      <c r="D36" s="546"/>
      <c r="E36" s="546"/>
      <c r="F36" s="546"/>
      <c r="G36" s="546"/>
      <c r="H36" s="546"/>
      <c r="I36" s="546"/>
      <c r="J36" s="546"/>
      <c r="K36" s="546"/>
      <c r="L36" s="547"/>
      <c r="N36" s="1119"/>
      <c r="O36" s="839"/>
      <c r="P36" s="1120"/>
      <c r="R36" s="1119"/>
      <c r="S36" s="839"/>
      <c r="T36" s="1120"/>
      <c r="U36" s="499"/>
    </row>
    <row r="37" spans="1:21">
      <c r="C37" s="539" t="s">
        <v>69</v>
      </c>
      <c r="D37" s="539"/>
      <c r="E37" s="539"/>
      <c r="F37" s="539"/>
      <c r="G37" s="539"/>
      <c r="H37" s="539"/>
      <c r="I37" s="539"/>
      <c r="J37" s="539"/>
      <c r="K37" s="539"/>
      <c r="L37" s="539"/>
      <c r="N37" s="1119"/>
      <c r="O37" s="839"/>
      <c r="P37" s="1120"/>
      <c r="R37" s="1119"/>
      <c r="S37" s="839"/>
      <c r="T37" s="1120"/>
      <c r="U37" s="499"/>
    </row>
    <row r="38" spans="1:21">
      <c r="D38" s="488" t="s">
        <v>70</v>
      </c>
      <c r="E38" s="489"/>
      <c r="F38" s="834">
        <v>0</v>
      </c>
      <c r="G38" s="834">
        <v>0</v>
      </c>
      <c r="H38" s="834">
        <v>0</v>
      </c>
      <c r="I38" s="834">
        <f>'2 - Monthly Unit Rates'!I38*'3 - Estimated Volumes'!I39*12</f>
        <v>0</v>
      </c>
      <c r="J38" s="834">
        <f>'2 - Monthly Unit Rates'!J38*'3 - Estimated Volumes'!J39*12</f>
        <v>0</v>
      </c>
      <c r="K38" s="834">
        <f>'2 - Monthly Unit Rates'!K38*'3 - Estimated Volumes'!K39*12</f>
        <v>0</v>
      </c>
      <c r="L38" s="835">
        <f t="shared" ref="L38:L48" si="19">SUM(F38:K38)</f>
        <v>0</v>
      </c>
      <c r="N38" s="834">
        <v>0</v>
      </c>
      <c r="O38" s="834">
        <v>0</v>
      </c>
      <c r="P38" s="835">
        <f>SUM(L38:O38)</f>
        <v>0</v>
      </c>
      <c r="R38" s="834">
        <v>0</v>
      </c>
      <c r="S38" s="834">
        <v>0</v>
      </c>
      <c r="T38" s="835">
        <f t="shared" ref="T38:T48" si="20">SUM(P38:S38)</f>
        <v>0</v>
      </c>
    </row>
    <row r="39" spans="1:21">
      <c r="D39" s="488" t="s">
        <v>71</v>
      </c>
      <c r="E39" s="489"/>
      <c r="F39" s="834">
        <v>0</v>
      </c>
      <c r="G39" s="834">
        <v>0</v>
      </c>
      <c r="H39" s="834">
        <v>0</v>
      </c>
      <c r="I39" s="834">
        <f>'2 - Monthly Unit Rates'!I39*'3 - Estimated Volumes'!I40*12</f>
        <v>0</v>
      </c>
      <c r="J39" s="834">
        <f>'2 - Monthly Unit Rates'!J39*'3 - Estimated Volumes'!J40*12</f>
        <v>0</v>
      </c>
      <c r="K39" s="834">
        <f>'2 - Monthly Unit Rates'!K39*'3 - Estimated Volumes'!K40*12</f>
        <v>0</v>
      </c>
      <c r="L39" s="835">
        <f t="shared" si="19"/>
        <v>0</v>
      </c>
      <c r="N39" s="834">
        <v>0</v>
      </c>
      <c r="O39" s="834">
        <v>0</v>
      </c>
      <c r="P39" s="835">
        <f t="shared" ref="P39:P48" si="21">SUM(L39:O39)</f>
        <v>0</v>
      </c>
      <c r="R39" s="834">
        <v>0</v>
      </c>
      <c r="S39" s="834">
        <v>0</v>
      </c>
      <c r="T39" s="835">
        <f t="shared" si="20"/>
        <v>0</v>
      </c>
    </row>
    <row r="40" spans="1:21">
      <c r="D40" s="488" t="s">
        <v>72</v>
      </c>
      <c r="E40" s="489"/>
      <c r="F40" s="834">
        <v>0</v>
      </c>
      <c r="G40" s="834">
        <v>0</v>
      </c>
      <c r="H40" s="834">
        <v>0</v>
      </c>
      <c r="I40" s="834">
        <f>'2 - Monthly Unit Rates'!I40*'3 - Estimated Volumes'!I41*12</f>
        <v>0</v>
      </c>
      <c r="J40" s="834">
        <f>'2 - Monthly Unit Rates'!J40*'3 - Estimated Volumes'!J41*12</f>
        <v>0</v>
      </c>
      <c r="K40" s="834">
        <f>'2 - Monthly Unit Rates'!K40*'3 - Estimated Volumes'!K41*12</f>
        <v>0</v>
      </c>
      <c r="L40" s="835">
        <f t="shared" si="19"/>
        <v>0</v>
      </c>
      <c r="N40" s="834">
        <v>0</v>
      </c>
      <c r="O40" s="834">
        <v>0</v>
      </c>
      <c r="P40" s="835">
        <f t="shared" si="21"/>
        <v>0</v>
      </c>
      <c r="R40" s="834">
        <v>0</v>
      </c>
      <c r="S40" s="834">
        <v>0</v>
      </c>
      <c r="T40" s="835">
        <f t="shared" si="20"/>
        <v>0</v>
      </c>
    </row>
    <row r="41" spans="1:21">
      <c r="D41" s="488" t="s">
        <v>73</v>
      </c>
      <c r="E41" s="489"/>
      <c r="F41" s="834">
        <v>1228800</v>
      </c>
      <c r="G41" s="834">
        <v>1102286.7309482202</v>
      </c>
      <c r="H41" s="834">
        <v>982624.01926498581</v>
      </c>
      <c r="I41" s="834">
        <f>'2 - Monthly Unit Rates'!I41*'3 - Estimated Volumes'!I42*12</f>
        <v>889317.72723565483</v>
      </c>
      <c r="J41" s="834">
        <f>'2 - Monthly Unit Rates'!J41*'3 - Estimated Volumes'!J42*12</f>
        <v>804507.09070340684</v>
      </c>
      <c r="K41" s="834">
        <f>'2 - Monthly Unit Rates'!K41*'3 - Estimated Volumes'!K42*12</f>
        <v>743588.8459776002</v>
      </c>
      <c r="L41" s="835">
        <f t="shared" si="19"/>
        <v>5751124.4141298681</v>
      </c>
      <c r="N41" s="834">
        <v>667546.58304000006</v>
      </c>
      <c r="O41" s="834">
        <v>667546.58304000006</v>
      </c>
      <c r="P41" s="835">
        <f t="shared" si="21"/>
        <v>7086217.580209868</v>
      </c>
      <c r="R41" s="834">
        <v>667546.58304000006</v>
      </c>
      <c r="S41" s="834">
        <v>667546.58304000006</v>
      </c>
      <c r="T41" s="835">
        <f t="shared" si="20"/>
        <v>8421310.7462898679</v>
      </c>
    </row>
    <row r="42" spans="1:21">
      <c r="D42" s="488" t="s">
        <v>74</v>
      </c>
      <c r="E42" s="489"/>
      <c r="F42" s="834">
        <v>0</v>
      </c>
      <c r="G42" s="834">
        <v>0</v>
      </c>
      <c r="H42" s="834">
        <v>0</v>
      </c>
      <c r="I42" s="834">
        <f>'2 - Monthly Unit Rates'!I42*'3 - Estimated Volumes'!I43*12</f>
        <v>0</v>
      </c>
      <c r="J42" s="834">
        <f>'2 - Monthly Unit Rates'!J42*'3 - Estimated Volumes'!J43*12</f>
        <v>0</v>
      </c>
      <c r="K42" s="834">
        <f>'2 - Monthly Unit Rates'!K42*'3 - Estimated Volumes'!K43*12</f>
        <v>0</v>
      </c>
      <c r="L42" s="835">
        <f t="shared" si="19"/>
        <v>0</v>
      </c>
      <c r="N42" s="834">
        <v>0</v>
      </c>
      <c r="O42" s="834">
        <v>0</v>
      </c>
      <c r="P42" s="835">
        <f t="shared" si="21"/>
        <v>0</v>
      </c>
      <c r="R42" s="834">
        <v>0</v>
      </c>
      <c r="S42" s="834">
        <v>0</v>
      </c>
      <c r="T42" s="835">
        <f t="shared" si="20"/>
        <v>0</v>
      </c>
    </row>
    <row r="43" spans="1:21">
      <c r="D43" s="488" t="s">
        <v>75</v>
      </c>
      <c r="E43" s="489"/>
      <c r="F43" s="834">
        <v>0</v>
      </c>
      <c r="G43" s="834">
        <v>0</v>
      </c>
      <c r="H43" s="834">
        <v>0</v>
      </c>
      <c r="I43" s="834">
        <f>'2 - Monthly Unit Rates'!I43*'3 - Estimated Volumes'!I44*12</f>
        <v>0</v>
      </c>
      <c r="J43" s="834">
        <f>'2 - Monthly Unit Rates'!J43*'3 - Estimated Volumes'!J44*12</f>
        <v>0</v>
      </c>
      <c r="K43" s="834">
        <f>'2 - Monthly Unit Rates'!K43*'3 - Estimated Volumes'!K44*12</f>
        <v>0</v>
      </c>
      <c r="L43" s="835">
        <f t="shared" si="19"/>
        <v>0</v>
      </c>
      <c r="N43" s="834">
        <v>0</v>
      </c>
      <c r="O43" s="834">
        <v>0</v>
      </c>
      <c r="P43" s="835">
        <f t="shared" si="21"/>
        <v>0</v>
      </c>
      <c r="R43" s="834">
        <v>0</v>
      </c>
      <c r="S43" s="834">
        <v>0</v>
      </c>
      <c r="T43" s="835">
        <f t="shared" si="20"/>
        <v>0</v>
      </c>
    </row>
    <row r="44" spans="1:21">
      <c r="D44" s="488" t="s">
        <v>76</v>
      </c>
      <c r="E44" s="489"/>
      <c r="F44" s="834">
        <v>0</v>
      </c>
      <c r="G44" s="834">
        <v>0</v>
      </c>
      <c r="H44" s="834">
        <v>0</v>
      </c>
      <c r="I44" s="834">
        <f>'2 - Monthly Unit Rates'!I44*'3 - Estimated Volumes'!I45*12</f>
        <v>0</v>
      </c>
      <c r="J44" s="834">
        <f>'2 - Monthly Unit Rates'!J44*'3 - Estimated Volumes'!J45*12</f>
        <v>0</v>
      </c>
      <c r="K44" s="834">
        <f>'2 - Monthly Unit Rates'!K44*'3 - Estimated Volumes'!K45*12</f>
        <v>0</v>
      </c>
      <c r="L44" s="835">
        <f t="shared" si="19"/>
        <v>0</v>
      </c>
      <c r="N44" s="834">
        <v>0</v>
      </c>
      <c r="O44" s="834">
        <v>0</v>
      </c>
      <c r="P44" s="835">
        <f t="shared" si="21"/>
        <v>0</v>
      </c>
      <c r="R44" s="834">
        <v>0</v>
      </c>
      <c r="S44" s="834">
        <v>0</v>
      </c>
      <c r="T44" s="835">
        <f t="shared" si="20"/>
        <v>0</v>
      </c>
    </row>
    <row r="45" spans="1:21">
      <c r="D45" s="488" t="s">
        <v>77</v>
      </c>
      <c r="E45" s="489"/>
      <c r="F45" s="834">
        <v>981000</v>
      </c>
      <c r="G45" s="834">
        <v>883591.25090617756</v>
      </c>
      <c r="H45" s="834">
        <v>791005.13855504734</v>
      </c>
      <c r="I45" s="834">
        <f>'2 - Monthly Unit Rates'!I45*'3 - Estimated Volumes'!I46*12</f>
        <v>719041.32147442317</v>
      </c>
      <c r="J45" s="834">
        <f>'2 - Monthly Unit Rates'!J45*'3 - Estimated Volumes'!J46*12</f>
        <v>653439.97926336701</v>
      </c>
      <c r="K45" s="834">
        <f>'2 - Monthly Unit Rates'!K45*'3 - Estimated Volumes'!K46*12</f>
        <v>603970.79222160019</v>
      </c>
      <c r="L45" s="835">
        <f t="shared" si="19"/>
        <v>4632048.4824206159</v>
      </c>
      <c r="N45" s="834">
        <v>542197.3658400001</v>
      </c>
      <c r="O45" s="834">
        <v>542197.3658400001</v>
      </c>
      <c r="P45" s="835">
        <f t="shared" si="21"/>
        <v>5716443.2141006161</v>
      </c>
      <c r="R45" s="834">
        <v>542197.3658400001</v>
      </c>
      <c r="S45" s="834">
        <v>542197.3658400001</v>
      </c>
      <c r="T45" s="835">
        <f t="shared" si="20"/>
        <v>6800837.9457806163</v>
      </c>
    </row>
    <row r="46" spans="1:21">
      <c r="A46" s="492"/>
      <c r="D46" s="498" t="s">
        <v>78</v>
      </c>
      <c r="E46" s="847"/>
      <c r="F46" s="834">
        <v>142800</v>
      </c>
      <c r="G46" s="834">
        <v>121851.42433951414</v>
      </c>
      <c r="H46" s="834">
        <v>105733.01711926115</v>
      </c>
      <c r="I46" s="834">
        <f>'2 - Monthly Unit Rates'!I46*'3 - Estimated Volumes'!I47*12</f>
        <v>91251.76494144772</v>
      </c>
      <c r="J46" s="834">
        <f>'2 - Monthly Unit Rates'!J46*'3 - Estimated Volumes'!J47*12</f>
        <v>81636.667860417292</v>
      </c>
      <c r="K46" s="834">
        <f>'2 - Monthly Unit Rates'!K46*'3 - Estimated Volumes'!K47*12</f>
        <v>73360.56</v>
      </c>
      <c r="L46" s="835">
        <f t="shared" si="19"/>
        <v>616633.43426064029</v>
      </c>
      <c r="N46" s="834">
        <v>65857.086623999989</v>
      </c>
      <c r="O46" s="834">
        <v>65857.086623999989</v>
      </c>
      <c r="P46" s="835">
        <f t="shared" si="21"/>
        <v>748347.60750864027</v>
      </c>
      <c r="R46" s="834">
        <v>65857.086623999989</v>
      </c>
      <c r="S46" s="834">
        <v>65857.086623999989</v>
      </c>
      <c r="T46" s="835">
        <f t="shared" si="20"/>
        <v>880061.78075664025</v>
      </c>
    </row>
    <row r="47" spans="1:21">
      <c r="A47" s="492"/>
      <c r="D47" s="498" t="s">
        <v>79</v>
      </c>
      <c r="E47" s="847"/>
      <c r="F47" s="834">
        <v>0</v>
      </c>
      <c r="G47" s="834">
        <v>0</v>
      </c>
      <c r="H47" s="834">
        <v>0</v>
      </c>
      <c r="I47" s="834">
        <f>'2 - Monthly Unit Rates'!I47*'3 - Estimated Volumes'!I48*12</f>
        <v>0</v>
      </c>
      <c r="J47" s="834">
        <f>'2 - Monthly Unit Rates'!J47*'3 - Estimated Volumes'!J48*12</f>
        <v>0</v>
      </c>
      <c r="K47" s="834">
        <f>'2 - Monthly Unit Rates'!K47*'3 - Estimated Volumes'!K48*12</f>
        <v>0</v>
      </c>
      <c r="L47" s="835">
        <f t="shared" si="19"/>
        <v>0</v>
      </c>
      <c r="N47" s="834">
        <v>0</v>
      </c>
      <c r="O47" s="834">
        <v>0</v>
      </c>
      <c r="P47" s="835">
        <f t="shared" si="21"/>
        <v>0</v>
      </c>
      <c r="R47" s="834">
        <v>0</v>
      </c>
      <c r="S47" s="834">
        <v>0</v>
      </c>
      <c r="T47" s="835">
        <f t="shared" si="20"/>
        <v>0</v>
      </c>
    </row>
    <row r="48" spans="1:21">
      <c r="A48" s="492"/>
      <c r="D48" s="498" t="s">
        <v>80</v>
      </c>
      <c r="E48" s="847"/>
      <c r="F48" s="834">
        <v>4800</v>
      </c>
      <c r="G48" s="834">
        <v>4881.8679623202779</v>
      </c>
      <c r="H48" s="834">
        <v>4936.1819383408565</v>
      </c>
      <c r="I48" s="834">
        <f>'2 - Monthly Unit Rates'!I48*'3 - Estimated Volumes'!I49*12</f>
        <v>5069.4588506760592</v>
      </c>
      <c r="J48" s="834">
        <f>'2 - Monthly Unit Rates'!J48*'3 - Estimated Volumes'!J49*12</f>
        <v>5206.3342396443122</v>
      </c>
      <c r="K48" s="834">
        <f>'2 - Monthly Unit Rates'!K48*'3 - Estimated Volumes'!K49*12</f>
        <v>5347.2000000000007</v>
      </c>
      <c r="L48" s="835">
        <f t="shared" si="19"/>
        <v>30241.042990981503</v>
      </c>
      <c r="N48" s="834">
        <v>4800</v>
      </c>
      <c r="O48" s="834">
        <v>4800</v>
      </c>
      <c r="P48" s="835">
        <f t="shared" si="21"/>
        <v>39841.042990981499</v>
      </c>
      <c r="R48" s="834">
        <v>4800</v>
      </c>
      <c r="S48" s="834">
        <v>4800</v>
      </c>
      <c r="T48" s="835">
        <f t="shared" si="20"/>
        <v>49441.042990981499</v>
      </c>
    </row>
    <row r="50" spans="3:20">
      <c r="C50" s="539" t="s">
        <v>81</v>
      </c>
      <c r="D50" s="539"/>
      <c r="E50" s="539"/>
      <c r="F50" s="539"/>
      <c r="G50" s="539"/>
      <c r="H50" s="539"/>
      <c r="I50" s="539"/>
      <c r="J50" s="539"/>
      <c r="K50" s="539"/>
      <c r="L50" s="539"/>
      <c r="N50" s="1119"/>
      <c r="O50" s="839"/>
      <c r="P50" s="1120"/>
      <c r="R50" s="1119"/>
      <c r="S50" s="839"/>
      <c r="T50" s="1120"/>
    </row>
    <row r="51" spans="3:20">
      <c r="D51" s="488" t="s">
        <v>70</v>
      </c>
      <c r="E51" s="489"/>
      <c r="F51" s="834">
        <v>0</v>
      </c>
      <c r="G51" s="834">
        <v>0</v>
      </c>
      <c r="H51" s="834">
        <v>0</v>
      </c>
      <c r="I51" s="834">
        <f>'2 - Monthly Unit Rates'!I51*'3 - Estimated Volumes'!I52*12</f>
        <v>0</v>
      </c>
      <c r="J51" s="834">
        <f>'2 - Monthly Unit Rates'!J51*'3 - Estimated Volumes'!J52*12</f>
        <v>0</v>
      </c>
      <c r="K51" s="834">
        <f>'2 - Monthly Unit Rates'!K51*'3 - Estimated Volumes'!K52*12</f>
        <v>0</v>
      </c>
      <c r="L51" s="835">
        <f t="shared" ref="L51:L57" si="22">SUM(F51:K51)</f>
        <v>0</v>
      </c>
      <c r="N51" s="834">
        <v>0</v>
      </c>
      <c r="O51" s="834">
        <v>0</v>
      </c>
      <c r="P51" s="835">
        <f>SUM(L51:O51)</f>
        <v>0</v>
      </c>
      <c r="R51" s="834">
        <v>0</v>
      </c>
      <c r="S51" s="834">
        <v>0</v>
      </c>
      <c r="T51" s="835">
        <f t="shared" ref="T51:T57" si="23">SUM(P51:S51)</f>
        <v>0</v>
      </c>
    </row>
    <row r="52" spans="3:20">
      <c r="D52" s="488" t="s">
        <v>72</v>
      </c>
      <c r="E52" s="489"/>
      <c r="F52" s="834">
        <v>2177028</v>
      </c>
      <c r="G52" s="834">
        <v>2269863.5640245117</v>
      </c>
      <c r="H52" s="834">
        <v>2337983.5792578338</v>
      </c>
      <c r="I52" s="834">
        <f>'2 - Monthly Unit Rates'!I52*'3 - Estimated Volumes'!I53*12</f>
        <v>2432868.7886513956</v>
      </c>
      <c r="J52" s="834">
        <f>'2 - Monthly Unit Rates'!J52*'3 - Estimated Volumes'!J53*12</f>
        <v>2519999.6997298272</v>
      </c>
      <c r="K52" s="834">
        <f>'2 - Monthly Unit Rates'!K52*'3 - Estimated Volumes'!K53*12</f>
        <v>2654064.8207999994</v>
      </c>
      <c r="L52" s="835">
        <f t="shared" si="22"/>
        <v>14391808.452463567</v>
      </c>
      <c r="N52" s="834">
        <v>2382580.3276799996</v>
      </c>
      <c r="O52" s="834">
        <v>2382580.3276799996</v>
      </c>
      <c r="P52" s="835">
        <f t="shared" ref="P52:P57" si="24">SUM(L52:O52)</f>
        <v>19156969.107823566</v>
      </c>
      <c r="R52" s="834">
        <v>2382580.3276799996</v>
      </c>
      <c r="S52" s="834">
        <v>2382580.3276799996</v>
      </c>
      <c r="T52" s="835">
        <f t="shared" si="23"/>
        <v>23922129.763183564</v>
      </c>
    </row>
    <row r="53" spans="3:20">
      <c r="D53" s="488" t="s">
        <v>74</v>
      </c>
      <c r="E53" s="489"/>
      <c r="F53" s="834">
        <v>0</v>
      </c>
      <c r="G53" s="834">
        <v>0</v>
      </c>
      <c r="H53" s="834">
        <v>0</v>
      </c>
      <c r="I53" s="834">
        <f>'2 - Monthly Unit Rates'!I53*'3 - Estimated Volumes'!I54*12</f>
        <v>0</v>
      </c>
      <c r="J53" s="834">
        <f>'2 - Monthly Unit Rates'!J53*'3 - Estimated Volumes'!J54*12</f>
        <v>0</v>
      </c>
      <c r="K53" s="834">
        <f>'2 - Monthly Unit Rates'!K53*'3 - Estimated Volumes'!K54*12</f>
        <v>0</v>
      </c>
      <c r="L53" s="835">
        <f t="shared" si="22"/>
        <v>0</v>
      </c>
      <c r="N53" s="834">
        <v>0</v>
      </c>
      <c r="O53" s="834">
        <v>0</v>
      </c>
      <c r="P53" s="835">
        <f t="shared" si="24"/>
        <v>0</v>
      </c>
      <c r="R53" s="834">
        <v>0</v>
      </c>
      <c r="S53" s="834">
        <v>0</v>
      </c>
      <c r="T53" s="835">
        <f t="shared" si="23"/>
        <v>0</v>
      </c>
    </row>
    <row r="54" spans="3:20">
      <c r="D54" s="488" t="s">
        <v>76</v>
      </c>
      <c r="E54" s="489"/>
      <c r="F54" s="834">
        <v>517104</v>
      </c>
      <c r="G54" s="834">
        <v>591806.88466625684</v>
      </c>
      <c r="H54" s="834">
        <v>655201.51809015602</v>
      </c>
      <c r="I54" s="834">
        <f>'2 - Monthly Unit Rates'!I54*'3 - Estimated Volumes'!I55*12</f>
        <v>722284.58381602576</v>
      </c>
      <c r="J54" s="834">
        <f>'2 - Monthly Unit Rates'!J54*'3 - Estimated Volumes'!J55*12</f>
        <v>784341.90781533136</v>
      </c>
      <c r="K54" s="834">
        <f>'2 - Monthly Unit Rates'!K54*'3 - Estimated Volumes'!K55*12</f>
        <v>856292.99221079983</v>
      </c>
      <c r="L54" s="835">
        <f t="shared" si="22"/>
        <v>4127031.8865985703</v>
      </c>
      <c r="N54" s="834">
        <v>768696.35147999995</v>
      </c>
      <c r="O54" s="834">
        <v>768696.35147999995</v>
      </c>
      <c r="P54" s="835">
        <f t="shared" si="24"/>
        <v>5664424.5895585697</v>
      </c>
      <c r="R54" s="834">
        <v>768696.35147999995</v>
      </c>
      <c r="S54" s="834">
        <v>768696.35147999995</v>
      </c>
      <c r="T54" s="835">
        <f t="shared" si="23"/>
        <v>7201817.2925185692</v>
      </c>
    </row>
    <row r="55" spans="3:20">
      <c r="D55" s="488" t="s">
        <v>78</v>
      </c>
      <c r="E55" s="489"/>
      <c r="F55" s="834">
        <v>312000</v>
      </c>
      <c r="G55" s="834">
        <v>311219.0825979177</v>
      </c>
      <c r="H55" s="834">
        <v>308511.37114630354</v>
      </c>
      <c r="I55" s="834">
        <f>'2 - Monthly Unit Rates'!I55*'3 - Estimated Volumes'!I56*12</f>
        <v>0</v>
      </c>
      <c r="J55" s="834">
        <f>'2 - Monthly Unit Rates'!J55*'3 - Estimated Volumes'!J56*12</f>
        <v>0</v>
      </c>
      <c r="K55" s="834">
        <f>'2 - Monthly Unit Rates'!K55*'3 - Estimated Volumes'!K56*12</f>
        <v>0</v>
      </c>
      <c r="L55" s="835">
        <f t="shared" si="22"/>
        <v>931730.45374422125</v>
      </c>
      <c r="N55" s="834">
        <v>0</v>
      </c>
      <c r="O55" s="834">
        <v>0</v>
      </c>
      <c r="P55" s="835">
        <f t="shared" si="24"/>
        <v>931730.45374422125</v>
      </c>
      <c r="R55" s="834">
        <v>0</v>
      </c>
      <c r="S55" s="834">
        <v>0</v>
      </c>
      <c r="T55" s="835">
        <f t="shared" si="23"/>
        <v>931730.45374422125</v>
      </c>
    </row>
    <row r="56" spans="3:20">
      <c r="D56" s="488" t="s">
        <v>79</v>
      </c>
      <c r="E56" s="489"/>
      <c r="F56" s="834">
        <v>0</v>
      </c>
      <c r="G56" s="834">
        <v>0</v>
      </c>
      <c r="H56" s="834">
        <v>0</v>
      </c>
      <c r="I56" s="834">
        <f>'2 - Monthly Unit Rates'!I56*'3 - Estimated Volumes'!I57*12</f>
        <v>0</v>
      </c>
      <c r="J56" s="834">
        <f>'2 - Monthly Unit Rates'!J56*'3 - Estimated Volumes'!J57*12</f>
        <v>0</v>
      </c>
      <c r="K56" s="834">
        <f>'2 - Monthly Unit Rates'!K56*'3 - Estimated Volumes'!K57*12</f>
        <v>0</v>
      </c>
      <c r="L56" s="835">
        <f t="shared" si="22"/>
        <v>0</v>
      </c>
      <c r="N56" s="834">
        <v>0</v>
      </c>
      <c r="O56" s="834">
        <v>0</v>
      </c>
      <c r="P56" s="835">
        <f t="shared" si="24"/>
        <v>0</v>
      </c>
      <c r="R56" s="834">
        <v>0</v>
      </c>
      <c r="S56" s="834">
        <v>0</v>
      </c>
      <c r="T56" s="835">
        <f t="shared" si="23"/>
        <v>0</v>
      </c>
    </row>
    <row r="57" spans="3:20">
      <c r="D57" s="903" t="s">
        <v>82</v>
      </c>
      <c r="E57" s="489"/>
      <c r="F57" s="834">
        <v>0</v>
      </c>
      <c r="G57" s="834">
        <v>0</v>
      </c>
      <c r="H57" s="834">
        <v>0</v>
      </c>
      <c r="I57" s="834">
        <f>'2 - Monthly Unit Rates'!I57*'3 - Estimated Volumes'!I58*12</f>
        <v>0</v>
      </c>
      <c r="J57" s="834">
        <f>'2 - Monthly Unit Rates'!J57*'3 - Estimated Volumes'!J58*12</f>
        <v>0</v>
      </c>
      <c r="K57" s="834">
        <f>'2 - Monthly Unit Rates'!K57*'3 - Estimated Volumes'!K58*12</f>
        <v>0</v>
      </c>
      <c r="L57" s="835">
        <f t="shared" si="22"/>
        <v>0</v>
      </c>
      <c r="N57" s="834">
        <v>0</v>
      </c>
      <c r="O57" s="834">
        <v>0</v>
      </c>
      <c r="P57" s="835">
        <f t="shared" si="24"/>
        <v>0</v>
      </c>
      <c r="R57" s="834">
        <v>0</v>
      </c>
      <c r="S57" s="834">
        <v>0</v>
      </c>
      <c r="T57" s="835">
        <f t="shared" si="23"/>
        <v>0</v>
      </c>
    </row>
    <row r="59" spans="3:20">
      <c r="C59" s="539" t="s">
        <v>83</v>
      </c>
      <c r="D59" s="539"/>
      <c r="E59" s="539"/>
      <c r="F59" s="539"/>
      <c r="G59" s="539"/>
      <c r="H59" s="539"/>
      <c r="I59" s="539"/>
      <c r="J59" s="539"/>
      <c r="K59" s="539"/>
      <c r="L59" s="539"/>
      <c r="N59" s="1119"/>
      <c r="O59" s="839"/>
      <c r="P59" s="1120"/>
      <c r="R59" s="1119"/>
      <c r="S59" s="839"/>
      <c r="T59" s="1120"/>
    </row>
    <row r="60" spans="3:20">
      <c r="D60" s="488" t="s">
        <v>72</v>
      </c>
      <c r="E60" s="489"/>
      <c r="F60" s="834">
        <v>0</v>
      </c>
      <c r="G60" s="834">
        <v>0</v>
      </c>
      <c r="H60" s="834">
        <v>0</v>
      </c>
      <c r="I60" s="834">
        <f>'2 - Monthly Unit Rates'!I60*'3 - Estimated Volumes'!I61*12</f>
        <v>0</v>
      </c>
      <c r="J60" s="834">
        <f>'2 - Monthly Unit Rates'!J60*'3 - Estimated Volumes'!J61*12</f>
        <v>0</v>
      </c>
      <c r="K60" s="834">
        <f>'2 - Monthly Unit Rates'!K60*'3 - Estimated Volumes'!K61*12</f>
        <v>0</v>
      </c>
      <c r="L60" s="835">
        <f t="shared" ref="L60:L65" si="25">SUM(F60:K60)</f>
        <v>0</v>
      </c>
      <c r="N60" s="834">
        <v>0</v>
      </c>
      <c r="O60" s="834">
        <v>0</v>
      </c>
      <c r="P60" s="835">
        <f t="shared" ref="P60:P65" si="26">SUM(L60:O60)</f>
        <v>0</v>
      </c>
      <c r="R60" s="834">
        <v>0</v>
      </c>
      <c r="S60" s="834">
        <v>0</v>
      </c>
      <c r="T60" s="835">
        <f t="shared" ref="T60:T65" si="27">SUM(P60:S60)</f>
        <v>0</v>
      </c>
    </row>
    <row r="61" spans="3:20">
      <c r="D61" s="488" t="s">
        <v>73</v>
      </c>
      <c r="E61" s="489"/>
      <c r="F61" s="834">
        <v>828960.00000000023</v>
      </c>
      <c r="G61" s="834">
        <v>827769.53169102641</v>
      </c>
      <c r="H61" s="834">
        <v>821479.39817868546</v>
      </c>
      <c r="I61" s="834">
        <f>'2 - Monthly Unit Rates'!I61*'3 - Estimated Volumes'!I62*12</f>
        <v>827741.24113838689</v>
      </c>
      <c r="J61" s="834">
        <f>'2 - Monthly Unit Rates'!J61*'3 - Estimated Volumes'!J62*12</f>
        <v>833742.36513664015</v>
      </c>
      <c r="K61" s="834">
        <f>'2 - Monthly Unit Rates'!K61*'3 - Estimated Volumes'!K62*12</f>
        <v>856240.32000000007</v>
      </c>
      <c r="L61" s="835">
        <f t="shared" si="25"/>
        <v>4995932.8561447393</v>
      </c>
      <c r="N61" s="834">
        <v>768672</v>
      </c>
      <c r="O61" s="834">
        <v>768672</v>
      </c>
      <c r="P61" s="835">
        <f t="shared" si="26"/>
        <v>6533276.8561447393</v>
      </c>
      <c r="R61" s="834">
        <v>768672</v>
      </c>
      <c r="S61" s="834">
        <v>768672</v>
      </c>
      <c r="T61" s="835">
        <f t="shared" si="27"/>
        <v>8070620.8561447393</v>
      </c>
    </row>
    <row r="62" spans="3:20">
      <c r="D62" s="488" t="s">
        <v>84</v>
      </c>
      <c r="E62" s="489"/>
      <c r="F62" s="834">
        <v>0</v>
      </c>
      <c r="G62" s="834">
        <v>0</v>
      </c>
      <c r="H62" s="834">
        <v>0</v>
      </c>
      <c r="I62" s="834">
        <f>'2 - Monthly Unit Rates'!I62*'3 - Estimated Volumes'!I63*12</f>
        <v>0</v>
      </c>
      <c r="J62" s="834">
        <f>'2 - Monthly Unit Rates'!J62*'3 - Estimated Volumes'!J63*12</f>
        <v>0</v>
      </c>
      <c r="K62" s="834">
        <f>'2 - Monthly Unit Rates'!K62*'3 - Estimated Volumes'!K63*12</f>
        <v>0</v>
      </c>
      <c r="L62" s="835">
        <f t="shared" si="25"/>
        <v>0</v>
      </c>
      <c r="N62" s="834">
        <v>0</v>
      </c>
      <c r="O62" s="834">
        <v>0</v>
      </c>
      <c r="P62" s="835">
        <f t="shared" si="26"/>
        <v>0</v>
      </c>
      <c r="R62" s="834">
        <v>0</v>
      </c>
      <c r="S62" s="834">
        <v>0</v>
      </c>
      <c r="T62" s="835">
        <f t="shared" si="27"/>
        <v>0</v>
      </c>
    </row>
    <row r="63" spans="3:20">
      <c r="D63" s="488" t="s">
        <v>77</v>
      </c>
      <c r="E63" s="489"/>
      <c r="F63" s="834">
        <v>66000</v>
      </c>
      <c r="G63" s="834">
        <v>65905.217491323769</v>
      </c>
      <c r="H63" s="834">
        <v>65404.410683016344</v>
      </c>
      <c r="I63" s="834">
        <f>'2 - Monthly Unit Rates'!I63*'3 - Estimated Volumes'!I64*12</f>
        <v>65902.965058788774</v>
      </c>
      <c r="J63" s="834">
        <f>'2 - Monthly Unit Rates'!J63*'3 - Estimated Volumes'!J64*12</f>
        <v>66380.761555464982</v>
      </c>
      <c r="K63" s="834">
        <f>'2 - Monthly Unit Rates'!K63*'3 - Estimated Volumes'!K64*12</f>
        <v>68172</v>
      </c>
      <c r="L63" s="835">
        <f t="shared" si="25"/>
        <v>397765.35478859389</v>
      </c>
      <c r="N63" s="834">
        <v>61200</v>
      </c>
      <c r="O63" s="834">
        <v>61200</v>
      </c>
      <c r="P63" s="835">
        <f t="shared" si="26"/>
        <v>520165.35478859389</v>
      </c>
      <c r="R63" s="834">
        <v>61200</v>
      </c>
      <c r="S63" s="834">
        <v>61200</v>
      </c>
      <c r="T63" s="835">
        <f t="shared" si="27"/>
        <v>642565.35478859395</v>
      </c>
    </row>
    <row r="64" spans="3:20">
      <c r="D64" s="498" t="s">
        <v>78</v>
      </c>
      <c r="E64" s="847"/>
      <c r="F64" s="834">
        <v>224400.00000000006</v>
      </c>
      <c r="G64" s="834">
        <v>223345.45927615272</v>
      </c>
      <c r="H64" s="834">
        <v>221140.95083767042</v>
      </c>
      <c r="I64" s="834">
        <f>'2 - Monthly Unit Rates'!I64*'3 - Estimated Volumes'!I65*12</f>
        <v>223056.18942974662</v>
      </c>
      <c r="J64" s="834">
        <f>'2 - Monthly Unit Rates'!J64*'3 - Estimated Volumes'!J65*12</f>
        <v>224393.00572866984</v>
      </c>
      <c r="K64" s="834">
        <f>'2 - Monthly Unit Rates'!K64*'3 - Estimated Volumes'!K65*12</f>
        <v>230452.80000000002</v>
      </c>
      <c r="L64" s="835">
        <f t="shared" si="25"/>
        <v>1346788.4052722396</v>
      </c>
      <c r="N64" s="834">
        <v>206880</v>
      </c>
      <c r="O64" s="834">
        <v>206880</v>
      </c>
      <c r="P64" s="835">
        <f t="shared" si="26"/>
        <v>1760548.4052722396</v>
      </c>
      <c r="R64" s="834">
        <v>206880</v>
      </c>
      <c r="S64" s="834">
        <v>206880</v>
      </c>
      <c r="T64" s="835">
        <f t="shared" si="27"/>
        <v>2174308.4052722398</v>
      </c>
    </row>
    <row r="65" spans="3:20">
      <c r="D65" s="498" t="s">
        <v>80</v>
      </c>
      <c r="E65" s="847"/>
      <c r="F65" s="834">
        <v>5280.0000000000009</v>
      </c>
      <c r="G65" s="834">
        <v>5370.0547585523054</v>
      </c>
      <c r="H65" s="834">
        <v>5429.8001321749434</v>
      </c>
      <c r="I65" s="834">
        <f>'2 - Monthly Unit Rates'!I65*'3 - Estimated Volumes'!I66*12</f>
        <v>5576.4047357436657</v>
      </c>
      <c r="J65" s="834">
        <f>'2 - Monthly Unit Rates'!J65*'3 - Estimated Volumes'!J66*12</f>
        <v>5726.9676636087443</v>
      </c>
      <c r="K65" s="834">
        <f>'2 - Monthly Unit Rates'!K65*'3 - Estimated Volumes'!K66*12</f>
        <v>5881.92</v>
      </c>
      <c r="L65" s="835">
        <f t="shared" si="25"/>
        <v>33265.147290079658</v>
      </c>
      <c r="N65" s="834">
        <v>5280.0000000000009</v>
      </c>
      <c r="O65" s="834">
        <v>5280.0000000000009</v>
      </c>
      <c r="P65" s="835">
        <f t="shared" si="26"/>
        <v>43825.147290079658</v>
      </c>
      <c r="R65" s="834">
        <v>5280.0000000000009</v>
      </c>
      <c r="S65" s="834">
        <v>5280.0000000000009</v>
      </c>
      <c r="T65" s="835">
        <f t="shared" si="27"/>
        <v>54385.147290079658</v>
      </c>
    </row>
    <row r="67" spans="3:20">
      <c r="C67" s="539" t="s">
        <v>85</v>
      </c>
      <c r="D67" s="539"/>
      <c r="E67" s="539"/>
      <c r="F67" s="539"/>
      <c r="G67" s="539"/>
      <c r="H67" s="539"/>
      <c r="I67" s="539"/>
      <c r="J67" s="539"/>
      <c r="K67" s="539"/>
      <c r="L67" s="539"/>
      <c r="N67" s="1119"/>
      <c r="O67" s="839"/>
      <c r="P67" s="1120"/>
      <c r="R67" s="1119"/>
      <c r="S67" s="839"/>
      <c r="T67" s="1120"/>
    </row>
    <row r="68" spans="3:20">
      <c r="D68" s="501" t="s">
        <v>72</v>
      </c>
      <c r="E68" s="489"/>
      <c r="F68" s="834">
        <v>330120</v>
      </c>
      <c r="G68" s="834">
        <v>329343.01740803174</v>
      </c>
      <c r="H68" s="834">
        <v>326528.43522124772</v>
      </c>
      <c r="I68" s="834">
        <f>'2 - Monthly Unit Rates'!I68*'3 - Estimated Volumes'!I69*12</f>
        <v>273465.62087615667</v>
      </c>
      <c r="J68" s="834">
        <f>'2 - Monthly Unit Rates'!J68*'3 - Estimated Volumes'!J69*12</f>
        <v>276749.20442609297</v>
      </c>
      <c r="K68" s="834">
        <f>'2 - Monthly Unit Rates'!K68*'3 - Estimated Volumes'!K69*12</f>
        <v>284218.19999999995</v>
      </c>
      <c r="L68" s="835">
        <f t="shared" ref="L68:L74" si="28">SUM(F68:K68)</f>
        <v>1820424.4779315291</v>
      </c>
      <c r="N68" s="834">
        <v>304920</v>
      </c>
      <c r="O68" s="834">
        <v>304920</v>
      </c>
      <c r="P68" s="835">
        <f t="shared" ref="P68:P74" si="29">SUM(L68:O68)</f>
        <v>2430264.4779315293</v>
      </c>
      <c r="R68" s="834">
        <v>304920</v>
      </c>
      <c r="S68" s="834">
        <v>304920</v>
      </c>
      <c r="T68" s="835">
        <f t="shared" ref="T68:T74" si="30">SUM(P68:S68)</f>
        <v>3040104.4779315293</v>
      </c>
    </row>
    <row r="69" spans="3:20">
      <c r="D69" s="501" t="s">
        <v>73</v>
      </c>
      <c r="E69" s="489"/>
      <c r="F69" s="834">
        <v>0</v>
      </c>
      <c r="G69" s="834">
        <v>0</v>
      </c>
      <c r="H69" s="834">
        <v>0</v>
      </c>
      <c r="I69" s="834">
        <f>'2 - Monthly Unit Rates'!I69*'3 - Estimated Volumes'!I70*12</f>
        <v>0</v>
      </c>
      <c r="J69" s="834">
        <f>'2 - Monthly Unit Rates'!J69*'3 - Estimated Volumes'!J70*12</f>
        <v>0</v>
      </c>
      <c r="K69" s="834">
        <f>'2 - Monthly Unit Rates'!K69*'3 - Estimated Volumes'!K70*12</f>
        <v>0</v>
      </c>
      <c r="L69" s="835">
        <f t="shared" si="28"/>
        <v>0</v>
      </c>
      <c r="N69" s="834">
        <v>0</v>
      </c>
      <c r="O69" s="834">
        <v>0</v>
      </c>
      <c r="P69" s="835">
        <f t="shared" si="29"/>
        <v>0</v>
      </c>
      <c r="R69" s="834">
        <v>0</v>
      </c>
      <c r="S69" s="834">
        <v>0</v>
      </c>
      <c r="T69" s="835">
        <f t="shared" si="30"/>
        <v>0</v>
      </c>
    </row>
    <row r="70" spans="3:20">
      <c r="D70" s="501" t="s">
        <v>76</v>
      </c>
      <c r="E70" s="489"/>
      <c r="F70" s="834">
        <v>15444</v>
      </c>
      <c r="G70" s="834">
        <v>15487.726110461082</v>
      </c>
      <c r="H70" s="834">
        <v>15437.909012161032</v>
      </c>
      <c r="I70" s="834">
        <f>'2 - Monthly Unit Rates'!I70*'3 - Estimated Volumes'!I71*12</f>
        <v>18782.345041754797</v>
      </c>
      <c r="J70" s="834">
        <f>'2 - Monthly Unit Rates'!J70*'3 - Estimated Volumes'!J71*12</f>
        <v>18898.993289908853</v>
      </c>
      <c r="K70" s="834">
        <f>'2 - Monthly Unit Rates'!K70*'3 - Estimated Volumes'!K71*12</f>
        <v>19409.04</v>
      </c>
      <c r="L70" s="835">
        <f t="shared" si="28"/>
        <v>103460.01345428577</v>
      </c>
      <c r="N70" s="834">
        <v>14580</v>
      </c>
      <c r="O70" s="834">
        <v>14580</v>
      </c>
      <c r="P70" s="835">
        <f t="shared" si="29"/>
        <v>132620.01345428577</v>
      </c>
      <c r="R70" s="834">
        <v>14580</v>
      </c>
      <c r="S70" s="834">
        <v>14580</v>
      </c>
      <c r="T70" s="835">
        <f t="shared" si="30"/>
        <v>161780.01345428577</v>
      </c>
    </row>
    <row r="71" spans="3:20">
      <c r="D71" s="497" t="s">
        <v>77</v>
      </c>
      <c r="E71" s="847"/>
      <c r="F71" s="834">
        <v>0</v>
      </c>
      <c r="G71" s="834">
        <v>0</v>
      </c>
      <c r="H71" s="834">
        <v>0</v>
      </c>
      <c r="I71" s="834">
        <f>'2 - Monthly Unit Rates'!I71*'3 - Estimated Volumes'!I72*12</f>
        <v>0</v>
      </c>
      <c r="J71" s="834">
        <f>'2 - Monthly Unit Rates'!J71*'3 - Estimated Volumes'!J72*12</f>
        <v>0</v>
      </c>
      <c r="K71" s="834">
        <f>'2 - Monthly Unit Rates'!K71*'3 - Estimated Volumes'!K72*12</f>
        <v>0</v>
      </c>
      <c r="L71" s="835">
        <f t="shared" si="28"/>
        <v>0</v>
      </c>
      <c r="N71" s="834">
        <v>0</v>
      </c>
      <c r="O71" s="834">
        <v>0</v>
      </c>
      <c r="P71" s="835">
        <f t="shared" si="29"/>
        <v>0</v>
      </c>
      <c r="R71" s="834">
        <v>0</v>
      </c>
      <c r="S71" s="834">
        <v>0</v>
      </c>
      <c r="T71" s="835">
        <f t="shared" si="30"/>
        <v>0</v>
      </c>
    </row>
    <row r="72" spans="3:20">
      <c r="D72" s="501" t="s">
        <v>78</v>
      </c>
      <c r="E72" s="489"/>
      <c r="F72" s="834">
        <v>0</v>
      </c>
      <c r="G72" s="834">
        <v>0</v>
      </c>
      <c r="H72" s="834">
        <v>0</v>
      </c>
      <c r="I72" s="834">
        <f>'2 - Monthly Unit Rates'!I72*'3 - Estimated Volumes'!I73*12</f>
        <v>0</v>
      </c>
      <c r="J72" s="834">
        <f>'2 - Monthly Unit Rates'!J72*'3 - Estimated Volumes'!J73*12</f>
        <v>0</v>
      </c>
      <c r="K72" s="834">
        <f>'2 - Monthly Unit Rates'!K72*'3 - Estimated Volumes'!K73*12</f>
        <v>0</v>
      </c>
      <c r="L72" s="835">
        <f t="shared" si="28"/>
        <v>0</v>
      </c>
      <c r="N72" s="834">
        <v>0</v>
      </c>
      <c r="O72" s="834">
        <v>0</v>
      </c>
      <c r="P72" s="835">
        <f t="shared" si="29"/>
        <v>0</v>
      </c>
      <c r="R72" s="834">
        <v>0</v>
      </c>
      <c r="S72" s="834">
        <v>0</v>
      </c>
      <c r="T72" s="835">
        <f t="shared" si="30"/>
        <v>0</v>
      </c>
    </row>
    <row r="73" spans="3:20">
      <c r="D73" s="502" t="s">
        <v>82</v>
      </c>
      <c r="E73" s="489"/>
      <c r="F73" s="834">
        <v>0</v>
      </c>
      <c r="G73" s="834">
        <v>0</v>
      </c>
      <c r="H73" s="834">
        <v>0</v>
      </c>
      <c r="I73" s="834">
        <f>'2 - Monthly Unit Rates'!I73*'3 - Estimated Volumes'!I74*12</f>
        <v>0</v>
      </c>
      <c r="J73" s="834">
        <f>'2 - Monthly Unit Rates'!J73*'3 - Estimated Volumes'!J74*12</f>
        <v>0</v>
      </c>
      <c r="K73" s="834">
        <f>'2 - Monthly Unit Rates'!K73*'3 - Estimated Volumes'!K74*12</f>
        <v>0</v>
      </c>
      <c r="L73" s="835">
        <f t="shared" si="28"/>
        <v>0</v>
      </c>
      <c r="N73" s="834">
        <v>0</v>
      </c>
      <c r="O73" s="834">
        <v>0</v>
      </c>
      <c r="P73" s="835">
        <f t="shared" si="29"/>
        <v>0</v>
      </c>
      <c r="R73" s="834">
        <v>0</v>
      </c>
      <c r="S73" s="834">
        <v>0</v>
      </c>
      <c r="T73" s="835">
        <f t="shared" si="30"/>
        <v>0</v>
      </c>
    </row>
    <row r="74" spans="3:20">
      <c r="D74" s="502" t="s">
        <v>80</v>
      </c>
      <c r="E74" s="489"/>
      <c r="F74" s="834">
        <v>0</v>
      </c>
      <c r="G74" s="834">
        <v>0</v>
      </c>
      <c r="H74" s="834">
        <v>0</v>
      </c>
      <c r="I74" s="834">
        <f>'2 - Monthly Unit Rates'!I74*'3 - Estimated Volumes'!I75*12</f>
        <v>0</v>
      </c>
      <c r="J74" s="834">
        <f>'2 - Monthly Unit Rates'!J74*'3 - Estimated Volumes'!J75*12</f>
        <v>0</v>
      </c>
      <c r="K74" s="834">
        <f>'2 - Monthly Unit Rates'!K74*'3 - Estimated Volumes'!K75*12</f>
        <v>0</v>
      </c>
      <c r="L74" s="835">
        <f t="shared" si="28"/>
        <v>0</v>
      </c>
      <c r="N74" s="834">
        <v>0</v>
      </c>
      <c r="O74" s="834">
        <v>0</v>
      </c>
      <c r="P74" s="835">
        <f t="shared" si="29"/>
        <v>0</v>
      </c>
      <c r="R74" s="834">
        <v>0</v>
      </c>
      <c r="S74" s="834">
        <v>0</v>
      </c>
      <c r="T74" s="835">
        <f t="shared" si="30"/>
        <v>0</v>
      </c>
    </row>
    <row r="75" spans="3:20">
      <c r="D75" s="836" t="s">
        <v>47</v>
      </c>
      <c r="E75" s="836"/>
      <c r="F75" s="571">
        <f>SUBTOTAL(9,F38:F74)</f>
        <v>6833736</v>
      </c>
      <c r="G75" s="571">
        <f t="shared" ref="G75:H75" si="31">SUBTOTAL(9,G38:G74)</f>
        <v>6752721.8121804669</v>
      </c>
      <c r="H75" s="571">
        <f t="shared" si="31"/>
        <v>6641415.7294368846</v>
      </c>
      <c r="I75" s="571">
        <f>SUBTOTAL(9,I38:I74)</f>
        <v>6274358.4112502001</v>
      </c>
      <c r="J75" s="571">
        <f>SUBTOTAL(9,J38:J74)</f>
        <v>6275022.9774123784</v>
      </c>
      <c r="K75" s="571">
        <f>SUBTOTAL(9,K38:K74)</f>
        <v>6400999.4912099997</v>
      </c>
      <c r="L75" s="571">
        <f>SUBTOTAL(9,L38:L74)</f>
        <v>39178254.421489932</v>
      </c>
      <c r="N75" s="571">
        <f t="shared" ref="N75:P75" si="32">SUBTOTAL(9,N38:N74)</f>
        <v>5793209.7146639992</v>
      </c>
      <c r="O75" s="571">
        <f t="shared" si="32"/>
        <v>5793209.7146639992</v>
      </c>
      <c r="P75" s="571">
        <f t="shared" si="32"/>
        <v>50764673.850817934</v>
      </c>
      <c r="R75" s="571">
        <f t="shared" ref="R75:T75" si="33">SUBTOTAL(9,R38:R74)</f>
        <v>5793209.7146639992</v>
      </c>
      <c r="S75" s="571">
        <f t="shared" si="33"/>
        <v>5793209.7146639992</v>
      </c>
      <c r="T75" s="571">
        <f t="shared" si="33"/>
        <v>62351093.280145928</v>
      </c>
    </row>
    <row r="76" spans="3:20">
      <c r="D76" s="850"/>
      <c r="E76" s="850"/>
      <c r="F76" s="851"/>
      <c r="G76" s="851"/>
      <c r="H76" s="851"/>
      <c r="I76" s="851"/>
      <c r="J76" s="851"/>
      <c r="K76" s="851"/>
      <c r="L76" s="574"/>
      <c r="N76" s="851"/>
      <c r="O76" s="851"/>
      <c r="P76" s="574"/>
      <c r="R76" s="851"/>
      <c r="S76" s="851"/>
      <c r="T76" s="574"/>
    </row>
    <row r="77" spans="3:20">
      <c r="C77" s="539" t="s">
        <v>86</v>
      </c>
      <c r="D77" s="539"/>
      <c r="E77" s="539"/>
      <c r="F77" s="539"/>
      <c r="G77" s="539"/>
      <c r="H77" s="539"/>
      <c r="I77" s="539"/>
      <c r="J77" s="539"/>
      <c r="K77" s="539"/>
      <c r="L77" s="539"/>
      <c r="N77" s="1119"/>
      <c r="O77" s="839"/>
      <c r="P77" s="1120"/>
      <c r="R77" s="1119"/>
      <c r="S77" s="839"/>
      <c r="T77" s="1120"/>
    </row>
    <row r="78" spans="3:20">
      <c r="D78" s="488" t="s">
        <v>87</v>
      </c>
      <c r="E78" s="489"/>
      <c r="F78" s="834">
        <v>0</v>
      </c>
      <c r="G78" s="834">
        <v>0</v>
      </c>
      <c r="H78" s="834">
        <v>0</v>
      </c>
      <c r="I78" s="834">
        <f>'2 - Monthly Unit Rates'!I78*'3 - Estimated Volumes'!I79*12</f>
        <v>0</v>
      </c>
      <c r="J78" s="834">
        <f>'2 - Monthly Unit Rates'!J78*'3 - Estimated Volumes'!J79*12</f>
        <v>0</v>
      </c>
      <c r="K78" s="834">
        <f>'2 - Monthly Unit Rates'!K78*'3 - Estimated Volumes'!K79*12</f>
        <v>0</v>
      </c>
      <c r="L78" s="835">
        <v>0</v>
      </c>
      <c r="N78" s="834">
        <v>0</v>
      </c>
      <c r="O78" s="834">
        <v>0</v>
      </c>
      <c r="P78" s="835">
        <f>SUM(L78:O78)</f>
        <v>0</v>
      </c>
      <c r="R78" s="834">
        <v>0</v>
      </c>
      <c r="S78" s="834">
        <v>0</v>
      </c>
      <c r="T78" s="835">
        <f t="shared" ref="T78" si="34">SUM(P78:S78)</f>
        <v>0</v>
      </c>
    </row>
    <row r="79" spans="3:20">
      <c r="D79" s="836" t="s">
        <v>47</v>
      </c>
      <c r="E79" s="836"/>
      <c r="F79" s="571">
        <v>0</v>
      </c>
      <c r="G79" s="571">
        <v>0</v>
      </c>
      <c r="H79" s="571">
        <v>0</v>
      </c>
      <c r="I79" s="571">
        <f>SUBTOTAL(9,I78)</f>
        <v>0</v>
      </c>
      <c r="J79" s="571">
        <f>SUBTOTAL(9,J78)</f>
        <v>0</v>
      </c>
      <c r="K79" s="571">
        <f>SUBTOTAL(9,K78)</f>
        <v>0</v>
      </c>
      <c r="L79" s="571">
        <v>0</v>
      </c>
      <c r="N79" s="571">
        <v>0</v>
      </c>
      <c r="O79" s="571">
        <v>0</v>
      </c>
      <c r="P79" s="571">
        <v>0</v>
      </c>
      <c r="R79" s="571">
        <v>0</v>
      </c>
      <c r="S79" s="571">
        <v>0</v>
      </c>
      <c r="T79" s="571">
        <v>0</v>
      </c>
    </row>
    <row r="80" spans="3:20">
      <c r="D80" s="850"/>
      <c r="E80" s="850"/>
      <c r="F80" s="851"/>
      <c r="G80" s="851"/>
      <c r="H80" s="851"/>
      <c r="I80" s="851"/>
      <c r="J80" s="851"/>
      <c r="K80" s="851"/>
      <c r="L80" s="574"/>
      <c r="N80" s="851"/>
      <c r="O80" s="851"/>
      <c r="P80" s="574"/>
      <c r="R80" s="851"/>
      <c r="S80" s="851"/>
      <c r="T80" s="574"/>
    </row>
    <row r="81" spans="3:20">
      <c r="C81" s="539" t="s">
        <v>88</v>
      </c>
      <c r="D81" s="539"/>
      <c r="E81" s="539"/>
      <c r="F81" s="539"/>
      <c r="G81" s="539"/>
      <c r="H81" s="539"/>
      <c r="I81" s="539"/>
      <c r="J81" s="539"/>
      <c r="K81" s="539"/>
      <c r="L81" s="539"/>
      <c r="N81" s="1119"/>
      <c r="O81" s="839"/>
      <c r="P81" s="1120"/>
      <c r="R81" s="1119"/>
      <c r="S81" s="839"/>
      <c r="T81" s="1120"/>
    </row>
    <row r="82" spans="3:20">
      <c r="D82" s="488" t="s">
        <v>89</v>
      </c>
      <c r="E82" s="489"/>
      <c r="F82" s="834">
        <v>273600</v>
      </c>
      <c r="G82" s="834">
        <v>278266.47385225585</v>
      </c>
      <c r="H82" s="834">
        <v>281362.37048542884</v>
      </c>
      <c r="I82" s="834">
        <f>'2 - Monthly Unit Rates'!I82*'3 - Estimated Volumes'!I83*12</f>
        <v>288959.15448853537</v>
      </c>
      <c r="J82" s="834">
        <f>'2 - Monthly Unit Rates'!J82*'3 - Estimated Volumes'!J83*12</f>
        <v>296761.05165972578</v>
      </c>
      <c r="K82" s="834">
        <f>'2 - Monthly Unit Rates'!K82*'3 - Estimated Volumes'!K83*12</f>
        <v>304773.83999999997</v>
      </c>
      <c r="L82" s="835">
        <f t="shared" ref="L82:L84" si="35">SUM(F82:K82)</f>
        <v>1723722.8904859461</v>
      </c>
      <c r="N82" s="834">
        <v>273600</v>
      </c>
      <c r="O82" s="834">
        <v>273600</v>
      </c>
      <c r="P82" s="835">
        <f t="shared" ref="P82:P84" si="36">SUM(L82:O82)</f>
        <v>2270922.8904859461</v>
      </c>
      <c r="R82" s="834">
        <v>273600</v>
      </c>
      <c r="S82" s="834">
        <v>273600</v>
      </c>
      <c r="T82" s="835">
        <f t="shared" ref="T82:T84" si="37">SUM(P82:S82)</f>
        <v>2818122.8904859461</v>
      </c>
    </row>
    <row r="83" spans="3:20">
      <c r="D83" s="498" t="s">
        <v>90</v>
      </c>
      <c r="E83" s="847"/>
      <c r="F83" s="834">
        <v>228960</v>
      </c>
      <c r="G83" s="834">
        <v>232865.10180267727</v>
      </c>
      <c r="H83" s="834">
        <v>235455.87845885888</v>
      </c>
      <c r="I83" s="834">
        <f>'2 - Monthly Unit Rates'!I83*'3 - Estimated Volumes'!I84*12</f>
        <v>241813.18717724804</v>
      </c>
      <c r="J83" s="834">
        <f>'2 - Monthly Unit Rates'!J83*'3 - Estimated Volumes'!J84*12</f>
        <v>248342.1432310337</v>
      </c>
      <c r="K83" s="834">
        <f>'2 - Monthly Unit Rates'!K83*'3 - Estimated Volumes'!K84*12</f>
        <v>255036</v>
      </c>
      <c r="L83" s="835">
        <f t="shared" si="35"/>
        <v>1442472.310669818</v>
      </c>
      <c r="N83" s="834">
        <v>228960</v>
      </c>
      <c r="O83" s="834">
        <v>228960</v>
      </c>
      <c r="P83" s="835">
        <f t="shared" si="36"/>
        <v>1900392.310669818</v>
      </c>
      <c r="R83" s="834">
        <v>228960</v>
      </c>
      <c r="S83" s="834">
        <v>228960</v>
      </c>
      <c r="T83" s="835">
        <f t="shared" si="37"/>
        <v>2358312.310669818</v>
      </c>
    </row>
    <row r="84" spans="3:20">
      <c r="D84" s="498" t="s">
        <v>91</v>
      </c>
      <c r="E84" s="847"/>
      <c r="F84" s="834">
        <v>709140</v>
      </c>
      <c r="G84" s="834">
        <v>709140</v>
      </c>
      <c r="H84" s="834">
        <v>709140</v>
      </c>
      <c r="I84" s="834">
        <f>'2 - Monthly Unit Rates'!I84*'3 - Estimated Volumes'!I85*12</f>
        <v>709140</v>
      </c>
      <c r="J84" s="834">
        <f>'2 - Monthly Unit Rates'!J84*'3 - Estimated Volumes'!J85*12</f>
        <v>709140</v>
      </c>
      <c r="K84" s="834">
        <f>'2 - Monthly Unit Rates'!K84*'3 - Estimated Volumes'!K85*12</f>
        <v>709140</v>
      </c>
      <c r="L84" s="835">
        <f t="shared" si="35"/>
        <v>4254840</v>
      </c>
      <c r="N84" s="834">
        <v>709140</v>
      </c>
      <c r="O84" s="834">
        <v>709140</v>
      </c>
      <c r="P84" s="835">
        <f t="shared" si="36"/>
        <v>5673120</v>
      </c>
      <c r="R84" s="834">
        <v>709140</v>
      </c>
      <c r="S84" s="834">
        <v>709140</v>
      </c>
      <c r="T84" s="835">
        <f t="shared" si="37"/>
        <v>7091400</v>
      </c>
    </row>
    <row r="85" spans="3:20">
      <c r="D85" s="836" t="s">
        <v>47</v>
      </c>
      <c r="E85" s="836"/>
      <c r="F85" s="571">
        <f t="shared" ref="F85:L85" si="38">SUBTOTAL(9,F82:F84)</f>
        <v>1211700</v>
      </c>
      <c r="G85" s="571">
        <f t="shared" si="38"/>
        <v>1220271.5756549332</v>
      </c>
      <c r="H85" s="571">
        <f t="shared" si="38"/>
        <v>1225958.2489442877</v>
      </c>
      <c r="I85" s="571">
        <f t="shared" si="38"/>
        <v>1239912.3416657834</v>
      </c>
      <c r="J85" s="571">
        <f t="shared" si="38"/>
        <v>1254243.1948907594</v>
      </c>
      <c r="K85" s="571">
        <f t="shared" si="38"/>
        <v>1268949.8399999999</v>
      </c>
      <c r="L85" s="571">
        <f t="shared" si="38"/>
        <v>7421035.2011557641</v>
      </c>
      <c r="N85" s="571">
        <f t="shared" ref="N85:P85" si="39">SUBTOTAL(9,N82:N84)</f>
        <v>1211700</v>
      </c>
      <c r="O85" s="571">
        <f t="shared" si="39"/>
        <v>1211700</v>
      </c>
      <c r="P85" s="571">
        <f t="shared" si="39"/>
        <v>9844435.2011557631</v>
      </c>
      <c r="R85" s="571">
        <f t="shared" ref="R85:T85" si="40">SUBTOTAL(9,R82:R84)</f>
        <v>1211700</v>
      </c>
      <c r="S85" s="571">
        <f t="shared" si="40"/>
        <v>1211700</v>
      </c>
      <c r="T85" s="571">
        <f t="shared" si="40"/>
        <v>12267835.201155763</v>
      </c>
    </row>
    <row r="87" spans="3:20">
      <c r="C87" s="545" t="s">
        <v>92</v>
      </c>
      <c r="D87" s="546"/>
      <c r="E87" s="546"/>
      <c r="F87" s="546"/>
      <c r="G87" s="546"/>
      <c r="H87" s="546"/>
      <c r="I87" s="546"/>
      <c r="J87" s="546"/>
      <c r="K87" s="546"/>
      <c r="L87" s="547"/>
      <c r="N87" s="1119"/>
      <c r="O87" s="839"/>
      <c r="P87" s="1120"/>
      <c r="R87" s="1119"/>
      <c r="S87" s="839"/>
      <c r="T87" s="1120"/>
    </row>
    <row r="88" spans="3:20">
      <c r="C88" s="539" t="s">
        <v>93</v>
      </c>
      <c r="D88" s="539"/>
      <c r="E88" s="539"/>
      <c r="F88" s="539"/>
      <c r="G88" s="539"/>
      <c r="H88" s="539"/>
      <c r="I88" s="539"/>
      <c r="J88" s="539"/>
      <c r="K88" s="539"/>
      <c r="L88" s="539"/>
      <c r="N88" s="1119"/>
      <c r="O88" s="839"/>
      <c r="P88" s="1120"/>
      <c r="R88" s="1119"/>
      <c r="S88" s="839"/>
      <c r="T88" s="1120"/>
    </row>
    <row r="89" spans="3:20">
      <c r="D89" s="501" t="s">
        <v>94</v>
      </c>
      <c r="E89" s="534"/>
      <c r="F89" s="834">
        <v>3381961.6944000004</v>
      </c>
      <c r="G89" s="834">
        <v>3558411.8697600011</v>
      </c>
      <c r="H89" s="834">
        <v>3777387.890648542</v>
      </c>
      <c r="I89" s="834">
        <f>'2 - Monthly Unit Rates'!I89*'3 - Estimated Volumes'!I90*12</f>
        <v>3998814.7712860825</v>
      </c>
      <c r="J89" s="834">
        <f>'2 - Monthly Unit Rates'!J89*'3 - Estimated Volumes'!J90*12</f>
        <v>4444882.559023045</v>
      </c>
      <c r="K89" s="834">
        <f>'2 - Monthly Unit Rates'!K89*'3 - Estimated Volumes'!K90*12</f>
        <v>4991632.0230876021</v>
      </c>
      <c r="L89" s="835">
        <f t="shared" ref="L89:L93" si="41">SUM(F89:K89)</f>
        <v>24153090.808205273</v>
      </c>
      <c r="N89" s="834">
        <v>4736246.1986505622</v>
      </c>
      <c r="O89" s="834">
        <v>4736246.1986505622</v>
      </c>
      <c r="P89" s="835">
        <f t="shared" ref="P89:P93" si="42">SUM(L89:O89)</f>
        <v>33625583.205506399</v>
      </c>
      <c r="R89" s="834">
        <v>4736246.1986505622</v>
      </c>
      <c r="S89" s="834">
        <v>4736246.1986505622</v>
      </c>
      <c r="T89" s="835">
        <f t="shared" ref="T89:T93" si="43">SUM(P89:S89)</f>
        <v>43098075.602807522</v>
      </c>
    </row>
    <row r="90" spans="3:20" ht="12" customHeight="1">
      <c r="D90" s="501" t="s">
        <v>95</v>
      </c>
      <c r="E90" s="534"/>
      <c r="F90" s="834">
        <v>3886787.5200000005</v>
      </c>
      <c r="G90" s="834">
        <v>4061692.9584000008</v>
      </c>
      <c r="H90" s="834">
        <v>4279221.3312845454</v>
      </c>
      <c r="I90" s="834">
        <f>'2 - Monthly Unit Rates'!I90*'3 - Estimated Volumes'!I91*12</f>
        <v>4492314.6668565972</v>
      </c>
      <c r="J90" s="834">
        <f>'2 - Monthly Unit Rates'!J90*'3 - Estimated Volumes'!J91*12</f>
        <v>4993432.3679444492</v>
      </c>
      <c r="K90" s="834">
        <f>'2 - Monthly Unit Rates'!K90*'3 - Estimated Volumes'!K91*12</f>
        <v>5523273.6783840004</v>
      </c>
      <c r="L90" s="835">
        <f t="shared" si="41"/>
        <v>27236722.522869594</v>
      </c>
      <c r="N90" s="834">
        <v>5320753.6435099216</v>
      </c>
      <c r="O90" s="834">
        <v>5320753.6435099216</v>
      </c>
      <c r="P90" s="835">
        <f t="shared" si="42"/>
        <v>37878229.809889436</v>
      </c>
      <c r="R90" s="834">
        <v>5320753.6435099216</v>
      </c>
      <c r="S90" s="834">
        <v>5320753.6435099216</v>
      </c>
      <c r="T90" s="835">
        <f t="shared" si="43"/>
        <v>48519737.096909285</v>
      </c>
    </row>
    <row r="91" spans="3:20" ht="12" customHeight="1">
      <c r="D91" s="501" t="s">
        <v>96</v>
      </c>
      <c r="E91" s="534"/>
      <c r="F91" s="834">
        <v>177284.89439999999</v>
      </c>
      <c r="G91" s="834">
        <v>186281.44128000003</v>
      </c>
      <c r="H91" s="834">
        <v>194213.59235917998</v>
      </c>
      <c r="I91" s="834">
        <f>'2 - Monthly Unit Rates'!I91*'3 - Estimated Volumes'!I92*12</f>
        <v>201486.24401439007</v>
      </c>
      <c r="J91" s="834">
        <f>'2 - Monthly Unit Rates'!J91*'3 - Estimated Volumes'!J92*12</f>
        <v>223962.03453419532</v>
      </c>
      <c r="K91" s="834">
        <f>'2 - Monthly Unit Rates'!K91*'3 - Estimated Volumes'!K92*12</f>
        <v>250675.23729600006</v>
      </c>
      <c r="L91" s="835">
        <f t="shared" si="41"/>
        <v>1233903.4438837655</v>
      </c>
      <c r="N91" s="834">
        <v>238642.82590579212</v>
      </c>
      <c r="O91" s="834">
        <v>238642.82590579212</v>
      </c>
      <c r="P91" s="835">
        <f t="shared" si="42"/>
        <v>1711189.0956953499</v>
      </c>
      <c r="R91" s="834">
        <v>238642.82590579212</v>
      </c>
      <c r="S91" s="834">
        <v>238642.82590579212</v>
      </c>
      <c r="T91" s="835">
        <f t="shared" si="43"/>
        <v>2188474.7475069342</v>
      </c>
    </row>
    <row r="92" spans="3:20">
      <c r="D92" s="497" t="s">
        <v>97</v>
      </c>
      <c r="E92" s="534"/>
      <c r="F92" s="834">
        <v>1539990.72</v>
      </c>
      <c r="G92" s="834">
        <v>1440636.48</v>
      </c>
      <c r="H92" s="834">
        <v>1356020.4669028828</v>
      </c>
      <c r="I92" s="834">
        <f>'2 - Monthly Unit Rates'!I92*'3 - Estimated Volumes'!I93*12</f>
        <v>1268758.0387086691</v>
      </c>
      <c r="J92" s="834">
        <f>'2 - Monthly Unit Rates'!J92*'3 - Estimated Volumes'!J93*12</f>
        <v>1282079.9981151102</v>
      </c>
      <c r="K92" s="834">
        <f>'2 - Monthly Unit Rates'!K92*'3 - Estimated Volumes'!K93*12</f>
        <v>1291605.1200000001</v>
      </c>
      <c r="L92" s="835">
        <f t="shared" si="41"/>
        <v>8179090.8237266624</v>
      </c>
      <c r="N92" s="834">
        <v>1241928</v>
      </c>
      <c r="O92" s="834">
        <v>1241928</v>
      </c>
      <c r="P92" s="835">
        <f t="shared" si="42"/>
        <v>10662946.823726662</v>
      </c>
      <c r="R92" s="834">
        <v>1241928</v>
      </c>
      <c r="S92" s="834">
        <v>1241928</v>
      </c>
      <c r="T92" s="835">
        <f t="shared" si="43"/>
        <v>13146802.823726662</v>
      </c>
    </row>
    <row r="93" spans="3:20">
      <c r="D93" s="501" t="s">
        <v>98</v>
      </c>
      <c r="E93" s="534"/>
      <c r="F93" s="834">
        <v>976979.28</v>
      </c>
      <c r="G93" s="834">
        <v>1027952.1120000001</v>
      </c>
      <c r="H93" s="834">
        <v>1091209.787442982</v>
      </c>
      <c r="I93" s="834">
        <f>'2 - Monthly Unit Rates'!I93*'3 - Estimated Volumes'!I94*12</f>
        <v>1155175.4659354729</v>
      </c>
      <c r="J93" s="834">
        <f>'2 - Monthly Unit Rates'!J93*'3 - Estimated Volumes'!J94*12</f>
        <v>1284035.289160575</v>
      </c>
      <c r="K93" s="834">
        <f>'2 - Monthly Unit Rates'!K93*'3 - Estimated Volumes'!K94*12</f>
        <v>1436614.4741256004</v>
      </c>
      <c r="L93" s="835">
        <f t="shared" si="41"/>
        <v>6971966.4086646307</v>
      </c>
      <c r="N93" s="834">
        <v>1368204.2610720007</v>
      </c>
      <c r="O93" s="834">
        <v>1368204.2610720007</v>
      </c>
      <c r="P93" s="835">
        <f t="shared" si="42"/>
        <v>9708374.9308086317</v>
      </c>
      <c r="R93" s="834">
        <v>1368204.2610720007</v>
      </c>
      <c r="S93" s="834">
        <v>1368204.2610720007</v>
      </c>
      <c r="T93" s="835">
        <f t="shared" si="43"/>
        <v>12444783.452952633</v>
      </c>
    </row>
    <row r="94" spans="3:20">
      <c r="D94" s="836" t="s">
        <v>47</v>
      </c>
      <c r="E94" s="836"/>
      <c r="F94" s="571">
        <f t="shared" ref="F94:H94" si="44">SUBTOTAL(9,F89:F93)</f>
        <v>9963004.1087999996</v>
      </c>
      <c r="G94" s="571">
        <f t="shared" si="44"/>
        <v>10274974.861440001</v>
      </c>
      <c r="H94" s="571">
        <f t="shared" si="44"/>
        <v>10698053.068638131</v>
      </c>
      <c r="I94" s="571">
        <f>SUBTOTAL(9,I89:I93)</f>
        <v>11116549.18680121</v>
      </c>
      <c r="J94" s="571">
        <f>SUBTOTAL(9,J89:J93)</f>
        <v>12228392.248777375</v>
      </c>
      <c r="K94" s="571">
        <f>SUBTOTAL(9,K89:K93)</f>
        <v>13493800.532893203</v>
      </c>
      <c r="L94" s="571">
        <f>SUBTOTAL(9,L89:L93)</f>
        <v>67774774.007349923</v>
      </c>
      <c r="N94" s="571">
        <f t="shared" ref="N94:O94" si="45">SUBTOTAL(9,N89:N93)</f>
        <v>12905774.929138277</v>
      </c>
      <c r="O94" s="571">
        <f t="shared" si="45"/>
        <v>12905774.929138277</v>
      </c>
      <c r="P94" s="571">
        <f>SUBTOTAL(9,P89:P93)</f>
        <v>93586323.865626484</v>
      </c>
      <c r="R94" s="571">
        <f t="shared" ref="R94:T94" si="46">SUBTOTAL(9,R89:R93)</f>
        <v>12905774.929138277</v>
      </c>
      <c r="S94" s="571">
        <f t="shared" si="46"/>
        <v>12905774.929138277</v>
      </c>
      <c r="T94" s="571">
        <f t="shared" si="46"/>
        <v>119397873.72390305</v>
      </c>
    </row>
    <row r="96" spans="3:20">
      <c r="C96" s="545" t="s">
        <v>99</v>
      </c>
      <c r="D96" s="546"/>
      <c r="E96" s="546"/>
      <c r="F96" s="546"/>
      <c r="G96" s="546"/>
      <c r="H96" s="546"/>
      <c r="I96" s="546"/>
      <c r="J96" s="546"/>
      <c r="K96" s="546"/>
      <c r="L96" s="547"/>
      <c r="N96" s="1119"/>
      <c r="O96" s="839"/>
      <c r="P96" s="1120"/>
      <c r="R96" s="1119"/>
      <c r="S96" s="839"/>
      <c r="T96" s="1120"/>
    </row>
    <row r="97" spans="2:20">
      <c r="C97" s="540" t="s">
        <v>100</v>
      </c>
      <c r="D97" s="540"/>
      <c r="E97" s="540"/>
      <c r="F97" s="540"/>
      <c r="G97" s="540"/>
      <c r="H97" s="540"/>
      <c r="I97" s="540"/>
      <c r="J97" s="540"/>
      <c r="K97" s="540"/>
      <c r="L97" s="540"/>
      <c r="N97" s="1119"/>
      <c r="O97" s="839"/>
      <c r="P97" s="1120"/>
      <c r="R97" s="1119"/>
      <c r="S97" s="839"/>
      <c r="T97" s="1120"/>
    </row>
    <row r="98" spans="2:20">
      <c r="D98" s="508" t="s">
        <v>101</v>
      </c>
      <c r="E98" s="534"/>
      <c r="F98" s="834">
        <v>376005.3</v>
      </c>
      <c r="G98" s="834">
        <v>372673.13767815172</v>
      </c>
      <c r="H98" s="834">
        <v>367930.45797758939</v>
      </c>
      <c r="I98" s="834">
        <f>'2 - Monthly Unit Rates'!I98*'3 - Estimated Volumes'!I99*12</f>
        <v>367062.1420967622</v>
      </c>
      <c r="J98" s="834">
        <f>'2 - Monthly Unit Rates'!J98*'3 - Estimated Volumes'!J99*12</f>
        <v>373669.26065450406</v>
      </c>
      <c r="K98" s="834">
        <f>'2 - Monthly Unit Rates'!K98*'3 - Estimated Volumes'!K99*12</f>
        <v>380388.36000000004</v>
      </c>
      <c r="L98" s="835">
        <f t="shared" ref="L98:L107" si="47">SUM(F98:K98)</f>
        <v>2237728.6584070073</v>
      </c>
      <c r="N98" s="834">
        <v>353893.18031759991</v>
      </c>
      <c r="O98" s="834">
        <v>353893.18031759991</v>
      </c>
      <c r="P98" s="835">
        <f t="shared" ref="P98:P101" si="48">SUM(L98:O98)</f>
        <v>2945515.0190422069</v>
      </c>
      <c r="R98" s="834">
        <v>353893.18031759991</v>
      </c>
      <c r="S98" s="834">
        <v>353893.18031759991</v>
      </c>
      <c r="T98" s="835">
        <f t="shared" ref="T98:T101" si="49">SUM(P98:S98)</f>
        <v>3653301.3796774065</v>
      </c>
    </row>
    <row r="99" spans="2:20">
      <c r="D99" s="508" t="s">
        <v>102</v>
      </c>
      <c r="E99" s="534"/>
      <c r="F99" s="834">
        <v>455761.68</v>
      </c>
      <c r="G99" s="834">
        <v>454269.0421902152</v>
      </c>
      <c r="H99" s="834">
        <v>450131.99148186069</v>
      </c>
      <c r="I99" s="834">
        <f>'2 - Monthly Unit Rates'!I99*'3 - Estimated Volumes'!I100*12</f>
        <v>453039.84414683341</v>
      </c>
      <c r="J99" s="834">
        <f>'2 - Monthly Unit Rates'!J99*'3 - Estimated Volumes'!J100*12</f>
        <v>465271.91993879783</v>
      </c>
      <c r="K99" s="834">
        <f>'2 - Monthly Unit Rates'!K99*'3 - Estimated Volumes'!K100*12</f>
        <v>477830.10000000003</v>
      </c>
      <c r="L99" s="835">
        <f t="shared" si="47"/>
        <v>2756304.5777577073</v>
      </c>
      <c r="N99" s="834">
        <v>428959.24712255993</v>
      </c>
      <c r="O99" s="834">
        <v>428959.24712255993</v>
      </c>
      <c r="P99" s="835">
        <f t="shared" si="48"/>
        <v>3614223.0720028272</v>
      </c>
      <c r="R99" s="834">
        <v>428959.24712255993</v>
      </c>
      <c r="S99" s="834">
        <v>428959.24712255993</v>
      </c>
      <c r="T99" s="835">
        <f t="shared" si="49"/>
        <v>4472141.5662479466</v>
      </c>
    </row>
    <row r="100" spans="2:20">
      <c r="D100" s="508" t="s">
        <v>103</v>
      </c>
      <c r="E100" s="534"/>
      <c r="F100" s="834">
        <v>19430.400000000001</v>
      </c>
      <c r="G100" s="834">
        <v>19366.370206524542</v>
      </c>
      <c r="H100" s="834">
        <v>19190.390572742202</v>
      </c>
      <c r="I100" s="834">
        <f>'2 - Monthly Unit Rates'!I100*'3 - Estimated Volumes'!I101*12</f>
        <v>19314.360495842109</v>
      </c>
      <c r="J100" s="834">
        <f>'2 - Monthly Unit Rates'!J100*'3 - Estimated Volumes'!J101*12</f>
        <v>19835.848229229843</v>
      </c>
      <c r="K100" s="834">
        <f>'2 - Monthly Unit Rates'!K100*'3 - Estimated Volumes'!K101*12</f>
        <v>20371.199999999997</v>
      </c>
      <c r="L100" s="835">
        <f t="shared" si="47"/>
        <v>117508.56950433869</v>
      </c>
      <c r="N100" s="834">
        <v>18287.737036799997</v>
      </c>
      <c r="O100" s="834">
        <v>18287.737036799997</v>
      </c>
      <c r="P100" s="835">
        <f t="shared" si="48"/>
        <v>154084.04357793869</v>
      </c>
      <c r="R100" s="834">
        <v>18287.737036799997</v>
      </c>
      <c r="S100" s="834">
        <v>18287.737036799997</v>
      </c>
      <c r="T100" s="835">
        <f t="shared" si="49"/>
        <v>190659.51765153871</v>
      </c>
    </row>
    <row r="101" spans="2:20">
      <c r="D101" s="508" t="s">
        <v>104</v>
      </c>
      <c r="E101" s="534"/>
      <c r="F101" s="834"/>
      <c r="G101" s="834"/>
      <c r="H101" s="834"/>
      <c r="I101" s="834"/>
      <c r="J101" s="834"/>
      <c r="K101" s="834"/>
      <c r="L101" s="835">
        <f t="shared" si="47"/>
        <v>0</v>
      </c>
      <c r="N101" s="834"/>
      <c r="O101" s="834"/>
      <c r="P101" s="835">
        <f t="shared" si="48"/>
        <v>0</v>
      </c>
      <c r="R101" s="834"/>
      <c r="S101" s="834"/>
      <c r="T101" s="835">
        <f t="shared" si="49"/>
        <v>0</v>
      </c>
    </row>
    <row r="102" spans="2:20">
      <c r="C102" s="545" t="s">
        <v>105</v>
      </c>
      <c r="D102" s="546"/>
      <c r="E102" s="546"/>
      <c r="F102" s="546"/>
      <c r="G102" s="546"/>
      <c r="H102" s="546"/>
      <c r="I102" s="546"/>
      <c r="J102" s="546"/>
      <c r="K102" s="834"/>
      <c r="L102" s="547"/>
      <c r="N102" s="1119"/>
      <c r="O102" s="839"/>
      <c r="P102" s="1120"/>
      <c r="R102" s="1119"/>
      <c r="S102" s="839"/>
      <c r="T102" s="1120"/>
    </row>
    <row r="103" spans="2:20">
      <c r="D103" s="508" t="s">
        <v>101</v>
      </c>
      <c r="E103" s="534"/>
      <c r="F103" s="834">
        <v>273862.08</v>
      </c>
      <c r="G103" s="834">
        <v>271432.72057568264</v>
      </c>
      <c r="H103" s="834">
        <v>267980.79845442402</v>
      </c>
      <c r="I103" s="834">
        <f>'2 - Monthly Unit Rates'!I103*'3 - Estimated Volumes'!I104*12</f>
        <v>267348.36377007153</v>
      </c>
      <c r="J103" s="834">
        <f>'2 - Monthly Unit Rates'!J103*'3 - Estimated Volumes'!J104*12</f>
        <v>272160.63431793288</v>
      </c>
      <c r="K103" s="834">
        <f>'2 - Monthly Unit Rates'!K103*'3 - Estimated Volumes'!K104*12</f>
        <v>277056.72000000003</v>
      </c>
      <c r="L103" s="835">
        <f t="shared" si="47"/>
        <v>1629841.3171181111</v>
      </c>
      <c r="N103" s="834">
        <v>257756.79879936</v>
      </c>
      <c r="O103" s="834">
        <v>257756.79879936</v>
      </c>
      <c r="P103" s="835">
        <f t="shared" ref="P103:P107" si="50">SUM(L103:O103)</f>
        <v>2145354.9147168309</v>
      </c>
      <c r="R103" s="834">
        <v>257756.79879936</v>
      </c>
      <c r="S103" s="834">
        <v>257756.79879936</v>
      </c>
      <c r="T103" s="835">
        <f t="shared" ref="T103:T107" si="51">SUM(P103:S103)</f>
        <v>2660868.5123155513</v>
      </c>
    </row>
    <row r="104" spans="2:20">
      <c r="D104" s="508" t="s">
        <v>106</v>
      </c>
      <c r="E104" s="534"/>
      <c r="F104" s="834">
        <v>325508.76</v>
      </c>
      <c r="G104" s="834">
        <v>324434.90940541402</v>
      </c>
      <c r="H104" s="834">
        <v>321487.98991523613</v>
      </c>
      <c r="I104" s="834">
        <f>'2 - Monthly Unit Rates'!I104*'3 - Estimated Volumes'!I105*12</f>
        <v>323564.80233008851</v>
      </c>
      <c r="J104" s="834">
        <f>'2 - Monthly Unit Rates'!J104*'3 - Estimated Volumes'!J105*12</f>
        <v>332301.05199300079</v>
      </c>
      <c r="K104" s="834">
        <f>'2 - Monthly Unit Rates'!K104*'3 - Estimated Volumes'!K105*12</f>
        <v>341273.16000000003</v>
      </c>
      <c r="L104" s="835">
        <f t="shared" si="47"/>
        <v>1968570.6736437394</v>
      </c>
      <c r="N104" s="834">
        <v>306366.24084192002</v>
      </c>
      <c r="O104" s="834">
        <v>306366.24084192002</v>
      </c>
      <c r="P104" s="835">
        <f t="shared" si="50"/>
        <v>2581303.1553275795</v>
      </c>
      <c r="R104" s="834">
        <v>306366.24084192002</v>
      </c>
      <c r="S104" s="834">
        <v>306366.24084192002</v>
      </c>
      <c r="T104" s="835">
        <f t="shared" si="51"/>
        <v>3194035.6370114195</v>
      </c>
    </row>
    <row r="105" spans="2:20">
      <c r="D105" s="508" t="s">
        <v>107</v>
      </c>
      <c r="E105" s="534"/>
      <c r="F105" s="834">
        <v>0</v>
      </c>
      <c r="G105" s="834">
        <v>0</v>
      </c>
      <c r="H105" s="834">
        <v>0</v>
      </c>
      <c r="I105" s="834">
        <f>'2 - Monthly Unit Rates'!I105*'3 - Estimated Volumes'!I106*12</f>
        <v>0</v>
      </c>
      <c r="J105" s="834">
        <f>'2 - Monthly Unit Rates'!J105*'3 - Estimated Volumes'!J106*12</f>
        <v>0</v>
      </c>
      <c r="K105" s="834">
        <f>'2 - Monthly Unit Rates'!K105*'3 - Estimated Volumes'!K106*12</f>
        <v>0</v>
      </c>
      <c r="L105" s="835">
        <f t="shared" si="47"/>
        <v>0</v>
      </c>
      <c r="N105" s="834">
        <v>0</v>
      </c>
      <c r="O105" s="834">
        <v>0</v>
      </c>
      <c r="P105" s="835">
        <f t="shared" si="50"/>
        <v>0</v>
      </c>
      <c r="R105" s="834">
        <v>0</v>
      </c>
      <c r="S105" s="834">
        <v>0</v>
      </c>
      <c r="T105" s="835">
        <f t="shared" si="51"/>
        <v>0</v>
      </c>
    </row>
    <row r="106" spans="2:20">
      <c r="D106" s="508" t="s">
        <v>103</v>
      </c>
      <c r="E106" s="534"/>
      <c r="F106" s="834">
        <v>14030.64</v>
      </c>
      <c r="G106" s="834">
        <v>13984.721011561724</v>
      </c>
      <c r="H106" s="834">
        <v>13857.3298329185</v>
      </c>
      <c r="I106" s="834">
        <f>'2 - Monthly Unit Rates'!I106*'3 - Estimated Volumes'!I107*12</f>
        <v>13946.848183639147</v>
      </c>
      <c r="J106" s="834">
        <f>'2 - Monthly Unit Rates'!J106*'3 - Estimated Volumes'!J107*12</f>
        <v>14323.413084597407</v>
      </c>
      <c r="K106" s="834">
        <f>'2 - Monthly Unit Rates'!K106*'3 - Estimated Volumes'!K107*12</f>
        <v>14710.320000000002</v>
      </c>
      <c r="L106" s="835">
        <f t="shared" si="47"/>
        <v>84853.272112716775</v>
      </c>
      <c r="N106" s="834">
        <v>13205.526122879997</v>
      </c>
      <c r="O106" s="834">
        <v>13205.526122879997</v>
      </c>
      <c r="P106" s="835">
        <f t="shared" si="50"/>
        <v>111264.32435847676</v>
      </c>
      <c r="R106" s="834">
        <v>13205.526122879997</v>
      </c>
      <c r="S106" s="834">
        <v>13205.526122879997</v>
      </c>
      <c r="T106" s="835">
        <f t="shared" si="51"/>
        <v>137675.37660423675</v>
      </c>
    </row>
    <row r="107" spans="2:20">
      <c r="D107" s="508" t="s">
        <v>104</v>
      </c>
      <c r="E107" s="534"/>
      <c r="F107" s="834"/>
      <c r="G107" s="834"/>
      <c r="H107" s="834"/>
      <c r="I107" s="834"/>
      <c r="J107" s="834"/>
      <c r="K107" s="834"/>
      <c r="L107" s="835">
        <f t="shared" si="47"/>
        <v>0</v>
      </c>
      <c r="N107" s="834"/>
      <c r="O107" s="834"/>
      <c r="P107" s="835">
        <f t="shared" si="50"/>
        <v>0</v>
      </c>
      <c r="R107" s="834"/>
      <c r="S107" s="834"/>
      <c r="T107" s="835">
        <f t="shared" si="51"/>
        <v>0</v>
      </c>
    </row>
    <row r="108" spans="2:20">
      <c r="D108" s="836" t="s">
        <v>47</v>
      </c>
      <c r="E108" s="836"/>
      <c r="F108" s="571">
        <f>SUBTOTAL(9,F98:F106)</f>
        <v>1464598.8599999999</v>
      </c>
      <c r="G108" s="571">
        <f>SUBTOTAL(9,G98:G106)</f>
        <v>1456160.9010675498</v>
      </c>
      <c r="H108" s="571">
        <f>SUBTOTAL(9,H98:H106)</f>
        <v>1440578.9582347709</v>
      </c>
      <c r="I108" s="571">
        <f>SUBTOTAL(9,I98:I106)</f>
        <v>1444276.361023237</v>
      </c>
      <c r="J108" s="571">
        <f t="shared" ref="J108:T108" si="52">SUBTOTAL(9,J98:J106)</f>
        <v>1477562.1282180627</v>
      </c>
      <c r="K108" s="571">
        <f t="shared" si="52"/>
        <v>1511629.86</v>
      </c>
      <c r="L108" s="571">
        <f t="shared" si="52"/>
        <v>8794807.0685436204</v>
      </c>
      <c r="N108" s="571">
        <f t="shared" si="52"/>
        <v>1378468.7302411199</v>
      </c>
      <c r="O108" s="571">
        <f t="shared" si="52"/>
        <v>1378468.7302411199</v>
      </c>
      <c r="P108" s="571">
        <f t="shared" si="52"/>
        <v>11551744.529025858</v>
      </c>
      <c r="R108" s="571">
        <f t="shared" si="52"/>
        <v>1378468.7302411199</v>
      </c>
      <c r="S108" s="571">
        <f t="shared" si="52"/>
        <v>1378468.7302411199</v>
      </c>
      <c r="T108" s="571">
        <f t="shared" si="52"/>
        <v>14308681.9895081</v>
      </c>
    </row>
    <row r="109" spans="2:20">
      <c r="B109" s="535"/>
      <c r="C109" s="535"/>
      <c r="D109" s="535"/>
      <c r="E109" s="535"/>
      <c r="F109" s="535"/>
      <c r="G109" s="535"/>
      <c r="H109" s="535"/>
      <c r="I109" s="535"/>
      <c r="J109" s="535"/>
      <c r="K109" s="535"/>
      <c r="L109" s="535"/>
      <c r="N109" s="535"/>
      <c r="O109" s="535"/>
      <c r="P109" s="535"/>
      <c r="R109" s="535"/>
      <c r="S109" s="535"/>
      <c r="T109" s="535"/>
    </row>
    <row r="110" spans="2:20">
      <c r="C110" s="545" t="s">
        <v>108</v>
      </c>
      <c r="D110" s="546"/>
      <c r="E110" s="546"/>
      <c r="F110" s="546"/>
      <c r="G110" s="546"/>
      <c r="H110" s="546"/>
      <c r="I110" s="546"/>
      <c r="J110" s="546"/>
      <c r="K110" s="546"/>
      <c r="L110" s="547"/>
      <c r="N110" s="1119"/>
      <c r="O110" s="839"/>
      <c r="P110" s="1120"/>
      <c r="R110" s="1119"/>
      <c r="S110" s="839"/>
      <c r="T110" s="1120"/>
    </row>
    <row r="111" spans="2:20">
      <c r="C111" s="545" t="s">
        <v>108</v>
      </c>
      <c r="D111" s="546"/>
      <c r="E111" s="546"/>
      <c r="F111" s="546"/>
      <c r="G111" s="546"/>
      <c r="H111" s="546"/>
      <c r="I111" s="546"/>
      <c r="J111" s="546"/>
      <c r="K111" s="546"/>
      <c r="L111" s="547"/>
      <c r="N111" s="1119"/>
      <c r="O111" s="839"/>
      <c r="P111" s="1120"/>
      <c r="R111" s="1119"/>
      <c r="S111" s="839"/>
      <c r="T111" s="1120"/>
    </row>
    <row r="112" spans="2:20">
      <c r="D112" s="502" t="s">
        <v>109</v>
      </c>
      <c r="E112" s="534"/>
      <c r="F112" s="834">
        <v>253368</v>
      </c>
      <c r="G112" s="834">
        <v>257689.40039107588</v>
      </c>
      <c r="H112" s="834">
        <v>265000.3674817321</v>
      </c>
      <c r="I112" s="834">
        <f>'2 - Monthly Unit Rates'!I112*'3 - Estimated Volumes'!I113*12</f>
        <v>279876.7621588906</v>
      </c>
      <c r="J112" s="834">
        <f>'2 - Monthly Unit Rates'!J112*'3 - Estimated Volumes'!J113*12</f>
        <v>287433.43473718065</v>
      </c>
      <c r="K112" s="834">
        <f>'2 - Monthly Unit Rates'!K112*'3 - Estimated Volumes'!K113*12</f>
        <v>295194.12</v>
      </c>
      <c r="L112" s="835">
        <f t="shared" ref="L112:L116" si="53">SUM(F112:K112)</f>
        <v>1638562.0847688792</v>
      </c>
      <c r="N112" s="834">
        <v>265000.3674817321</v>
      </c>
      <c r="O112" s="834">
        <v>265000.3674817321</v>
      </c>
      <c r="P112" s="835">
        <f t="shared" ref="P112:P116" si="54">SUM(L112:O112)</f>
        <v>2168562.8197323433</v>
      </c>
      <c r="R112" s="834">
        <v>265000.3674817321</v>
      </c>
      <c r="S112" s="834">
        <v>265000.3674817321</v>
      </c>
      <c r="T112" s="835">
        <f t="shared" ref="T112:T116" si="55">SUM(P112:S112)</f>
        <v>2698563.5546958079</v>
      </c>
    </row>
    <row r="113" spans="1:20">
      <c r="A113" s="492"/>
      <c r="D113" s="502" t="s">
        <v>110</v>
      </c>
      <c r="E113" s="534"/>
      <c r="F113" s="834">
        <v>0</v>
      </c>
      <c r="G113" s="834">
        <v>28009.717433812599</v>
      </c>
      <c r="H113" s="834">
        <v>59474.822129584398</v>
      </c>
      <c r="I113" s="834">
        <f>'2 - Monthly Unit Rates'!I113*'3 - Estimated Volumes'!I114*12</f>
        <v>96274.726715545374</v>
      </c>
      <c r="J113" s="834">
        <f>'2 - Monthly Unit Rates'!J113*'3 - Estimated Volumes'!J114*12</f>
        <v>138632.90147051084</v>
      </c>
      <c r="K113" s="834">
        <f>'2 - Monthly Unit Rates'!K113*'3 - Estimated Volumes'!K114*12</f>
        <v>187290.57279240002</v>
      </c>
      <c r="L113" s="835">
        <f t="shared" si="53"/>
        <v>509682.74054185324</v>
      </c>
      <c r="N113" s="834">
        <v>168134.45400000003</v>
      </c>
      <c r="O113" s="834">
        <v>168134.45400000003</v>
      </c>
      <c r="P113" s="835">
        <f t="shared" si="54"/>
        <v>845951.6485418533</v>
      </c>
      <c r="R113" s="834">
        <v>168134.45400000003</v>
      </c>
      <c r="S113" s="834">
        <v>168134.45400000003</v>
      </c>
      <c r="T113" s="835">
        <f t="shared" si="55"/>
        <v>1182220.5565418534</v>
      </c>
    </row>
    <row r="114" spans="1:20">
      <c r="A114" s="492"/>
      <c r="D114" s="502" t="s">
        <v>111</v>
      </c>
      <c r="E114" s="534"/>
      <c r="F114" s="834">
        <v>183600</v>
      </c>
      <c r="G114" s="834">
        <v>205404.59451462567</v>
      </c>
      <c r="H114" s="834">
        <v>228458.8405612607</v>
      </c>
      <c r="I114" s="834">
        <f>'2 - Monthly Unit Rates'!I114*'3 - Estimated Volumes'!I115*12</f>
        <v>258089.95218205621</v>
      </c>
      <c r="J114" s="834">
        <f>'2 - Monthly Unit Rates'!J114*'3 - Estimated Volumes'!J115*12</f>
        <v>291564.21898006892</v>
      </c>
      <c r="K114" s="834">
        <f>'2 - Monthly Unit Rates'!K114*'3 - Estimated Volumes'!K115*12</f>
        <v>329368.68554040004</v>
      </c>
      <c r="L114" s="835">
        <f t="shared" si="53"/>
        <v>1496486.2917784113</v>
      </c>
      <c r="N114" s="834">
        <v>295689.63600000006</v>
      </c>
      <c r="O114" s="834">
        <v>295689.63600000006</v>
      </c>
      <c r="P114" s="835">
        <f t="shared" si="54"/>
        <v>2087865.5637784111</v>
      </c>
      <c r="R114" s="834">
        <v>295689.63600000006</v>
      </c>
      <c r="S114" s="834">
        <v>295689.63600000006</v>
      </c>
      <c r="T114" s="835">
        <f t="shared" si="55"/>
        <v>2679244.835778411</v>
      </c>
    </row>
    <row r="115" spans="1:20">
      <c r="A115" s="492"/>
      <c r="D115" s="502" t="s">
        <v>112</v>
      </c>
      <c r="E115" s="534"/>
      <c r="F115" s="834">
        <v>16320</v>
      </c>
      <c r="G115" s="834">
        <v>18258.186179077842</v>
      </c>
      <c r="H115" s="834">
        <v>20307.452494334288</v>
      </c>
      <c r="I115" s="834">
        <f>'2 - Monthly Unit Rates'!I115*'3 - Estimated Volumes'!I116*12</f>
        <v>22941.329082849443</v>
      </c>
      <c r="J115" s="834">
        <f>'2 - Monthly Unit Rates'!J115*'3 - Estimated Volumes'!J116*12</f>
        <v>25916.819464895019</v>
      </c>
      <c r="K115" s="834">
        <f>'2 - Monthly Unit Rates'!K115*'3 - Estimated Volumes'!K116*12</f>
        <v>29279.844844800013</v>
      </c>
      <c r="L115" s="835">
        <f t="shared" si="53"/>
        <v>133023.6320659566</v>
      </c>
      <c r="N115" s="834">
        <v>26283.523200000011</v>
      </c>
      <c r="O115" s="834">
        <v>26283.523200000011</v>
      </c>
      <c r="P115" s="835">
        <f t="shared" si="54"/>
        <v>185590.67846595659</v>
      </c>
      <c r="R115" s="834">
        <v>26283.523200000011</v>
      </c>
      <c r="S115" s="834">
        <v>26283.523200000011</v>
      </c>
      <c r="T115" s="835">
        <f t="shared" si="55"/>
        <v>238157.72486595658</v>
      </c>
    </row>
    <row r="116" spans="1:20" s="492" customFormat="1">
      <c r="D116" s="803" t="s">
        <v>113</v>
      </c>
      <c r="E116" s="525"/>
      <c r="F116" s="834">
        <v>43200</v>
      </c>
      <c r="G116" s="834">
        <v>48330.492826970753</v>
      </c>
      <c r="H116" s="834">
        <v>53755.021308531941</v>
      </c>
      <c r="I116" s="834">
        <f>'2 - Monthly Unit Rates'!I116*'3 - Estimated Volumes'!I117*12</f>
        <v>60727.047572248528</v>
      </c>
      <c r="J116" s="834">
        <f>'2 - Monthly Unit Rates'!J116*'3 - Estimated Volumes'!J117*12</f>
        <v>68603.345642369153</v>
      </c>
      <c r="K116" s="834">
        <f>'2 - Monthly Unit Rates'!K116*'3 - Estimated Volumes'!K117*12</f>
        <v>77505.471648000035</v>
      </c>
      <c r="L116" s="835">
        <f t="shared" si="53"/>
        <v>352121.37899812043</v>
      </c>
      <c r="M116" s="285"/>
      <c r="N116" s="834">
        <v>69574.032000000021</v>
      </c>
      <c r="O116" s="834">
        <v>69574.032000000021</v>
      </c>
      <c r="P116" s="835">
        <f t="shared" si="54"/>
        <v>491269.44299812044</v>
      </c>
      <c r="Q116" s="285"/>
      <c r="R116" s="834">
        <v>69574.032000000021</v>
      </c>
      <c r="S116" s="834">
        <v>69574.032000000021</v>
      </c>
      <c r="T116" s="835">
        <f t="shared" si="55"/>
        <v>630417.50699812046</v>
      </c>
    </row>
    <row r="117" spans="1:20">
      <c r="D117" s="836" t="s">
        <v>47</v>
      </c>
      <c r="E117" s="836"/>
      <c r="F117" s="571">
        <f>SUBTOTAL(9,F112:F116)</f>
        <v>496488</v>
      </c>
      <c r="G117" s="571">
        <f>SUBTOTAL(9,G112:G116)</f>
        <v>557692.39134556276</v>
      </c>
      <c r="H117" s="571">
        <f>SUBTOTAL(9,H112:H116)</f>
        <v>626996.50397544343</v>
      </c>
      <c r="I117" s="571">
        <f>SUBTOTAL(9,I112:I116)</f>
        <v>717909.81771159021</v>
      </c>
      <c r="J117" s="571">
        <f>SUBTOTAL(9,J112:J116)</f>
        <v>812150.72029502457</v>
      </c>
      <c r="K117" s="571">
        <f t="shared" ref="K117:L117" si="56">SUBTOTAL(9,K112:K116)</f>
        <v>918638.69482560002</v>
      </c>
      <c r="L117" s="571">
        <f t="shared" si="56"/>
        <v>4129876.1281532203</v>
      </c>
      <c r="N117" s="571">
        <f t="shared" ref="N117" si="57">SUBTOTAL(9,N112:N116)</f>
        <v>824682.01268173219</v>
      </c>
      <c r="O117" s="571">
        <f t="shared" ref="O117" si="58">SUBTOTAL(9,O112:O116)</f>
        <v>824682.01268173219</v>
      </c>
      <c r="P117" s="571">
        <f t="shared" ref="P117" si="59">SUBTOTAL(9,P112:P116)</f>
        <v>5779240.1535166856</v>
      </c>
      <c r="R117" s="571">
        <f t="shared" ref="R117" si="60">SUBTOTAL(9,R112:R116)</f>
        <v>824682.01268173219</v>
      </c>
      <c r="S117" s="571">
        <f t="shared" ref="S117" si="61">SUBTOTAL(9,S112:S116)</f>
        <v>824682.01268173219</v>
      </c>
      <c r="T117" s="571">
        <f t="shared" ref="T117" si="62">SUBTOTAL(9,T112:T116)</f>
        <v>7428604.1788801486</v>
      </c>
    </row>
    <row r="118" spans="1:20" ht="13.5" thickBot="1"/>
    <row r="119" spans="1:20" ht="13.5" thickBot="1">
      <c r="C119" s="852" t="s">
        <v>114</v>
      </c>
      <c r="D119" s="853"/>
      <c r="E119" s="853"/>
      <c r="F119" s="854">
        <f>SUBTOTAL(9,F13:F117)</f>
        <v>23413927.269489754</v>
      </c>
      <c r="G119" s="854">
        <f>SUBTOTAL(9,G13:G117)</f>
        <v>25011758.539846677</v>
      </c>
      <c r="H119" s="854">
        <f>SUBTOTAL(9,H13:H117)</f>
        <v>25490988.504172657</v>
      </c>
      <c r="I119" s="854">
        <f>SUBTOTAL(9,I13:I117)</f>
        <v>25886045.340829525</v>
      </c>
      <c r="J119" s="854">
        <f t="shared" ref="J119:T119" si="63">SUBTOTAL(9,J13:J117)</f>
        <v>27427622.192480419</v>
      </c>
      <c r="K119" s="854">
        <f t="shared" si="63"/>
        <v>28548927.293509185</v>
      </c>
      <c r="L119" s="854">
        <f t="shared" si="63"/>
        <v>155779269.14032829</v>
      </c>
      <c r="M119" s="378"/>
      <c r="N119" s="854">
        <f t="shared" si="63"/>
        <v>23767983.487800252</v>
      </c>
      <c r="O119" s="854">
        <f t="shared" si="63"/>
        <v>23767983.487800252</v>
      </c>
      <c r="P119" s="854">
        <f t="shared" si="63"/>
        <v>203315236.11592868</v>
      </c>
      <c r="Q119" s="378"/>
      <c r="R119" s="854">
        <f t="shared" si="63"/>
        <v>23767983.487800252</v>
      </c>
      <c r="S119" s="854">
        <f t="shared" si="63"/>
        <v>23767983.487800252</v>
      </c>
      <c r="T119" s="854">
        <f t="shared" si="63"/>
        <v>250851203.09152919</v>
      </c>
    </row>
    <row r="120" spans="1:20" ht="13.5" thickBot="1"/>
    <row r="121" spans="1:20" ht="13.5" thickBot="1">
      <c r="B121" s="536" t="s">
        <v>115</v>
      </c>
      <c r="C121" s="536"/>
      <c r="D121" s="537"/>
      <c r="E121" s="537"/>
      <c r="F121" s="521"/>
      <c r="G121" s="521"/>
      <c r="H121" s="521"/>
      <c r="I121" s="521"/>
      <c r="J121" s="521"/>
      <c r="K121" s="521"/>
      <c r="L121" s="832"/>
      <c r="N121" s="521"/>
      <c r="O121" s="521"/>
      <c r="P121" s="832"/>
      <c r="R121" s="521"/>
      <c r="S121" s="521"/>
      <c r="T121" s="832"/>
    </row>
    <row r="122" spans="1:20">
      <c r="C122" s="539" t="s">
        <v>116</v>
      </c>
      <c r="D122" s="539"/>
      <c r="E122" s="539"/>
      <c r="F122" s="539"/>
      <c r="G122" s="539"/>
      <c r="H122" s="539"/>
      <c r="I122" s="539"/>
      <c r="J122" s="539"/>
      <c r="K122" s="539"/>
      <c r="L122" s="539"/>
      <c r="N122" s="1119"/>
      <c r="O122" s="839"/>
      <c r="P122" s="1120"/>
      <c r="R122" s="1119"/>
      <c r="S122" s="839"/>
      <c r="T122" s="1120"/>
    </row>
    <row r="123" spans="1:20">
      <c r="D123" s="501" t="s">
        <v>117</v>
      </c>
      <c r="E123" s="534"/>
      <c r="F123" s="834">
        <v>0</v>
      </c>
      <c r="G123" s="834">
        <v>343200</v>
      </c>
      <c r="H123" s="834">
        <v>624624</v>
      </c>
      <c r="I123" s="834">
        <f>'2 - Monthly Unit Rates'!I123*'3 - Estimated Volumes'!I124*12</f>
        <v>1057934.5919999999</v>
      </c>
      <c r="J123" s="834">
        <f>'2 - Monthly Unit Rates'!J123*'3 - Estimated Volumes'!J124*12</f>
        <v>1447699.9680000001</v>
      </c>
      <c r="K123" s="834">
        <f>'2 - Monthly Unit Rates'!K123*'3 - Estimated Volumes'!K124*12</f>
        <v>1505607.9667199999</v>
      </c>
      <c r="L123" s="835">
        <f t="shared" ref="L123:L124" si="64">SUM(F123:K123)</f>
        <v>4979066.5267200004</v>
      </c>
      <c r="N123" s="834">
        <v>1565832.2853888001</v>
      </c>
      <c r="O123" s="834">
        <v>1565832.2853888001</v>
      </c>
      <c r="P123" s="835">
        <f t="shared" ref="P123:P124" si="65">SUM(L123:O123)</f>
        <v>8110731.0974976011</v>
      </c>
      <c r="R123" s="834">
        <v>1628465.5768043522</v>
      </c>
      <c r="S123" s="834">
        <v>1628465.5768043522</v>
      </c>
      <c r="T123" s="835">
        <f t="shared" ref="T123:T124" si="66">SUM(P123:S123)</f>
        <v>11367662.251106307</v>
      </c>
    </row>
    <row r="124" spans="1:20">
      <c r="A124" s="492"/>
      <c r="D124" s="501" t="s">
        <v>118</v>
      </c>
      <c r="E124" s="534"/>
      <c r="F124" s="834">
        <v>0</v>
      </c>
      <c r="G124" s="834">
        <v>31476</v>
      </c>
      <c r="H124" s="834">
        <v>31476</v>
      </c>
      <c r="I124" s="834">
        <f>'2 - Monthly Unit Rates'!I124*'3 - Estimated Volumes'!I125*12</f>
        <v>94428</v>
      </c>
      <c r="J124" s="834">
        <f>'2 - Monthly Unit Rates'!J124*'3 - Estimated Volumes'!J125*12</f>
        <v>94428</v>
      </c>
      <c r="K124" s="834">
        <f>'2 - Monthly Unit Rates'!K124*'3 - Estimated Volumes'!K125*12</f>
        <v>94428</v>
      </c>
      <c r="L124" s="835">
        <f t="shared" si="64"/>
        <v>346236</v>
      </c>
      <c r="N124" s="834">
        <v>94428</v>
      </c>
      <c r="O124" s="834">
        <v>94428</v>
      </c>
      <c r="P124" s="835">
        <f t="shared" si="65"/>
        <v>535092</v>
      </c>
      <c r="R124" s="834">
        <v>94428</v>
      </c>
      <c r="S124" s="834">
        <v>94428</v>
      </c>
      <c r="T124" s="835">
        <f t="shared" si="66"/>
        <v>723948</v>
      </c>
    </row>
    <row r="125" spans="1:20">
      <c r="C125" s="539" t="s">
        <v>119</v>
      </c>
      <c r="D125" s="539"/>
      <c r="E125" s="539"/>
      <c r="F125" s="539"/>
      <c r="G125" s="539"/>
      <c r="H125" s="539"/>
      <c r="I125" s="539"/>
      <c r="J125" s="539"/>
      <c r="K125" s="539"/>
      <c r="L125" s="539"/>
      <c r="N125" s="1119"/>
      <c r="O125" s="839"/>
      <c r="P125" s="1120"/>
      <c r="R125" s="1119"/>
      <c r="S125" s="839"/>
      <c r="T125" s="1120"/>
    </row>
    <row r="126" spans="1:20">
      <c r="D126" s="525" t="s">
        <v>120</v>
      </c>
      <c r="E126" s="525"/>
      <c r="F126" s="834">
        <v>1234050</v>
      </c>
      <c r="G126" s="834">
        <v>1283412</v>
      </c>
      <c r="H126" s="834">
        <v>1334748.48</v>
      </c>
      <c r="I126" s="834">
        <f>'2 - Monthly Unit Rates'!I126*'3 - Estimated Volumes'!I127*12</f>
        <v>2240897.8175999997</v>
      </c>
      <c r="J126" s="834">
        <v>0</v>
      </c>
      <c r="K126" s="834">
        <v>0</v>
      </c>
      <c r="L126" s="835">
        <f t="shared" ref="L126:L127" si="67">SUM(F126:K126)</f>
        <v>6093108.2975999992</v>
      </c>
      <c r="N126" s="834">
        <v>0</v>
      </c>
      <c r="O126" s="834">
        <v>0</v>
      </c>
      <c r="P126" s="835">
        <f t="shared" ref="P126:P127" si="68">SUM(L126:O126)</f>
        <v>6093108.2975999992</v>
      </c>
      <c r="R126" s="834">
        <v>0</v>
      </c>
      <c r="S126" s="834">
        <v>0</v>
      </c>
      <c r="T126" s="835">
        <f t="shared" ref="T126:T127" si="69">SUM(P126:S126)</f>
        <v>6093108.2975999992</v>
      </c>
    </row>
    <row r="127" spans="1:20">
      <c r="D127" s="525" t="s">
        <v>121</v>
      </c>
      <c r="E127" s="525"/>
      <c r="F127" s="834">
        <v>63024</v>
      </c>
      <c r="G127" s="834">
        <v>65544.959999999992</v>
      </c>
      <c r="H127" s="834">
        <v>68166.758400000006</v>
      </c>
      <c r="I127" s="834">
        <f>'2 - Monthly Unit Rates'!I127*'3 - Estimated Volumes'!I128*12</f>
        <v>107160.73454161923</v>
      </c>
      <c r="J127" s="834">
        <v>0</v>
      </c>
      <c r="K127" s="834">
        <v>0</v>
      </c>
      <c r="L127" s="835">
        <f t="shared" si="67"/>
        <v>303896.45294161921</v>
      </c>
      <c r="N127" s="834">
        <v>0</v>
      </c>
      <c r="O127" s="834">
        <v>0</v>
      </c>
      <c r="P127" s="835">
        <f t="shared" si="68"/>
        <v>303896.45294161921</v>
      </c>
      <c r="R127" s="834">
        <v>0</v>
      </c>
      <c r="S127" s="834">
        <v>0</v>
      </c>
      <c r="T127" s="835">
        <f t="shared" si="69"/>
        <v>303896.45294161921</v>
      </c>
    </row>
    <row r="128" spans="1:20">
      <c r="D128" s="855" t="s">
        <v>47</v>
      </c>
      <c r="E128" s="855"/>
      <c r="F128" s="571">
        <f t="shared" ref="F128:L128" si="70">SUBTOTAL(9,F123:F127)</f>
        <v>1297074</v>
      </c>
      <c r="G128" s="571">
        <f t="shared" si="70"/>
        <v>1723632.96</v>
      </c>
      <c r="H128" s="571">
        <f t="shared" si="70"/>
        <v>2059015.2383999999</v>
      </c>
      <c r="I128" s="571">
        <f t="shared" si="70"/>
        <v>3500421.1441416191</v>
      </c>
      <c r="J128" s="571">
        <f t="shared" si="70"/>
        <v>1542127.9680000001</v>
      </c>
      <c r="K128" s="571">
        <f t="shared" si="70"/>
        <v>1600035.9667199999</v>
      </c>
      <c r="L128" s="571">
        <f t="shared" si="70"/>
        <v>11722307.277261619</v>
      </c>
      <c r="N128" s="571">
        <f t="shared" ref="N128:P128" si="71">SUBTOTAL(9,N123:N127)</f>
        <v>1660260.2853888001</v>
      </c>
      <c r="O128" s="571">
        <f t="shared" si="71"/>
        <v>1660260.2853888001</v>
      </c>
      <c r="P128" s="571">
        <f t="shared" si="71"/>
        <v>15042827.848039219</v>
      </c>
      <c r="R128" s="571">
        <f t="shared" ref="R128:T128" si="72">SUBTOTAL(9,R123:R127)</f>
        <v>1722893.5768043522</v>
      </c>
      <c r="S128" s="571">
        <f t="shared" si="72"/>
        <v>1722893.5768043522</v>
      </c>
      <c r="T128" s="571">
        <f t="shared" si="72"/>
        <v>18488615.001647927</v>
      </c>
    </row>
    <row r="129" spans="1:21">
      <c r="C129" s="855" t="s">
        <v>122</v>
      </c>
      <c r="D129" s="539"/>
      <c r="E129" s="539"/>
      <c r="F129" s="539"/>
      <c r="G129" s="539"/>
      <c r="H129" s="539"/>
      <c r="I129" s="539"/>
      <c r="J129" s="539"/>
      <c r="K129" s="834"/>
      <c r="L129" s="856"/>
      <c r="N129" s="856"/>
      <c r="O129" s="856"/>
      <c r="P129" s="856"/>
      <c r="R129" s="856"/>
      <c r="S129" s="856"/>
      <c r="T129" s="856"/>
    </row>
    <row r="130" spans="1:21" ht="13.5" thickBot="1">
      <c r="D130" s="525" t="s">
        <v>123</v>
      </c>
      <c r="E130" s="448"/>
      <c r="F130" s="834">
        <v>26250</v>
      </c>
      <c r="G130" s="834">
        <v>27300</v>
      </c>
      <c r="H130" s="834">
        <v>113568</v>
      </c>
      <c r="I130" s="834">
        <f>'2 - Monthly Unit Rates'!I129*'3 - Estimated Volumes'!I130*12</f>
        <v>129921.79199999999</v>
      </c>
      <c r="J130" s="834">
        <f>'2 - Monthly Unit Rates'!J129*'3 - Estimated Volumes'!J130*12</f>
        <v>147402.17856</v>
      </c>
      <c r="K130" s="834">
        <f>'2 - Monthly Unit Rates'!K129*'3 - Estimated Volumes'!K130*12</f>
        <v>166073.1211776</v>
      </c>
      <c r="L130" s="835">
        <f t="shared" ref="L130" si="73">SUM(F130:K130)</f>
        <v>610515.09173760004</v>
      </c>
      <c r="M130" s="857"/>
      <c r="N130" s="834">
        <v>172716.046024704</v>
      </c>
      <c r="O130" s="834">
        <v>172716.046024704</v>
      </c>
      <c r="P130" s="835">
        <f t="shared" ref="P130" si="74">SUM(L130:O130)</f>
        <v>955947.18378700805</v>
      </c>
      <c r="Q130" s="857"/>
      <c r="R130" s="834">
        <v>179624.68786569219</v>
      </c>
      <c r="S130" s="834">
        <v>179624.68786569219</v>
      </c>
      <c r="T130" s="835">
        <f t="shared" ref="T130" si="75">SUM(P130:S130)</f>
        <v>1315196.5595183924</v>
      </c>
    </row>
    <row r="131" spans="1:21" ht="13.5" thickBot="1">
      <c r="C131" s="852" t="s">
        <v>124</v>
      </c>
      <c r="D131" s="853"/>
      <c r="E131" s="853"/>
      <c r="F131" s="858">
        <f>SUBTOTAL(9,F123:F130)</f>
        <v>1323324</v>
      </c>
      <c r="G131" s="858">
        <f>SUBTOTAL(9,G123:G130)</f>
        <v>1750932.96</v>
      </c>
      <c r="H131" s="858">
        <f>SUBTOTAL(9,H123:H130)</f>
        <v>2172583.2384000001</v>
      </c>
      <c r="I131" s="858">
        <f>SUBTOTAL(9,I123:I130)</f>
        <v>3630342.936141619</v>
      </c>
      <c r="J131" s="858">
        <f t="shared" ref="J131:L131" si="76">SUBTOTAL(9,J123:J130)</f>
        <v>1689530.14656</v>
      </c>
      <c r="K131" s="858">
        <f t="shared" si="76"/>
        <v>1766109.0878975999</v>
      </c>
      <c r="L131" s="858">
        <f t="shared" si="76"/>
        <v>12332822.368999219</v>
      </c>
      <c r="M131" s="378"/>
      <c r="N131" s="858">
        <f t="shared" ref="N131" si="77">SUBTOTAL(9,N123:N130)</f>
        <v>1832976.3314135042</v>
      </c>
      <c r="O131" s="858">
        <f t="shared" ref="O131" si="78">SUBTOTAL(9,O123:O130)</f>
        <v>1832976.3314135042</v>
      </c>
      <c r="P131" s="858">
        <f t="shared" ref="P131" si="79">SUBTOTAL(9,P123:P130)</f>
        <v>15998775.031826228</v>
      </c>
      <c r="Q131" s="378"/>
      <c r="R131" s="858">
        <f t="shared" ref="R131" si="80">SUBTOTAL(9,R123:R130)</f>
        <v>1902518.2646700444</v>
      </c>
      <c r="S131" s="858">
        <f t="shared" ref="S131" si="81">SUBTOTAL(9,S123:S130)</f>
        <v>1902518.2646700444</v>
      </c>
      <c r="T131" s="858">
        <f t="shared" ref="T131" si="82">SUBTOTAL(9,T123:T130)</f>
        <v>19803811.56116632</v>
      </c>
      <c r="U131" s="492"/>
    </row>
    <row r="132" spans="1:21">
      <c r="B132" s="535"/>
      <c r="C132" s="535"/>
      <c r="D132" s="535"/>
      <c r="E132" s="535"/>
      <c r="F132" s="535"/>
      <c r="G132" s="535"/>
      <c r="H132" s="535"/>
      <c r="I132" s="535"/>
      <c r="J132" s="535"/>
      <c r="K132" s="535"/>
      <c r="L132" s="535"/>
      <c r="N132" s="535"/>
      <c r="O132" s="535"/>
      <c r="P132" s="535"/>
      <c r="R132" s="535"/>
      <c r="S132" s="535"/>
      <c r="T132" s="535"/>
    </row>
    <row r="133" spans="1:21" ht="13.5" thickBot="1"/>
    <row r="134" spans="1:21" ht="13.5" thickBot="1">
      <c r="B134" s="536" t="s">
        <v>125</v>
      </c>
      <c r="C134" s="536"/>
      <c r="D134" s="537"/>
      <c r="E134" s="537"/>
      <c r="F134" s="521"/>
      <c r="G134" s="521"/>
      <c r="H134" s="521"/>
      <c r="I134" s="521"/>
      <c r="J134" s="521"/>
      <c r="K134" s="521"/>
      <c r="L134" s="832"/>
      <c r="N134" s="521"/>
      <c r="O134" s="521"/>
      <c r="P134" s="832"/>
      <c r="R134" s="521"/>
      <c r="S134" s="521"/>
      <c r="T134" s="832"/>
    </row>
    <row r="135" spans="1:21">
      <c r="A135" s="492"/>
      <c r="C135" s="1128" t="s">
        <v>126</v>
      </c>
      <c r="D135" s="1129"/>
      <c r="E135" s="1129"/>
      <c r="F135" s="1129"/>
      <c r="G135" s="1129"/>
      <c r="H135" s="1129"/>
      <c r="I135" s="1129"/>
      <c r="J135" s="1129"/>
      <c r="K135" s="1129"/>
      <c r="L135" s="1129"/>
      <c r="N135" s="1117"/>
      <c r="O135" s="833"/>
      <c r="P135" s="1118"/>
      <c r="R135" s="1117"/>
      <c r="S135" s="833"/>
      <c r="T135" s="1118"/>
    </row>
    <row r="136" spans="1:21" ht="13.5" thickBot="1">
      <c r="D136" s="534" t="s">
        <v>127</v>
      </c>
      <c r="E136" s="534"/>
      <c r="F136" s="834">
        <v>1459009.2214020386</v>
      </c>
      <c r="G136" s="834">
        <v>1163226.722581767</v>
      </c>
      <c r="H136" s="834">
        <v>1171998.2423001267</v>
      </c>
      <c r="I136" s="834">
        <f>'2 - Monthly Unit Rates'!I132*'3 - Estimated Volumes'!I133*12</f>
        <v>1203642.1948422298</v>
      </c>
      <c r="J136" s="834">
        <f>'2 - Monthly Unit Rates'!J132*'3 - Estimated Volumes'!J133*12</f>
        <v>0</v>
      </c>
      <c r="K136" s="834">
        <f>'2 - Monthly Unit Rates'!K132*'3 - Estimated Volumes'!K133*12</f>
        <v>0</v>
      </c>
      <c r="L136" s="835">
        <f>SUM(F136:K136)</f>
        <v>4997876.3811261617</v>
      </c>
      <c r="N136" s="834">
        <v>0</v>
      </c>
      <c r="O136" s="834">
        <v>0</v>
      </c>
      <c r="P136" s="835">
        <f t="shared" ref="P136" si="83">SUM(L136:O136)</f>
        <v>4997876.3811261617</v>
      </c>
      <c r="R136" s="834">
        <v>0</v>
      </c>
      <c r="S136" s="834">
        <v>0</v>
      </c>
      <c r="T136" s="835">
        <f t="shared" ref="T136:T142" si="84">SUM(P136:S136)</f>
        <v>4997876.3811261617</v>
      </c>
    </row>
    <row r="137" spans="1:21">
      <c r="A137" s="492"/>
      <c r="C137" s="539" t="s">
        <v>128</v>
      </c>
      <c r="D137" s="539"/>
      <c r="E137" s="539"/>
      <c r="F137" s="539"/>
      <c r="G137" s="539"/>
      <c r="H137" s="539"/>
      <c r="I137" s="539"/>
      <c r="J137" s="539"/>
      <c r="K137" s="539"/>
      <c r="L137" s="539"/>
      <c r="N137" s="1117"/>
      <c r="O137" s="833"/>
      <c r="P137" s="1118"/>
      <c r="R137" s="1117"/>
      <c r="S137" s="833"/>
      <c r="T137" s="1118"/>
    </row>
    <row r="138" spans="1:21">
      <c r="D138" s="534" t="s">
        <v>109</v>
      </c>
      <c r="E138" s="534"/>
      <c r="F138" s="834">
        <v>363043.32387864182</v>
      </c>
      <c r="G138" s="834">
        <v>738470.64701766195</v>
      </c>
      <c r="H138" s="834">
        <v>746686.62423540896</v>
      </c>
      <c r="I138" s="834">
        <f>'2 - Monthly Unit Rates'!I134*'3 - Estimated Volumes'!I135*12</f>
        <v>1457009.6098705532</v>
      </c>
      <c r="J138" s="834">
        <f>'2 - Monthly Unit Rates'!J134*'3 - Estimated Volumes'!J135*12</f>
        <v>1575104.0729863769</v>
      </c>
      <c r="K138" s="834">
        <f>'2 - Monthly Unit Rates'!K134*'3 - Estimated Volumes'!K135*12</f>
        <v>1617631.92</v>
      </c>
      <c r="L138" s="835">
        <f>SUM(F138:K138)</f>
        <v>6497946.1979886424</v>
      </c>
      <c r="N138" s="834">
        <v>1452173.2955145673</v>
      </c>
      <c r="O138" s="834">
        <v>1452173.2955145673</v>
      </c>
      <c r="P138" s="835">
        <f t="shared" ref="P138:P142" si="85">SUM(L138:O138)</f>
        <v>9402292.789017776</v>
      </c>
      <c r="R138" s="834">
        <v>1452173.2955145673</v>
      </c>
      <c r="S138" s="834">
        <v>1452173.2955145673</v>
      </c>
      <c r="T138" s="835">
        <f t="shared" si="84"/>
        <v>12306639.38004691</v>
      </c>
    </row>
    <row r="139" spans="1:21">
      <c r="D139" s="534" t="s">
        <v>129</v>
      </c>
      <c r="E139" s="534"/>
      <c r="F139" s="834">
        <v>18689.900000000005</v>
      </c>
      <c r="G139" s="834">
        <v>37662.870475454642</v>
      </c>
      <c r="H139" s="834">
        <v>37849.386918540651</v>
      </c>
      <c r="I139" s="834">
        <f>'2 - Monthly Unit Rates'!I135*'3 - Estimated Volumes'!I136*12</f>
        <v>38303.579561563136</v>
      </c>
      <c r="J139" s="834">
        <f>'2 - Monthly Unit Rates'!J135*'3 - Estimated Volumes'!J136*12</f>
        <v>55858.164732836856</v>
      </c>
      <c r="K139" s="834">
        <f>'2 - Monthly Unit Rates'!K135*'3 - Estimated Volumes'!K136*12</f>
        <v>56528.639999999999</v>
      </c>
      <c r="L139" s="835">
        <f>SUM(F139:K139)</f>
        <v>244892.54168839526</v>
      </c>
      <c r="N139" s="834">
        <v>53864.937086567181</v>
      </c>
      <c r="O139" s="834">
        <v>53864.937086567181</v>
      </c>
      <c r="P139" s="835">
        <f t="shared" si="85"/>
        <v>352622.41586152959</v>
      </c>
      <c r="R139" s="834">
        <v>53864.937086567181</v>
      </c>
      <c r="S139" s="834">
        <v>53864.937086567181</v>
      </c>
      <c r="T139" s="835">
        <f t="shared" si="84"/>
        <v>460352.29003466392</v>
      </c>
    </row>
    <row r="140" spans="1:21">
      <c r="D140" s="534" t="s">
        <v>130</v>
      </c>
      <c r="E140" s="534"/>
      <c r="F140" s="834">
        <v>90478.361723772847</v>
      </c>
      <c r="G140" s="834">
        <v>182328.35772084483</v>
      </c>
      <c r="H140" s="834">
        <v>183185.58580221172</v>
      </c>
      <c r="I140" s="834">
        <f>'2 - Monthly Unit Rates'!I136*'3 - Estimated Volumes'!I137*12</f>
        <v>185383.81283183827</v>
      </c>
      <c r="J140" s="834">
        <f>'2 - Monthly Unit Rates'!J136*'3 - Estimated Volumes'!J137*12</f>
        <v>187608.4185858203</v>
      </c>
      <c r="K140" s="834">
        <f>'2 - Monthly Unit Rates'!K136*'3 - Estimated Volumes'!K137*12</f>
        <v>189859.68</v>
      </c>
      <c r="L140" s="835">
        <f t="shared" ref="L140:L141" si="86">SUM(F140:K140)</f>
        <v>1018844.216664488</v>
      </c>
      <c r="N140" s="834">
        <v>180912.85269445868</v>
      </c>
      <c r="O140" s="834">
        <v>180912.85269445868</v>
      </c>
      <c r="P140" s="835">
        <f t="shared" si="85"/>
        <v>1380669.9220534055</v>
      </c>
      <c r="R140" s="834">
        <v>180912.85269445868</v>
      </c>
      <c r="S140" s="834">
        <v>180912.85269445868</v>
      </c>
      <c r="T140" s="835">
        <f t="shared" si="84"/>
        <v>1742495.6274423231</v>
      </c>
    </row>
    <row r="141" spans="1:21">
      <c r="D141" s="534" t="s">
        <v>131</v>
      </c>
      <c r="E141" s="534"/>
      <c r="F141" s="834">
        <v>38884.758002214061</v>
      </c>
      <c r="G141" s="834">
        <v>78801.26367539911</v>
      </c>
      <c r="H141" s="834">
        <v>79453.454302224418</v>
      </c>
      <c r="I141" s="834">
        <f>'2 - Monthly Unit Rates'!I137*'3 - Estimated Volumes'!I138*12</f>
        <v>81121.976842571035</v>
      </c>
      <c r="J141" s="834">
        <f>'2 - Monthly Unit Rates'!J137*'3 - Estimated Volumes'!J138*12</f>
        <v>82825.538356265111</v>
      </c>
      <c r="K141" s="834">
        <f>'2 - Monthly Unit Rates'!K137*'3 - Estimated Volumes'!K138*12</f>
        <v>84564.959999999992</v>
      </c>
      <c r="L141" s="835">
        <f t="shared" si="86"/>
        <v>445651.95117867377</v>
      </c>
      <c r="N141" s="834">
        <v>77740.54097097741</v>
      </c>
      <c r="O141" s="834">
        <v>77740.54097097741</v>
      </c>
      <c r="P141" s="835">
        <f t="shared" si="85"/>
        <v>601133.03312062856</v>
      </c>
      <c r="R141" s="834">
        <v>77740.54097097741</v>
      </c>
      <c r="S141" s="834">
        <v>77740.54097097741</v>
      </c>
      <c r="T141" s="835">
        <f t="shared" si="84"/>
        <v>756614.11506258335</v>
      </c>
    </row>
    <row r="142" spans="1:21">
      <c r="D142" s="525" t="s">
        <v>132</v>
      </c>
      <c r="E142" s="525"/>
      <c r="F142" s="834">
        <v>0</v>
      </c>
      <c r="G142" s="834">
        <v>0</v>
      </c>
      <c r="H142" s="834">
        <v>0</v>
      </c>
      <c r="I142" s="834">
        <f>'2 - Monthly Unit Rates'!I138*'3 - Estimated Volumes'!I139*12</f>
        <v>0</v>
      </c>
      <c r="J142" s="834">
        <v>0</v>
      </c>
      <c r="K142" s="834">
        <v>1</v>
      </c>
      <c r="L142" s="835">
        <v>0</v>
      </c>
      <c r="N142" s="834">
        <v>0</v>
      </c>
      <c r="O142" s="834">
        <v>0</v>
      </c>
      <c r="P142" s="835">
        <f t="shared" si="85"/>
        <v>0</v>
      </c>
      <c r="R142" s="834">
        <v>0</v>
      </c>
      <c r="S142" s="834">
        <v>0</v>
      </c>
      <c r="T142" s="835">
        <f t="shared" si="84"/>
        <v>0</v>
      </c>
    </row>
    <row r="143" spans="1:21">
      <c r="D143" s="836" t="s">
        <v>47</v>
      </c>
      <c r="E143" s="836"/>
      <c r="F143" s="571">
        <f>SUBTOTAL(9,F138:F142)</f>
        <v>511096.34360462875</v>
      </c>
      <c r="G143" s="571">
        <f>SUBTOTAL(9,G138:G142)</f>
        <v>1037263.1388893605</v>
      </c>
      <c r="H143" s="571">
        <f>SUBTOTAL(9,H138:H142)</f>
        <v>1047175.0512583858</v>
      </c>
      <c r="I143" s="571">
        <f>SUBTOTAL(9,I138:I142)</f>
        <v>1761818.9791065259</v>
      </c>
      <c r="J143" s="571">
        <f t="shared" ref="J143:L143" si="87">SUBTOTAL(9,J138:J142)</f>
        <v>1901396.1946612992</v>
      </c>
      <c r="K143" s="571">
        <f t="shared" si="87"/>
        <v>1948586.1999999997</v>
      </c>
      <c r="L143" s="571">
        <f t="shared" si="87"/>
        <v>8207334.9075201992</v>
      </c>
      <c r="N143" s="571">
        <f t="shared" ref="N143" si="88">SUBTOTAL(9,N138:N142)</f>
        <v>1764691.6262665708</v>
      </c>
      <c r="O143" s="571">
        <f t="shared" ref="O143" si="89">SUBTOTAL(9,O138:O142)</f>
        <v>1764691.6262665708</v>
      </c>
      <c r="P143" s="571">
        <f t="shared" ref="P143" si="90">SUBTOTAL(9,P138:P142)</f>
        <v>11736718.160053341</v>
      </c>
      <c r="R143" s="571">
        <f t="shared" ref="R143" si="91">SUBTOTAL(9,R138:R142)</f>
        <v>1764691.6262665708</v>
      </c>
      <c r="S143" s="571">
        <f t="shared" ref="S143" si="92">SUBTOTAL(9,S138:S142)</f>
        <v>1764691.6262665708</v>
      </c>
      <c r="T143" s="571">
        <f t="shared" ref="T143" si="93">SUBTOTAL(9,T138:T142)</f>
        <v>15266101.41258648</v>
      </c>
    </row>
    <row r="144" spans="1:21" ht="13.5" thickBot="1"/>
    <row r="145" spans="1:20" ht="13.5" thickBot="1">
      <c r="C145" s="852" t="s">
        <v>133</v>
      </c>
      <c r="D145" s="853"/>
      <c r="E145" s="853"/>
      <c r="F145" s="858">
        <f t="shared" ref="F145:L145" si="94">SUBTOTAL(9,F135:F143)</f>
        <v>1970105.5650066675</v>
      </c>
      <c r="G145" s="858">
        <f t="shared" si="94"/>
        <v>2200489.8614711277</v>
      </c>
      <c r="H145" s="858">
        <f t="shared" si="94"/>
        <v>2219173.2935585123</v>
      </c>
      <c r="I145" s="858">
        <f t="shared" si="94"/>
        <v>2965461.1739487555</v>
      </c>
      <c r="J145" s="858">
        <f t="shared" si="94"/>
        <v>1901396.1946612992</v>
      </c>
      <c r="K145" s="858">
        <f t="shared" si="94"/>
        <v>1948586.1999999997</v>
      </c>
      <c r="L145" s="858">
        <f t="shared" si="94"/>
        <v>13205211.288646361</v>
      </c>
      <c r="M145" s="378"/>
      <c r="N145" s="858">
        <f t="shared" ref="N145:T145" si="95">SUBTOTAL(9,N135:N143)</f>
        <v>1764691.6262665708</v>
      </c>
      <c r="O145" s="858">
        <f t="shared" si="95"/>
        <v>1764691.6262665708</v>
      </c>
      <c r="P145" s="858">
        <f t="shared" si="95"/>
        <v>16734594.541179502</v>
      </c>
      <c r="Q145" s="378"/>
      <c r="R145" s="858">
        <f t="shared" si="95"/>
        <v>1764691.6262665708</v>
      </c>
      <c r="S145" s="858">
        <f t="shared" si="95"/>
        <v>1764691.6262665708</v>
      </c>
      <c r="T145" s="858">
        <f t="shared" si="95"/>
        <v>20263977.793712638</v>
      </c>
    </row>
    <row r="146" spans="1:20">
      <c r="C146" s="535"/>
      <c r="D146" s="859"/>
      <c r="E146" s="859"/>
      <c r="F146" s="504"/>
      <c r="G146" s="504"/>
      <c r="H146" s="504"/>
      <c r="I146" s="504"/>
      <c r="J146" s="504"/>
      <c r="K146" s="504"/>
      <c r="L146" s="504"/>
      <c r="N146" s="504"/>
      <c r="O146" s="504"/>
      <c r="P146" s="504"/>
      <c r="R146" s="504"/>
      <c r="S146" s="504"/>
      <c r="T146" s="504"/>
    </row>
    <row r="147" spans="1:20" ht="13.5" thickBot="1"/>
    <row r="148" spans="1:20" ht="13.5" thickBot="1">
      <c r="B148" s="536" t="s">
        <v>134</v>
      </c>
      <c r="C148" s="536"/>
      <c r="D148" s="537"/>
      <c r="E148" s="537"/>
      <c r="F148" s="521"/>
      <c r="G148" s="521"/>
      <c r="H148" s="521"/>
      <c r="I148" s="521"/>
      <c r="J148" s="521"/>
      <c r="K148" s="521"/>
      <c r="L148" s="832"/>
      <c r="N148" s="521"/>
      <c r="O148" s="521"/>
      <c r="P148" s="832"/>
      <c r="R148" s="521"/>
      <c r="S148" s="521"/>
      <c r="T148" s="832"/>
    </row>
    <row r="149" spans="1:20">
      <c r="A149" s="492"/>
      <c r="C149" s="539" t="s">
        <v>135</v>
      </c>
      <c r="D149" s="539"/>
      <c r="E149" s="539"/>
      <c r="F149" s="539"/>
      <c r="G149" s="539"/>
      <c r="H149" s="539"/>
      <c r="I149" s="539"/>
      <c r="J149" s="539"/>
      <c r="K149" s="539"/>
      <c r="L149" s="539"/>
      <c r="N149" s="539"/>
      <c r="O149" s="539"/>
      <c r="P149" s="539"/>
      <c r="R149" s="539"/>
      <c r="S149" s="539"/>
      <c r="T149" s="539"/>
    </row>
    <row r="150" spans="1:20">
      <c r="D150" s="534" t="s">
        <v>136</v>
      </c>
      <c r="E150" s="534"/>
      <c r="F150" s="834">
        <v>2627102.52</v>
      </c>
      <c r="G150" s="834">
        <v>2671909.9221080975</v>
      </c>
      <c r="H150" s="834">
        <v>2701636.6686236979</v>
      </c>
      <c r="I150" s="834">
        <f>'2 - Monthly Unit Rates'!I146*'3 - Estimated Volumes'!I147*12</f>
        <v>2774580.8586765369</v>
      </c>
      <c r="J150" s="834">
        <f>'2 - Monthly Unit Rates'!J146*'3 - Estimated Volumes'!J147*12</f>
        <v>2849494.5418608035</v>
      </c>
      <c r="K150" s="834">
        <f>'2 - Monthly Unit Rates'!K146*'3 - Estimated Volumes'!K147*12</f>
        <v>2929914.96</v>
      </c>
      <c r="L150" s="835">
        <f>SUM(F150:K150)</f>
        <v>16554639.471269138</v>
      </c>
      <c r="N150" s="834">
        <v>2627102.52</v>
      </c>
      <c r="O150" s="834">
        <v>2627102.52</v>
      </c>
      <c r="P150" s="835">
        <f t="shared" ref="P150:P151" si="96">SUM(L150:O150)</f>
        <v>21808844.511269137</v>
      </c>
      <c r="R150" s="834">
        <v>2627102.52</v>
      </c>
      <c r="S150" s="834">
        <v>2627102.52</v>
      </c>
      <c r="T150" s="835">
        <f t="shared" ref="T150:T151" si="97">SUM(P150:S150)</f>
        <v>27063049.551269136</v>
      </c>
    </row>
    <row r="151" spans="1:20">
      <c r="D151" s="534" t="s">
        <v>137</v>
      </c>
      <c r="E151" s="534"/>
      <c r="F151" s="834">
        <v>537777.24</v>
      </c>
      <c r="G151" s="834">
        <v>537777.24</v>
      </c>
      <c r="H151" s="834">
        <v>537777.24</v>
      </c>
      <c r="I151" s="834">
        <f>'2 - Monthly Unit Rates'!I147*'3 - Estimated Volumes'!I148*12</f>
        <v>537777.24</v>
      </c>
      <c r="J151" s="834">
        <f>'2 - Monthly Unit Rates'!J147*'3 - Estimated Volumes'!J148*12</f>
        <v>537777.24</v>
      </c>
      <c r="K151" s="834">
        <f>'2 - Monthly Unit Rates'!K147*'3 - Estimated Volumes'!K148*12</f>
        <v>537777.24</v>
      </c>
      <c r="L151" s="835">
        <f>SUM(F151:K151)</f>
        <v>3226663.4400000004</v>
      </c>
      <c r="M151" s="504"/>
      <c r="N151" s="834">
        <v>537777.24</v>
      </c>
      <c r="O151" s="834">
        <v>537777.24</v>
      </c>
      <c r="P151" s="835">
        <f t="shared" si="96"/>
        <v>4302217.9200000009</v>
      </c>
      <c r="R151" s="834">
        <v>537777.24</v>
      </c>
      <c r="S151" s="834">
        <v>537777.24</v>
      </c>
      <c r="T151" s="835">
        <f t="shared" si="97"/>
        <v>5377772.4000000013</v>
      </c>
    </row>
    <row r="152" spans="1:20">
      <c r="D152" s="836" t="s">
        <v>47</v>
      </c>
      <c r="E152" s="836"/>
      <c r="F152" s="571">
        <f t="shared" ref="F152:L152" si="98">SUBTOTAL(9,F150:F151)</f>
        <v>3164879.76</v>
      </c>
      <c r="G152" s="571">
        <f t="shared" si="98"/>
        <v>3209687.1621080972</v>
      </c>
      <c r="H152" s="571">
        <f t="shared" si="98"/>
        <v>3239413.9086236982</v>
      </c>
      <c r="I152" s="571">
        <f t="shared" si="98"/>
        <v>3312358.0986765372</v>
      </c>
      <c r="J152" s="571">
        <f t="shared" si="98"/>
        <v>3387271.7818608033</v>
      </c>
      <c r="K152" s="571">
        <f t="shared" si="98"/>
        <v>3467692.2</v>
      </c>
      <c r="L152" s="571">
        <f t="shared" si="98"/>
        <v>19781302.911269139</v>
      </c>
      <c r="N152" s="571">
        <f t="shared" ref="N152:P152" si="99">SUBTOTAL(9,N150:N151)</f>
        <v>3164879.76</v>
      </c>
      <c r="O152" s="571">
        <f t="shared" si="99"/>
        <v>3164879.76</v>
      </c>
      <c r="P152" s="571">
        <f t="shared" si="99"/>
        <v>26111062.431269139</v>
      </c>
      <c r="R152" s="571">
        <f t="shared" ref="R152" si="100">SUBTOTAL(9,R150:R151)</f>
        <v>3164879.76</v>
      </c>
      <c r="S152" s="571">
        <f t="shared" ref="S152" si="101">SUBTOTAL(9,S150:S151)</f>
        <v>3164879.76</v>
      </c>
      <c r="T152" s="571">
        <f t="shared" ref="T152" si="102">SUBTOTAL(9,T150:T151)</f>
        <v>32440821.951269139</v>
      </c>
    </row>
    <row r="153" spans="1:20" ht="13.5" thickBot="1"/>
    <row r="154" spans="1:20" ht="13.5" thickBot="1">
      <c r="C154" s="852" t="s">
        <v>138</v>
      </c>
      <c r="D154" s="853"/>
      <c r="E154" s="853"/>
      <c r="F154" s="858">
        <f t="shared" ref="F154:L154" si="103">SUBTOTAL(9,F150:F152)</f>
        <v>3164879.76</v>
      </c>
      <c r="G154" s="858">
        <f t="shared" si="103"/>
        <v>3209687.1621080972</v>
      </c>
      <c r="H154" s="858">
        <f t="shared" si="103"/>
        <v>3239413.9086236982</v>
      </c>
      <c r="I154" s="858">
        <f t="shared" si="103"/>
        <v>3312358.0986765372</v>
      </c>
      <c r="J154" s="858">
        <f t="shared" si="103"/>
        <v>3387271.7818608033</v>
      </c>
      <c r="K154" s="858">
        <f t="shared" si="103"/>
        <v>3467692.2</v>
      </c>
      <c r="L154" s="858">
        <f t="shared" si="103"/>
        <v>19781302.911269139</v>
      </c>
      <c r="M154" s="378"/>
      <c r="N154" s="858">
        <f t="shared" ref="N154:T154" si="104">SUBTOTAL(9,N150:N152)</f>
        <v>3164879.76</v>
      </c>
      <c r="O154" s="858">
        <f t="shared" si="104"/>
        <v>3164879.76</v>
      </c>
      <c r="P154" s="858">
        <f t="shared" si="104"/>
        <v>26111062.431269139</v>
      </c>
      <c r="Q154" s="378"/>
      <c r="R154" s="858">
        <f t="shared" si="104"/>
        <v>3164879.76</v>
      </c>
      <c r="S154" s="858">
        <f t="shared" si="104"/>
        <v>3164879.76</v>
      </c>
      <c r="T154" s="858">
        <f t="shared" si="104"/>
        <v>32440821.951269139</v>
      </c>
    </row>
    <row r="155" spans="1:20" ht="13.5" thickBot="1">
      <c r="Q155" s="476"/>
    </row>
    <row r="156" spans="1:20" ht="13.5" thickBot="1">
      <c r="B156" s="536" t="s">
        <v>139</v>
      </c>
      <c r="C156" s="871"/>
      <c r="D156" s="872"/>
      <c r="E156" s="289"/>
      <c r="F156" s="292"/>
      <c r="G156" s="292"/>
      <c r="H156" s="292"/>
      <c r="I156" s="292"/>
      <c r="J156" s="292"/>
      <c r="K156" s="292"/>
      <c r="L156" s="292"/>
      <c r="M156" s="767"/>
      <c r="N156" s="777"/>
      <c r="O156" s="290"/>
      <c r="P156" s="290"/>
      <c r="Q156" s="767"/>
      <c r="R156" s="860"/>
      <c r="S156" s="861"/>
      <c r="T156" s="861"/>
    </row>
    <row r="157" spans="1:20">
      <c r="C157" s="855" t="s">
        <v>140</v>
      </c>
      <c r="D157" s="855"/>
      <c r="E157" s="855"/>
      <c r="F157" s="855"/>
      <c r="G157" s="855"/>
      <c r="H157" s="855"/>
      <c r="I157" s="855"/>
      <c r="J157" s="855"/>
      <c r="K157" s="855"/>
      <c r="L157" s="855"/>
      <c r="M157" s="767"/>
      <c r="N157" s="873"/>
      <c r="O157" s="874"/>
      <c r="P157" s="874"/>
      <c r="Q157" s="767"/>
      <c r="R157" s="875"/>
      <c r="S157" s="876"/>
      <c r="T157" s="876"/>
    </row>
    <row r="158" spans="1:20">
      <c r="D158" s="778" t="s">
        <v>141</v>
      </c>
      <c r="E158" s="835"/>
      <c r="F158" s="857">
        <v>0</v>
      </c>
      <c r="G158" s="857">
        <v>0</v>
      </c>
      <c r="H158" s="857">
        <v>0</v>
      </c>
      <c r="I158" s="857">
        <v>0</v>
      </c>
      <c r="J158" s="857">
        <v>0</v>
      </c>
      <c r="K158" s="857">
        <v>0</v>
      </c>
      <c r="L158" s="857">
        <v>0</v>
      </c>
      <c r="M158" s="505"/>
      <c r="N158" s="862">
        <v>0</v>
      </c>
      <c r="O158" s="862">
        <v>0</v>
      </c>
      <c r="P158" s="862">
        <v>0</v>
      </c>
      <c r="Q158" s="781"/>
      <c r="R158" s="862">
        <v>0</v>
      </c>
      <c r="S158" s="862">
        <v>0</v>
      </c>
      <c r="T158" s="862">
        <v>0</v>
      </c>
    </row>
    <row r="159" spans="1:20">
      <c r="D159" s="778" t="s">
        <v>142</v>
      </c>
      <c r="E159" s="608"/>
      <c r="F159" s="862">
        <v>0</v>
      </c>
      <c r="G159" s="862">
        <v>0</v>
      </c>
      <c r="H159" s="862">
        <v>0</v>
      </c>
      <c r="I159" s="862">
        <v>0</v>
      </c>
      <c r="J159" s="862">
        <v>0</v>
      </c>
      <c r="K159" s="862">
        <v>0</v>
      </c>
      <c r="L159" s="862">
        <v>0</v>
      </c>
      <c r="M159" s="505"/>
      <c r="N159" s="862">
        <v>0</v>
      </c>
      <c r="O159" s="862">
        <v>0</v>
      </c>
      <c r="P159" s="862">
        <v>0</v>
      </c>
      <c r="Q159" s="781"/>
      <c r="R159" s="862">
        <v>0</v>
      </c>
      <c r="S159" s="862">
        <v>0</v>
      </c>
      <c r="T159" s="862">
        <v>0</v>
      </c>
    </row>
    <row r="160" spans="1:20">
      <c r="D160" s="778" t="s">
        <v>143</v>
      </c>
      <c r="E160" s="608"/>
      <c r="F160" s="862">
        <v>0</v>
      </c>
      <c r="G160" s="862">
        <v>0</v>
      </c>
      <c r="H160" s="862">
        <v>0</v>
      </c>
      <c r="I160" s="862">
        <v>0</v>
      </c>
      <c r="J160" s="862">
        <v>0</v>
      </c>
      <c r="K160" s="862">
        <v>0</v>
      </c>
      <c r="L160" s="862">
        <v>0</v>
      </c>
      <c r="M160" s="505"/>
      <c r="N160" s="862">
        <v>0</v>
      </c>
      <c r="O160" s="862">
        <v>0</v>
      </c>
      <c r="P160" s="862">
        <v>0</v>
      </c>
      <c r="Q160" s="781"/>
      <c r="R160" s="862">
        <v>0</v>
      </c>
      <c r="S160" s="862">
        <v>0</v>
      </c>
      <c r="T160" s="862">
        <v>0</v>
      </c>
    </row>
    <row r="161" spans="2:20">
      <c r="D161" s="778" t="s">
        <v>144</v>
      </c>
      <c r="E161" s="608"/>
      <c r="F161" s="862">
        <v>0</v>
      </c>
      <c r="G161" s="862">
        <v>0</v>
      </c>
      <c r="H161" s="862">
        <v>0</v>
      </c>
      <c r="I161" s="862">
        <v>0</v>
      </c>
      <c r="J161" s="862">
        <v>0</v>
      </c>
      <c r="K161" s="862">
        <v>0</v>
      </c>
      <c r="L161" s="862">
        <v>0</v>
      </c>
      <c r="M161" s="505"/>
      <c r="N161" s="862">
        <v>0</v>
      </c>
      <c r="O161" s="862">
        <v>0</v>
      </c>
      <c r="P161" s="862">
        <v>0</v>
      </c>
      <c r="Q161" s="781"/>
      <c r="R161" s="862">
        <v>0</v>
      </c>
      <c r="S161" s="862">
        <v>0</v>
      </c>
      <c r="T161" s="862">
        <v>0</v>
      </c>
    </row>
    <row r="162" spans="2:20" ht="13.5" thickBot="1">
      <c r="D162" s="768"/>
      <c r="E162" s="504"/>
      <c r="F162" s="863"/>
      <c r="G162" s="863"/>
      <c r="H162" s="863"/>
      <c r="I162" s="863"/>
      <c r="J162" s="863"/>
      <c r="K162" s="863"/>
      <c r="L162" s="863"/>
      <c r="M162" s="505"/>
      <c r="N162" s="863"/>
      <c r="O162" s="863"/>
      <c r="P162" s="863"/>
      <c r="Q162" s="781"/>
      <c r="R162" s="863"/>
      <c r="S162" s="863"/>
      <c r="T162" s="863"/>
    </row>
    <row r="163" spans="2:20" s="285" customFormat="1" ht="13.5" thickBot="1">
      <c r="B163" s="877" t="s">
        <v>145</v>
      </c>
      <c r="C163" s="878"/>
      <c r="D163" s="879"/>
      <c r="E163" s="289"/>
      <c r="F163" s="292"/>
      <c r="G163" s="292"/>
      <c r="H163" s="292"/>
      <c r="I163" s="292"/>
      <c r="J163" s="292"/>
      <c r="K163" s="292"/>
      <c r="L163" s="292"/>
      <c r="M163" s="293"/>
      <c r="N163" s="777"/>
      <c r="O163" s="290"/>
      <c r="P163" s="290"/>
      <c r="Q163" s="293"/>
      <c r="R163" s="860"/>
      <c r="S163" s="864"/>
      <c r="T163" s="864"/>
    </row>
    <row r="164" spans="2:20" s="285" customFormat="1">
      <c r="D164" s="295" t="s">
        <v>146</v>
      </c>
      <c r="E164" s="742" t="s">
        <v>147</v>
      </c>
      <c r="F164" s="865">
        <v>0</v>
      </c>
      <c r="G164" s="865">
        <v>0</v>
      </c>
      <c r="H164" s="865">
        <v>0</v>
      </c>
      <c r="I164" s="865">
        <v>0</v>
      </c>
      <c r="J164" s="865">
        <v>0</v>
      </c>
      <c r="K164" s="865">
        <v>0</v>
      </c>
      <c r="L164" s="865">
        <v>0</v>
      </c>
      <c r="M164" s="782"/>
      <c r="N164" s="865">
        <v>0</v>
      </c>
      <c r="O164" s="865">
        <v>0</v>
      </c>
      <c r="P164" s="865">
        <v>0</v>
      </c>
      <c r="Q164" s="866"/>
      <c r="R164" s="862">
        <v>0</v>
      </c>
      <c r="S164" s="862">
        <v>0</v>
      </c>
      <c r="T164" s="862">
        <v>0</v>
      </c>
    </row>
    <row r="165" spans="2:20" s="285" customFormat="1">
      <c r="D165" s="295" t="s">
        <v>148</v>
      </c>
      <c r="E165" s="742" t="s">
        <v>147</v>
      </c>
      <c r="F165" s="865">
        <v>0</v>
      </c>
      <c r="G165" s="865">
        <v>0</v>
      </c>
      <c r="H165" s="865">
        <v>0</v>
      </c>
      <c r="I165" s="865">
        <v>0</v>
      </c>
      <c r="J165" s="865">
        <v>0</v>
      </c>
      <c r="K165" s="865">
        <v>0</v>
      </c>
      <c r="L165" s="865">
        <v>0</v>
      </c>
      <c r="M165" s="782"/>
      <c r="N165" s="865">
        <v>0</v>
      </c>
      <c r="O165" s="865">
        <v>0</v>
      </c>
      <c r="P165" s="865">
        <v>0</v>
      </c>
      <c r="Q165" s="866"/>
      <c r="R165" s="862">
        <v>0</v>
      </c>
      <c r="S165" s="862">
        <v>0</v>
      </c>
      <c r="T165" s="862">
        <v>0</v>
      </c>
    </row>
    <row r="166" spans="2:20" s="285" customFormat="1">
      <c r="D166" s="295" t="s">
        <v>149</v>
      </c>
      <c r="E166" s="742" t="s">
        <v>150</v>
      </c>
      <c r="F166" s="865">
        <v>0</v>
      </c>
      <c r="G166" s="865">
        <v>0</v>
      </c>
      <c r="H166" s="865">
        <v>0</v>
      </c>
      <c r="I166" s="865">
        <v>0</v>
      </c>
      <c r="J166" s="865">
        <v>0</v>
      </c>
      <c r="K166" s="865">
        <v>0</v>
      </c>
      <c r="L166" s="865">
        <v>0</v>
      </c>
      <c r="M166" s="782"/>
      <c r="N166" s="865">
        <v>0</v>
      </c>
      <c r="O166" s="865">
        <v>0</v>
      </c>
      <c r="P166" s="865">
        <v>0</v>
      </c>
      <c r="Q166" s="866"/>
      <c r="R166" s="862">
        <v>0</v>
      </c>
      <c r="S166" s="862">
        <v>0</v>
      </c>
      <c r="T166" s="862">
        <v>0</v>
      </c>
    </row>
    <row r="167" spans="2:20" s="285" customFormat="1">
      <c r="D167" s="295" t="s">
        <v>151</v>
      </c>
      <c r="E167" s="742" t="s">
        <v>150</v>
      </c>
      <c r="F167" s="865">
        <v>0</v>
      </c>
      <c r="G167" s="865">
        <v>0</v>
      </c>
      <c r="H167" s="865">
        <v>0</v>
      </c>
      <c r="I167" s="865">
        <v>0</v>
      </c>
      <c r="J167" s="865">
        <v>0</v>
      </c>
      <c r="K167" s="865">
        <v>0</v>
      </c>
      <c r="L167" s="865">
        <v>0</v>
      </c>
      <c r="M167" s="782"/>
      <c r="N167" s="865">
        <v>0</v>
      </c>
      <c r="O167" s="865">
        <v>0</v>
      </c>
      <c r="P167" s="865">
        <v>0</v>
      </c>
      <c r="Q167" s="866"/>
      <c r="R167" s="862">
        <v>0</v>
      </c>
      <c r="S167" s="862">
        <v>0</v>
      </c>
      <c r="T167" s="862">
        <v>0</v>
      </c>
    </row>
    <row r="168" spans="2:20" s="285" customFormat="1">
      <c r="D168" s="295" t="s">
        <v>152</v>
      </c>
      <c r="E168" s="742" t="s">
        <v>150</v>
      </c>
      <c r="F168" s="865">
        <v>0</v>
      </c>
      <c r="G168" s="865">
        <v>0</v>
      </c>
      <c r="H168" s="865">
        <v>0</v>
      </c>
      <c r="I168" s="865">
        <v>0</v>
      </c>
      <c r="J168" s="865">
        <v>0</v>
      </c>
      <c r="K168" s="865">
        <v>0</v>
      </c>
      <c r="L168" s="865">
        <v>0</v>
      </c>
      <c r="M168" s="782"/>
      <c r="N168" s="865">
        <v>0</v>
      </c>
      <c r="O168" s="865">
        <v>0</v>
      </c>
      <c r="P168" s="865">
        <v>0</v>
      </c>
      <c r="Q168" s="866"/>
      <c r="R168" s="862">
        <v>0</v>
      </c>
      <c r="S168" s="862">
        <v>0</v>
      </c>
      <c r="T168" s="862">
        <v>0</v>
      </c>
    </row>
    <row r="169" spans="2:20" s="285" customFormat="1">
      <c r="D169" s="295" t="s">
        <v>153</v>
      </c>
      <c r="E169" s="742" t="s">
        <v>150</v>
      </c>
      <c r="F169" s="865">
        <v>0</v>
      </c>
      <c r="G169" s="865">
        <v>0</v>
      </c>
      <c r="H169" s="865">
        <v>0</v>
      </c>
      <c r="I169" s="865">
        <v>0</v>
      </c>
      <c r="J169" s="865">
        <v>0</v>
      </c>
      <c r="K169" s="865">
        <v>0</v>
      </c>
      <c r="L169" s="865">
        <v>0</v>
      </c>
      <c r="M169" s="782"/>
      <c r="N169" s="865">
        <v>0</v>
      </c>
      <c r="O169" s="865">
        <v>0</v>
      </c>
      <c r="P169" s="865">
        <v>0</v>
      </c>
      <c r="Q169" s="866"/>
      <c r="R169" s="862">
        <v>0</v>
      </c>
      <c r="S169" s="862">
        <v>0</v>
      </c>
      <c r="T169" s="862">
        <v>0</v>
      </c>
    </row>
    <row r="170" spans="2:20" s="285" customFormat="1">
      <c r="D170" s="295" t="s">
        <v>154</v>
      </c>
      <c r="E170" s="742" t="s">
        <v>150</v>
      </c>
      <c r="F170" s="865">
        <v>0</v>
      </c>
      <c r="G170" s="865">
        <v>0</v>
      </c>
      <c r="H170" s="865">
        <v>0</v>
      </c>
      <c r="I170" s="865">
        <v>0</v>
      </c>
      <c r="J170" s="865">
        <v>0</v>
      </c>
      <c r="K170" s="865">
        <v>0</v>
      </c>
      <c r="L170" s="865">
        <v>0</v>
      </c>
      <c r="M170" s="782"/>
      <c r="N170" s="865">
        <v>0</v>
      </c>
      <c r="O170" s="865">
        <v>0</v>
      </c>
      <c r="P170" s="865">
        <v>0</v>
      </c>
      <c r="Q170" s="866"/>
      <c r="R170" s="862">
        <v>0</v>
      </c>
      <c r="S170" s="862">
        <v>0</v>
      </c>
      <c r="T170" s="862">
        <v>0</v>
      </c>
    </row>
    <row r="171" spans="2:20" s="285" customFormat="1">
      <c r="D171" s="295" t="s">
        <v>155</v>
      </c>
      <c r="E171" s="742" t="s">
        <v>147</v>
      </c>
      <c r="F171" s="865">
        <v>0</v>
      </c>
      <c r="G171" s="865">
        <v>0</v>
      </c>
      <c r="H171" s="865">
        <v>0</v>
      </c>
      <c r="I171" s="865">
        <v>0</v>
      </c>
      <c r="J171" s="865">
        <v>0</v>
      </c>
      <c r="K171" s="865">
        <v>0</v>
      </c>
      <c r="L171" s="865">
        <v>0</v>
      </c>
      <c r="M171" s="782"/>
      <c r="N171" s="865">
        <v>0</v>
      </c>
      <c r="O171" s="865">
        <v>0</v>
      </c>
      <c r="P171" s="865">
        <v>0</v>
      </c>
      <c r="Q171" s="866"/>
      <c r="R171" s="862">
        <v>0</v>
      </c>
      <c r="S171" s="862">
        <v>0</v>
      </c>
      <c r="T171" s="862">
        <v>0</v>
      </c>
    </row>
    <row r="172" spans="2:20" s="285" customFormat="1">
      <c r="D172" s="295" t="s">
        <v>156</v>
      </c>
      <c r="E172" s="742" t="s">
        <v>147</v>
      </c>
      <c r="F172" s="865">
        <v>0</v>
      </c>
      <c r="G172" s="865">
        <v>0</v>
      </c>
      <c r="H172" s="865">
        <v>0</v>
      </c>
      <c r="I172" s="865">
        <v>0</v>
      </c>
      <c r="J172" s="865">
        <v>0</v>
      </c>
      <c r="K172" s="865">
        <v>0</v>
      </c>
      <c r="L172" s="865">
        <v>0</v>
      </c>
      <c r="M172" s="782"/>
      <c r="N172" s="865">
        <v>0</v>
      </c>
      <c r="O172" s="865">
        <v>0</v>
      </c>
      <c r="P172" s="865">
        <v>0</v>
      </c>
      <c r="Q172" s="866"/>
      <c r="R172" s="862">
        <v>0</v>
      </c>
      <c r="S172" s="862">
        <v>0</v>
      </c>
      <c r="T172" s="862">
        <v>0</v>
      </c>
    </row>
    <row r="173" spans="2:20" s="285" customFormat="1">
      <c r="D173" s="295" t="s">
        <v>157</v>
      </c>
      <c r="E173" s="742" t="s">
        <v>147</v>
      </c>
      <c r="F173" s="865">
        <v>0</v>
      </c>
      <c r="G173" s="865">
        <v>0</v>
      </c>
      <c r="H173" s="865">
        <v>0</v>
      </c>
      <c r="I173" s="865">
        <v>0</v>
      </c>
      <c r="J173" s="865">
        <v>0</v>
      </c>
      <c r="K173" s="865">
        <v>0</v>
      </c>
      <c r="L173" s="865">
        <v>0</v>
      </c>
      <c r="M173" s="782"/>
      <c r="N173" s="865">
        <v>0</v>
      </c>
      <c r="O173" s="865">
        <v>0</v>
      </c>
      <c r="P173" s="865">
        <v>0</v>
      </c>
      <c r="Q173" s="866"/>
      <c r="R173" s="862">
        <v>0</v>
      </c>
      <c r="S173" s="862">
        <v>0</v>
      </c>
      <c r="T173" s="862">
        <v>0</v>
      </c>
    </row>
    <row r="174" spans="2:20" s="285" customFormat="1" ht="13.5" thickBot="1">
      <c r="D174" s="288"/>
      <c r="E174" s="867"/>
      <c r="F174" s="868"/>
      <c r="G174" s="868"/>
      <c r="H174" s="868"/>
      <c r="I174" s="868"/>
      <c r="J174" s="868"/>
      <c r="K174" s="868"/>
      <c r="L174" s="868"/>
      <c r="M174" s="782"/>
      <c r="N174" s="868"/>
      <c r="O174" s="868"/>
      <c r="P174" s="868"/>
      <c r="Q174" s="866"/>
      <c r="R174" s="869"/>
      <c r="S174" s="869"/>
      <c r="T174" s="869"/>
    </row>
    <row r="175" spans="2:20" s="285" customFormat="1" ht="13.5" thickBot="1">
      <c r="B175" s="877" t="s">
        <v>158</v>
      </c>
      <c r="C175" s="878"/>
      <c r="D175" s="879"/>
      <c r="E175" s="289"/>
      <c r="F175" s="292"/>
      <c r="G175" s="292"/>
      <c r="H175" s="292"/>
      <c r="I175" s="292"/>
      <c r="J175" s="292"/>
      <c r="K175" s="292"/>
      <c r="L175" s="292"/>
      <c r="M175" s="293"/>
      <c r="N175" s="777"/>
      <c r="O175" s="290"/>
      <c r="P175" s="290"/>
      <c r="Q175" s="293"/>
      <c r="R175" s="860"/>
      <c r="S175" s="864"/>
      <c r="T175" s="864"/>
    </row>
    <row r="176" spans="2:20" s="285" customFormat="1">
      <c r="D176" s="703" t="s">
        <v>159</v>
      </c>
      <c r="E176" s="442" t="s">
        <v>150</v>
      </c>
      <c r="F176" s="865">
        <v>0</v>
      </c>
      <c r="G176" s="865">
        <v>0</v>
      </c>
      <c r="H176" s="865">
        <v>0</v>
      </c>
      <c r="I176" s="865">
        <v>0</v>
      </c>
      <c r="J176" s="865">
        <v>0</v>
      </c>
      <c r="K176" s="865">
        <v>0</v>
      </c>
      <c r="L176" s="865">
        <v>0</v>
      </c>
      <c r="M176" s="782"/>
      <c r="N176" s="865">
        <v>0</v>
      </c>
      <c r="O176" s="865">
        <v>0</v>
      </c>
      <c r="P176" s="865">
        <v>0</v>
      </c>
      <c r="Q176" s="866"/>
      <c r="R176" s="862">
        <v>0</v>
      </c>
      <c r="S176" s="862">
        <v>0</v>
      </c>
      <c r="T176" s="862">
        <v>0</v>
      </c>
    </row>
    <row r="177" spans="2:20" s="285" customFormat="1">
      <c r="D177" s="703" t="s">
        <v>160</v>
      </c>
      <c r="E177" s="442" t="s">
        <v>161</v>
      </c>
      <c r="F177" s="865">
        <v>0</v>
      </c>
      <c r="G177" s="865">
        <v>0</v>
      </c>
      <c r="H177" s="865">
        <v>0</v>
      </c>
      <c r="I177" s="865">
        <v>0</v>
      </c>
      <c r="J177" s="865">
        <v>0</v>
      </c>
      <c r="K177" s="865">
        <v>0</v>
      </c>
      <c r="L177" s="865">
        <v>0</v>
      </c>
      <c r="M177" s="782"/>
      <c r="N177" s="865">
        <v>0</v>
      </c>
      <c r="O177" s="865">
        <v>0</v>
      </c>
      <c r="P177" s="865">
        <v>0</v>
      </c>
      <c r="Q177" s="866"/>
      <c r="R177" s="862">
        <v>0</v>
      </c>
      <c r="S177" s="862">
        <v>0</v>
      </c>
      <c r="T177" s="862">
        <v>0</v>
      </c>
    </row>
    <row r="178" spans="2:20" s="285" customFormat="1">
      <c r="D178" s="703" t="s">
        <v>162</v>
      </c>
      <c r="E178" s="442" t="s">
        <v>163</v>
      </c>
      <c r="F178" s="865">
        <v>0</v>
      </c>
      <c r="G178" s="865">
        <v>0</v>
      </c>
      <c r="H178" s="865">
        <v>0</v>
      </c>
      <c r="I178" s="865">
        <v>0</v>
      </c>
      <c r="J178" s="865">
        <v>0</v>
      </c>
      <c r="K178" s="865">
        <v>0</v>
      </c>
      <c r="L178" s="865">
        <v>0</v>
      </c>
      <c r="M178" s="782"/>
      <c r="N178" s="865">
        <v>0</v>
      </c>
      <c r="O178" s="865">
        <v>0</v>
      </c>
      <c r="P178" s="865">
        <v>0</v>
      </c>
      <c r="Q178" s="866"/>
      <c r="R178" s="862">
        <v>0</v>
      </c>
      <c r="S178" s="862">
        <v>0</v>
      </c>
      <c r="T178" s="862">
        <v>0</v>
      </c>
    </row>
    <row r="179" spans="2:20" s="285" customFormat="1">
      <c r="D179" s="703" t="s">
        <v>164</v>
      </c>
      <c r="E179" s="442" t="s">
        <v>165</v>
      </c>
      <c r="F179" s="865">
        <v>0</v>
      </c>
      <c r="G179" s="865">
        <v>0</v>
      </c>
      <c r="H179" s="865">
        <v>0</v>
      </c>
      <c r="I179" s="865">
        <v>0</v>
      </c>
      <c r="J179" s="865">
        <v>0</v>
      </c>
      <c r="K179" s="865">
        <v>0</v>
      </c>
      <c r="L179" s="865">
        <v>0</v>
      </c>
      <c r="M179" s="782"/>
      <c r="N179" s="865">
        <v>0</v>
      </c>
      <c r="O179" s="865">
        <v>0</v>
      </c>
      <c r="P179" s="865">
        <v>0</v>
      </c>
      <c r="Q179" s="866"/>
      <c r="R179" s="862">
        <v>0</v>
      </c>
      <c r="S179" s="862">
        <v>0</v>
      </c>
      <c r="T179" s="862">
        <v>0</v>
      </c>
    </row>
    <row r="180" spans="2:20" s="285" customFormat="1">
      <c r="D180" s="703" t="s">
        <v>166</v>
      </c>
      <c r="E180" s="442" t="s">
        <v>167</v>
      </c>
      <c r="F180" s="865">
        <v>0</v>
      </c>
      <c r="G180" s="865">
        <v>0</v>
      </c>
      <c r="H180" s="865">
        <v>0</v>
      </c>
      <c r="I180" s="865">
        <v>0</v>
      </c>
      <c r="J180" s="865">
        <v>0</v>
      </c>
      <c r="K180" s="865">
        <v>0</v>
      </c>
      <c r="L180" s="865">
        <v>0</v>
      </c>
      <c r="M180" s="782"/>
      <c r="N180" s="865">
        <v>0</v>
      </c>
      <c r="O180" s="865">
        <v>0</v>
      </c>
      <c r="P180" s="865">
        <v>0</v>
      </c>
      <c r="Q180" s="866"/>
      <c r="R180" s="862">
        <v>0</v>
      </c>
      <c r="S180" s="862">
        <v>0</v>
      </c>
      <c r="T180" s="862">
        <v>0</v>
      </c>
    </row>
    <row r="181" spans="2:20" s="285" customFormat="1">
      <c r="D181" s="288"/>
      <c r="E181" s="867"/>
      <c r="F181" s="868"/>
      <c r="G181" s="868"/>
      <c r="H181" s="868"/>
      <c r="I181" s="868"/>
      <c r="J181" s="868"/>
      <c r="K181" s="868"/>
      <c r="L181" s="868"/>
      <c r="M181" s="782"/>
      <c r="N181" s="868"/>
      <c r="O181" s="868"/>
      <c r="P181" s="868"/>
      <c r="Q181" s="866"/>
      <c r="R181" s="869"/>
      <c r="S181" s="869"/>
      <c r="T181" s="869"/>
    </row>
    <row r="182" spans="2:20" s="285" customFormat="1" ht="13.5" thickBot="1">
      <c r="D182" s="768"/>
      <c r="E182" s="867"/>
      <c r="F182" s="868"/>
      <c r="G182" s="868"/>
      <c r="H182" s="868"/>
      <c r="I182" s="868"/>
      <c r="J182" s="868"/>
      <c r="K182" s="868"/>
      <c r="L182" s="868"/>
      <c r="M182" s="782"/>
      <c r="N182" s="868"/>
      <c r="O182" s="868"/>
      <c r="P182" s="868"/>
      <c r="Q182" s="866"/>
      <c r="R182" s="868"/>
      <c r="S182" s="868"/>
      <c r="T182" s="868"/>
    </row>
    <row r="183" spans="2:20" s="285" customFormat="1" ht="13.5" thickBot="1">
      <c r="B183" s="877" t="s">
        <v>168</v>
      </c>
      <c r="C183" s="878"/>
      <c r="D183" s="879"/>
      <c r="E183" s="289"/>
      <c r="F183" s="292"/>
      <c r="G183" s="292"/>
      <c r="H183" s="292"/>
      <c r="I183" s="292"/>
      <c r="J183" s="292"/>
      <c r="K183" s="292"/>
      <c r="L183" s="292"/>
      <c r="M183" s="293"/>
      <c r="N183" s="777"/>
      <c r="O183" s="290"/>
      <c r="P183" s="290"/>
      <c r="Q183" s="293"/>
      <c r="R183" s="860"/>
      <c r="S183" s="864"/>
      <c r="T183" s="864"/>
    </row>
    <row r="184" spans="2:20">
      <c r="D184" s="828" t="s">
        <v>169</v>
      </c>
      <c r="E184" s="742" t="s">
        <v>170</v>
      </c>
      <c r="F184" s="865">
        <v>0</v>
      </c>
      <c r="G184" s="865">
        <v>0</v>
      </c>
      <c r="H184" s="865">
        <v>0</v>
      </c>
      <c r="I184" s="865">
        <v>0</v>
      </c>
      <c r="J184" s="865">
        <v>0</v>
      </c>
      <c r="K184" s="865">
        <v>0</v>
      </c>
      <c r="L184" s="865">
        <v>0</v>
      </c>
      <c r="M184" s="782"/>
      <c r="N184" s="865">
        <v>0</v>
      </c>
      <c r="O184" s="865">
        <v>0</v>
      </c>
      <c r="P184" s="865">
        <v>0</v>
      </c>
      <c r="Q184" s="866"/>
      <c r="R184" s="862">
        <v>0</v>
      </c>
      <c r="S184" s="862">
        <v>0</v>
      </c>
      <c r="T184" s="862">
        <v>0</v>
      </c>
    </row>
    <row r="185" spans="2:20">
      <c r="D185" s="828" t="s">
        <v>171</v>
      </c>
      <c r="E185" s="742" t="s">
        <v>170</v>
      </c>
      <c r="F185" s="865">
        <v>0</v>
      </c>
      <c r="G185" s="865">
        <v>0</v>
      </c>
      <c r="H185" s="865">
        <v>0</v>
      </c>
      <c r="I185" s="865">
        <v>0</v>
      </c>
      <c r="J185" s="865">
        <v>0</v>
      </c>
      <c r="K185" s="865">
        <v>0</v>
      </c>
      <c r="L185" s="865">
        <v>0</v>
      </c>
      <c r="M185" s="782"/>
      <c r="N185" s="865">
        <v>0</v>
      </c>
      <c r="O185" s="865">
        <v>0</v>
      </c>
      <c r="P185" s="865">
        <v>0</v>
      </c>
      <c r="Q185" s="866"/>
      <c r="R185" s="862">
        <v>0</v>
      </c>
      <c r="S185" s="862">
        <v>0</v>
      </c>
      <c r="T185" s="862">
        <v>0</v>
      </c>
    </row>
    <row r="186" spans="2:20">
      <c r="D186" s="828" t="s">
        <v>172</v>
      </c>
      <c r="E186" s="297" t="s">
        <v>173</v>
      </c>
      <c r="F186" s="865">
        <v>0</v>
      </c>
      <c r="G186" s="865">
        <v>0</v>
      </c>
      <c r="H186" s="865">
        <v>0</v>
      </c>
      <c r="I186" s="865">
        <v>0</v>
      </c>
      <c r="J186" s="865">
        <v>0</v>
      </c>
      <c r="K186" s="865">
        <v>0</v>
      </c>
      <c r="L186" s="865">
        <v>0</v>
      </c>
      <c r="M186" s="782"/>
      <c r="N186" s="865">
        <v>0</v>
      </c>
      <c r="O186" s="865">
        <v>0</v>
      </c>
      <c r="P186" s="865">
        <v>0</v>
      </c>
      <c r="Q186" s="866"/>
      <c r="R186" s="862">
        <v>0</v>
      </c>
      <c r="S186" s="862">
        <v>0</v>
      </c>
      <c r="T186" s="862">
        <v>0</v>
      </c>
    </row>
    <row r="187" spans="2:20">
      <c r="D187" s="828" t="s">
        <v>174</v>
      </c>
      <c r="E187" s="744" t="s">
        <v>175</v>
      </c>
      <c r="F187" s="865">
        <v>0</v>
      </c>
      <c r="G187" s="865">
        <v>0</v>
      </c>
      <c r="H187" s="865">
        <v>0</v>
      </c>
      <c r="I187" s="865">
        <v>0</v>
      </c>
      <c r="J187" s="865">
        <v>0</v>
      </c>
      <c r="K187" s="865">
        <v>0</v>
      </c>
      <c r="L187" s="865">
        <v>0</v>
      </c>
      <c r="M187" s="782"/>
      <c r="N187" s="865">
        <v>0</v>
      </c>
      <c r="O187" s="865">
        <v>0</v>
      </c>
      <c r="P187" s="865">
        <v>0</v>
      </c>
      <c r="Q187" s="866"/>
      <c r="R187" s="862">
        <v>0</v>
      </c>
      <c r="S187" s="862">
        <v>0</v>
      </c>
      <c r="T187" s="862">
        <v>0</v>
      </c>
    </row>
    <row r="188" spans="2:20">
      <c r="D188" s="828" t="s">
        <v>176</v>
      </c>
      <c r="E188" s="744" t="s">
        <v>177</v>
      </c>
      <c r="F188" s="865">
        <v>0</v>
      </c>
      <c r="G188" s="865">
        <v>0</v>
      </c>
      <c r="H188" s="865">
        <v>0</v>
      </c>
      <c r="I188" s="865">
        <v>0</v>
      </c>
      <c r="J188" s="865">
        <v>0</v>
      </c>
      <c r="K188" s="865">
        <v>0</v>
      </c>
      <c r="L188" s="865">
        <v>0</v>
      </c>
      <c r="M188" s="782"/>
      <c r="N188" s="865">
        <v>0</v>
      </c>
      <c r="O188" s="865">
        <v>0</v>
      </c>
      <c r="P188" s="865">
        <v>0</v>
      </c>
      <c r="Q188" s="866"/>
      <c r="R188" s="862">
        <v>0</v>
      </c>
      <c r="S188" s="862">
        <v>0</v>
      </c>
      <c r="T188" s="862">
        <v>0</v>
      </c>
    </row>
    <row r="189" spans="2:20">
      <c r="D189" s="828" t="s">
        <v>178</v>
      </c>
      <c r="E189" s="744" t="s">
        <v>177</v>
      </c>
      <c r="F189" s="865">
        <v>0</v>
      </c>
      <c r="G189" s="865">
        <v>0</v>
      </c>
      <c r="H189" s="865">
        <v>0</v>
      </c>
      <c r="I189" s="865">
        <v>0</v>
      </c>
      <c r="J189" s="865">
        <v>0</v>
      </c>
      <c r="K189" s="865">
        <v>0</v>
      </c>
      <c r="L189" s="865">
        <v>0</v>
      </c>
      <c r="M189" s="782"/>
      <c r="N189" s="865">
        <v>0</v>
      </c>
      <c r="O189" s="865">
        <v>0</v>
      </c>
      <c r="P189" s="865">
        <v>0</v>
      </c>
      <c r="Q189" s="866"/>
      <c r="R189" s="862">
        <v>0</v>
      </c>
      <c r="S189" s="862">
        <v>0</v>
      </c>
      <c r="T189" s="862">
        <v>0</v>
      </c>
    </row>
    <row r="190" spans="2:20">
      <c r="D190" s="828" t="s">
        <v>179</v>
      </c>
      <c r="E190" s="744" t="s">
        <v>177</v>
      </c>
      <c r="F190" s="865">
        <v>0</v>
      </c>
      <c r="G190" s="865">
        <v>0</v>
      </c>
      <c r="H190" s="865">
        <v>0</v>
      </c>
      <c r="I190" s="865">
        <v>0</v>
      </c>
      <c r="J190" s="865">
        <v>0</v>
      </c>
      <c r="K190" s="865">
        <v>0</v>
      </c>
      <c r="L190" s="865">
        <v>0</v>
      </c>
      <c r="M190" s="782"/>
      <c r="N190" s="865">
        <v>0</v>
      </c>
      <c r="O190" s="865">
        <v>0</v>
      </c>
      <c r="P190" s="865">
        <v>0</v>
      </c>
      <c r="Q190" s="866"/>
      <c r="R190" s="862">
        <v>0</v>
      </c>
      <c r="S190" s="862">
        <v>0</v>
      </c>
      <c r="T190" s="862">
        <v>0</v>
      </c>
    </row>
    <row r="191" spans="2:20">
      <c r="D191" s="828" t="s">
        <v>180</v>
      </c>
      <c r="E191" s="744" t="s">
        <v>177</v>
      </c>
      <c r="F191" s="865">
        <v>0</v>
      </c>
      <c r="G191" s="865">
        <v>0</v>
      </c>
      <c r="H191" s="865">
        <v>0</v>
      </c>
      <c r="I191" s="865">
        <v>0</v>
      </c>
      <c r="J191" s="865">
        <v>0</v>
      </c>
      <c r="K191" s="865">
        <v>0</v>
      </c>
      <c r="L191" s="865">
        <v>0</v>
      </c>
      <c r="M191" s="782"/>
      <c r="N191" s="865">
        <v>0</v>
      </c>
      <c r="O191" s="865">
        <v>0</v>
      </c>
      <c r="P191" s="865">
        <v>0</v>
      </c>
      <c r="Q191" s="866"/>
      <c r="R191" s="862">
        <v>0</v>
      </c>
      <c r="S191" s="862">
        <v>0</v>
      </c>
      <c r="T191" s="862">
        <v>0</v>
      </c>
    </row>
    <row r="192" spans="2:20">
      <c r="D192" s="828" t="s">
        <v>181</v>
      </c>
      <c r="E192" s="744" t="s">
        <v>177</v>
      </c>
      <c r="F192" s="865">
        <v>0</v>
      </c>
      <c r="G192" s="865">
        <v>0</v>
      </c>
      <c r="H192" s="865">
        <v>0</v>
      </c>
      <c r="I192" s="865">
        <v>0</v>
      </c>
      <c r="J192" s="865">
        <v>0</v>
      </c>
      <c r="K192" s="865">
        <v>0</v>
      </c>
      <c r="L192" s="865">
        <v>0</v>
      </c>
      <c r="M192" s="782"/>
      <c r="N192" s="865">
        <v>0</v>
      </c>
      <c r="O192" s="865">
        <v>0</v>
      </c>
      <c r="P192" s="865">
        <v>0</v>
      </c>
      <c r="Q192" s="866"/>
      <c r="R192" s="862">
        <v>0</v>
      </c>
      <c r="S192" s="862">
        <v>0</v>
      </c>
      <c r="T192" s="862">
        <v>0</v>
      </c>
    </row>
    <row r="193" spans="2:20">
      <c r="D193" s="828" t="s">
        <v>182</v>
      </c>
      <c r="E193" s="744" t="s">
        <v>177</v>
      </c>
      <c r="F193" s="865">
        <v>0</v>
      </c>
      <c r="G193" s="865">
        <v>0</v>
      </c>
      <c r="H193" s="865">
        <v>0</v>
      </c>
      <c r="I193" s="865">
        <v>0</v>
      </c>
      <c r="J193" s="865">
        <v>0</v>
      </c>
      <c r="K193" s="865">
        <v>0</v>
      </c>
      <c r="L193" s="865">
        <v>0</v>
      </c>
      <c r="M193" s="782"/>
      <c r="N193" s="865">
        <v>0</v>
      </c>
      <c r="O193" s="865">
        <v>0</v>
      </c>
      <c r="P193" s="865">
        <v>0</v>
      </c>
      <c r="Q193" s="866"/>
      <c r="R193" s="862">
        <v>0</v>
      </c>
      <c r="S193" s="862">
        <v>0</v>
      </c>
      <c r="T193" s="862">
        <v>0</v>
      </c>
    </row>
    <row r="194" spans="2:20">
      <c r="D194" s="828" t="s">
        <v>183</v>
      </c>
      <c r="E194" s="744" t="s">
        <v>177</v>
      </c>
      <c r="F194" s="865">
        <v>0</v>
      </c>
      <c r="G194" s="865">
        <v>0</v>
      </c>
      <c r="H194" s="865">
        <v>0</v>
      </c>
      <c r="I194" s="865">
        <v>0</v>
      </c>
      <c r="J194" s="865">
        <v>0</v>
      </c>
      <c r="K194" s="865">
        <v>0</v>
      </c>
      <c r="L194" s="865">
        <v>0</v>
      </c>
      <c r="M194" s="782"/>
      <c r="N194" s="865">
        <v>0</v>
      </c>
      <c r="O194" s="865">
        <v>0</v>
      </c>
      <c r="P194" s="865">
        <v>0</v>
      </c>
      <c r="Q194" s="866"/>
      <c r="R194" s="862">
        <v>0</v>
      </c>
      <c r="S194" s="862">
        <v>0</v>
      </c>
      <c r="T194" s="862">
        <v>0</v>
      </c>
    </row>
    <row r="195" spans="2:20">
      <c r="D195" s="828" t="s">
        <v>184</v>
      </c>
      <c r="E195" s="744" t="s">
        <v>177</v>
      </c>
      <c r="F195" s="865">
        <v>0</v>
      </c>
      <c r="G195" s="865">
        <v>0</v>
      </c>
      <c r="H195" s="865">
        <v>0</v>
      </c>
      <c r="I195" s="865">
        <v>0</v>
      </c>
      <c r="J195" s="865">
        <v>0</v>
      </c>
      <c r="K195" s="865">
        <v>0</v>
      </c>
      <c r="L195" s="865">
        <v>0</v>
      </c>
      <c r="M195" s="782"/>
      <c r="N195" s="865">
        <v>0</v>
      </c>
      <c r="O195" s="865">
        <v>0</v>
      </c>
      <c r="P195" s="865">
        <v>0</v>
      </c>
      <c r="Q195" s="866"/>
      <c r="R195" s="862">
        <v>0</v>
      </c>
      <c r="S195" s="862">
        <v>0</v>
      </c>
      <c r="T195" s="862">
        <v>0</v>
      </c>
    </row>
    <row r="196" spans="2:20">
      <c r="D196" s="828" t="s">
        <v>185</v>
      </c>
      <c r="E196" s="744" t="s">
        <v>186</v>
      </c>
      <c r="F196" s="865">
        <v>0</v>
      </c>
      <c r="G196" s="865">
        <v>0</v>
      </c>
      <c r="H196" s="865">
        <v>0</v>
      </c>
      <c r="I196" s="865">
        <v>0</v>
      </c>
      <c r="J196" s="865">
        <v>0</v>
      </c>
      <c r="K196" s="865">
        <v>0</v>
      </c>
      <c r="L196" s="865">
        <v>0</v>
      </c>
      <c r="N196" s="865">
        <v>0</v>
      </c>
      <c r="O196" s="865">
        <v>0</v>
      </c>
      <c r="P196" s="865">
        <v>0</v>
      </c>
      <c r="Q196" s="866"/>
      <c r="R196" s="862">
        <v>0</v>
      </c>
      <c r="S196" s="862">
        <v>0</v>
      </c>
      <c r="T196" s="862">
        <v>0</v>
      </c>
    </row>
    <row r="197" spans="2:20" ht="13.5" thickBot="1">
      <c r="Q197" s="476"/>
    </row>
    <row r="198" spans="2:20" ht="13.5" thickBot="1">
      <c r="B198" s="852" t="s">
        <v>187</v>
      </c>
      <c r="C198" s="853"/>
      <c r="D198" s="880"/>
      <c r="E198" s="880"/>
      <c r="F198" s="750">
        <f t="shared" ref="F198:I198" si="105">SUBTOTAL(9,F6:F161)</f>
        <v>33528122.594496418</v>
      </c>
      <c r="G198" s="750">
        <f t="shared" si="105"/>
        <v>35532667.643425904</v>
      </c>
      <c r="H198" s="750">
        <f t="shared" si="105"/>
        <v>36519340.135102294</v>
      </c>
      <c r="I198" s="750">
        <f t="shared" si="105"/>
        <v>39283112.632083237</v>
      </c>
      <c r="J198" s="750">
        <f>SUBTOTAL(9,J6:J161)</f>
        <v>37988925.835276462</v>
      </c>
      <c r="K198" s="750">
        <f>SUBTOTAL(9,K6:K161)</f>
        <v>39411161.941406794</v>
      </c>
      <c r="L198" s="750">
        <f>SUBTOTAL(9,L6:L161)</f>
        <v>222263329.78179112</v>
      </c>
      <c r="N198" s="750">
        <f t="shared" ref="N198:T198" si="106">SUBTOTAL(9,N6:N161)</f>
        <v>34470227.20548033</v>
      </c>
      <c r="O198" s="750">
        <f t="shared" si="106"/>
        <v>34470227.20548033</v>
      </c>
      <c r="P198" s="750">
        <f t="shared" si="106"/>
        <v>291203784.19275177</v>
      </c>
      <c r="Q198" s="476"/>
      <c r="R198" s="750">
        <f t="shared" si="106"/>
        <v>34539769.138736874</v>
      </c>
      <c r="S198" s="750">
        <f t="shared" si="106"/>
        <v>34539769.138736874</v>
      </c>
      <c r="T198" s="750">
        <f t="shared" si="106"/>
        <v>360283322.47022539</v>
      </c>
    </row>
    <row r="201" spans="2:20">
      <c r="P201" s="698"/>
      <c r="T201" s="698"/>
    </row>
    <row r="202" spans="2:20">
      <c r="P202" s="698"/>
    </row>
    <row r="203" spans="2:20">
      <c r="J203" s="870"/>
      <c r="T203" s="698"/>
    </row>
  </sheetData>
  <mergeCells count="1">
    <mergeCell ref="A2:D2"/>
  </mergeCells>
  <phoneticPr fontId="17" type="noConversion"/>
  <pageMargins left="0.7" right="0.7" top="0.75" bottom="0.75" header="0.3" footer="0.3"/>
  <pageSetup paperSize="3" fitToHeight="0" orientation="landscape" r:id="rId1"/>
  <headerFooter>
    <oddHeader xml:space="preserve">&amp;L&amp;"Times New Roman,Bold"&amp;KFF0000VA-180815-UC - MOD. 13 </oddHeader>
  </headerFooter>
  <ignoredErrors>
    <ignoredError sqref="T7 P142" formulaRange="1"/>
  </ignoredError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R195"/>
  <sheetViews>
    <sheetView zoomScale="80" zoomScaleNormal="80" workbookViewId="0">
      <pane ySplit="4" topLeftCell="A160" activePane="bottomLeft" state="frozen"/>
      <selection pane="bottomLeft" activeCell="D3" sqref="D3"/>
    </sheetView>
  </sheetViews>
  <sheetFormatPr defaultColWidth="9.296875" defaultRowHeight="13"/>
  <cols>
    <col min="1" max="1" width="3.19921875" style="476" customWidth="1"/>
    <col min="2" max="3" width="4.69921875" style="476" customWidth="1"/>
    <col min="4" max="4" width="77.69921875" style="476" customWidth="1"/>
    <col min="5" max="5" width="27" style="392" customWidth="1"/>
    <col min="6" max="6" width="10.296875" style="767" customWidth="1"/>
    <col min="7" max="8" width="13.19921875" style="767" customWidth="1"/>
    <col min="9" max="9" width="11.19921875" style="767" customWidth="1"/>
    <col min="10" max="10" width="12.5" style="767" customWidth="1"/>
    <col min="11" max="11" width="19.19921875" style="767" customWidth="1"/>
    <col min="12" max="13" width="15.796875" style="767" bestFit="1" customWidth="1"/>
    <col min="14" max="15" width="15.796875" style="767" customWidth="1"/>
    <col min="16" max="16" width="11.19921875" style="476" customWidth="1"/>
    <col min="17" max="17" width="9.296875" style="476"/>
    <col min="18" max="18" width="17.796875" style="476" customWidth="1"/>
    <col min="19" max="16384" width="9.296875" style="476"/>
  </cols>
  <sheetData>
    <row r="1" spans="1:15">
      <c r="B1" s="535" t="s">
        <v>1252</v>
      </c>
    </row>
    <row r="2" spans="1:15">
      <c r="A2" s="1170" t="s">
        <v>188</v>
      </c>
      <c r="B2" s="1170"/>
      <c r="C2" s="1170"/>
      <c r="D2" s="1170"/>
      <c r="E2" s="1116"/>
      <c r="F2" s="1116"/>
      <c r="G2" s="1116"/>
      <c r="H2" s="1116"/>
      <c r="I2" s="1116"/>
      <c r="J2" s="1116"/>
      <c r="K2" s="1116"/>
      <c r="L2" s="1116"/>
      <c r="M2" s="1116"/>
    </row>
    <row r="3" spans="1:15" ht="14.25" customHeight="1">
      <c r="B3" s="535"/>
      <c r="C3" s="535"/>
      <c r="D3" s="535"/>
      <c r="F3" s="791">
        <v>1.02</v>
      </c>
      <c r="L3" s="881" t="s">
        <v>189</v>
      </c>
      <c r="M3" s="881"/>
      <c r="N3" s="881" t="s">
        <v>190</v>
      </c>
      <c r="O3" s="881"/>
    </row>
    <row r="4" spans="1:15" ht="32.25" customHeight="1" thickBot="1">
      <c r="B4" s="1124" t="s">
        <v>30</v>
      </c>
      <c r="C4" s="1124"/>
      <c r="D4" s="1124"/>
      <c r="E4" s="761" t="s">
        <v>191</v>
      </c>
      <c r="F4" s="792" t="s">
        <v>31</v>
      </c>
      <c r="G4" s="792" t="s">
        <v>32</v>
      </c>
      <c r="H4" s="792" t="s">
        <v>33</v>
      </c>
      <c r="I4" s="792" t="s">
        <v>192</v>
      </c>
      <c r="J4" s="793" t="s">
        <v>35</v>
      </c>
      <c r="K4" s="919" t="s">
        <v>36</v>
      </c>
      <c r="L4" s="794" t="s">
        <v>38</v>
      </c>
      <c r="M4" s="794" t="s">
        <v>39</v>
      </c>
      <c r="N4" s="794" t="s">
        <v>41</v>
      </c>
      <c r="O4" s="794" t="s">
        <v>42</v>
      </c>
    </row>
    <row r="5" spans="1:15" ht="13.5" thickBot="1">
      <c r="B5" s="882" t="s">
        <v>44</v>
      </c>
      <c r="C5" s="882"/>
      <c r="D5" s="883"/>
      <c r="E5" s="785"/>
      <c r="F5" s="795"/>
      <c r="G5" s="795"/>
      <c r="H5" s="795"/>
      <c r="I5" s="795"/>
      <c r="J5" s="795"/>
      <c r="K5" s="920"/>
      <c r="L5" s="795"/>
      <c r="M5" s="795"/>
      <c r="N5" s="795"/>
      <c r="O5" s="795"/>
    </row>
    <row r="6" spans="1:15">
      <c r="C6" s="539" t="s">
        <v>45</v>
      </c>
      <c r="D6" s="539"/>
      <c r="E6" s="539"/>
      <c r="F6" s="539"/>
      <c r="G6" s="539"/>
      <c r="H6" s="539"/>
      <c r="I6" s="539"/>
      <c r="J6" s="539"/>
      <c r="K6" s="906"/>
      <c r="L6" s="884"/>
      <c r="M6" s="884"/>
      <c r="N6" s="884"/>
      <c r="O6" s="884"/>
    </row>
    <row r="7" spans="1:15">
      <c r="D7" s="498" t="s">
        <v>46</v>
      </c>
      <c r="E7" s="523" t="s">
        <v>193</v>
      </c>
      <c r="F7" s="496">
        <v>304657.16666666669</v>
      </c>
      <c r="G7" s="496">
        <v>279983.26</v>
      </c>
      <c r="H7" s="796">
        <v>283098.43252895161</v>
      </c>
      <c r="I7" s="496">
        <v>290742.09020723321</v>
      </c>
      <c r="J7" s="496">
        <v>298592.12664282852</v>
      </c>
      <c r="K7" s="921">
        <v>306653.93</v>
      </c>
      <c r="L7" s="496">
        <v>328308</v>
      </c>
      <c r="M7" s="496">
        <v>328308</v>
      </c>
      <c r="N7" s="496">
        <v>328308</v>
      </c>
      <c r="O7" s="496">
        <v>328308</v>
      </c>
    </row>
    <row r="8" spans="1:15">
      <c r="C8" s="392"/>
      <c r="D8" s="392"/>
    </row>
    <row r="9" spans="1:15">
      <c r="C9" s="392"/>
      <c r="D9" s="392"/>
    </row>
    <row r="10" spans="1:15">
      <c r="B10" s="885" t="s">
        <v>48</v>
      </c>
      <c r="C10" s="885"/>
      <c r="D10" s="885"/>
      <c r="E10" s="797"/>
      <c r="F10" s="795"/>
      <c r="G10" s="795"/>
      <c r="H10" s="795"/>
      <c r="I10" s="795"/>
      <c r="J10" s="795"/>
      <c r="K10" s="795"/>
      <c r="L10" s="795"/>
      <c r="M10" s="795"/>
      <c r="N10" s="795"/>
      <c r="O10" s="795"/>
    </row>
    <row r="11" spans="1:15" ht="13.5" thickBot="1">
      <c r="C11" s="1127" t="s">
        <v>49</v>
      </c>
      <c r="D11" s="1131"/>
      <c r="E11" s="1131"/>
      <c r="F11" s="1131"/>
      <c r="G11" s="1131"/>
      <c r="H11" s="1131"/>
      <c r="I11" s="1131"/>
      <c r="J11" s="1131"/>
      <c r="K11" s="1132"/>
      <c r="L11" s="798"/>
      <c r="M11" s="798"/>
      <c r="N11" s="798"/>
      <c r="O11" s="798"/>
    </row>
    <row r="12" spans="1:15">
      <c r="C12" s="1128" t="s">
        <v>50</v>
      </c>
      <c r="D12" s="1129"/>
      <c r="E12" s="1129"/>
      <c r="F12" s="1129"/>
      <c r="G12" s="1129"/>
      <c r="H12" s="1129"/>
      <c r="I12" s="1129"/>
      <c r="J12" s="1129"/>
      <c r="K12" s="1129"/>
      <c r="L12" s="886"/>
      <c r="M12" s="887"/>
      <c r="N12" s="886"/>
      <c r="O12" s="887"/>
    </row>
    <row r="13" spans="1:15">
      <c r="C13" s="392"/>
      <c r="D13" s="497" t="s">
        <v>51</v>
      </c>
      <c r="E13" s="496" t="s">
        <v>194</v>
      </c>
      <c r="F13" s="799"/>
      <c r="G13" s="799"/>
      <c r="H13" s="799"/>
      <c r="I13" s="799"/>
      <c r="J13" s="799"/>
      <c r="K13" s="799"/>
      <c r="L13" s="799"/>
      <c r="M13" s="799"/>
      <c r="N13" s="799"/>
      <c r="O13" s="799"/>
    </row>
    <row r="14" spans="1:15">
      <c r="C14" s="392"/>
      <c r="D14" s="497" t="s">
        <v>52</v>
      </c>
      <c r="E14" s="496" t="s">
        <v>194</v>
      </c>
      <c r="F14" s="799"/>
      <c r="G14" s="799"/>
      <c r="H14" s="799"/>
      <c r="I14" s="799"/>
      <c r="J14" s="799"/>
      <c r="K14" s="799"/>
      <c r="L14" s="799"/>
      <c r="M14" s="799"/>
      <c r="N14" s="799"/>
      <c r="O14" s="799"/>
    </row>
    <row r="15" spans="1:15">
      <c r="C15" s="392"/>
      <c r="D15" s="497" t="s">
        <v>53</v>
      </c>
      <c r="E15" s="496" t="s">
        <v>194</v>
      </c>
      <c r="F15" s="799"/>
      <c r="G15" s="799"/>
      <c r="H15" s="799"/>
      <c r="I15" s="799"/>
      <c r="J15" s="799"/>
      <c r="K15" s="799"/>
      <c r="L15" s="799"/>
      <c r="M15" s="799"/>
      <c r="N15" s="799"/>
      <c r="O15" s="799"/>
    </row>
    <row r="16" spans="1:15">
      <c r="C16" s="392"/>
      <c r="D16" s="497" t="s">
        <v>54</v>
      </c>
      <c r="E16" s="496" t="s">
        <v>194</v>
      </c>
      <c r="F16" s="799"/>
      <c r="G16" s="799"/>
      <c r="H16" s="799"/>
      <c r="I16" s="799"/>
      <c r="J16" s="799"/>
      <c r="K16" s="799"/>
      <c r="L16" s="799"/>
      <c r="M16" s="799"/>
      <c r="N16" s="799"/>
      <c r="O16" s="799"/>
    </row>
    <row r="17" spans="3:15">
      <c r="C17" s="392"/>
      <c r="D17" s="497" t="s">
        <v>55</v>
      </c>
      <c r="E17" s="496" t="s">
        <v>194</v>
      </c>
      <c r="F17" s="799"/>
      <c r="G17" s="799"/>
      <c r="H17" s="799"/>
      <c r="I17" s="799"/>
      <c r="J17" s="799"/>
      <c r="K17" s="799"/>
      <c r="L17" s="799"/>
      <c r="M17" s="799"/>
      <c r="N17" s="799"/>
      <c r="O17" s="799"/>
    </row>
    <row r="18" spans="3:15">
      <c r="C18" s="392"/>
      <c r="D18" s="497" t="s">
        <v>56</v>
      </c>
      <c r="E18" s="496" t="s">
        <v>194</v>
      </c>
      <c r="F18" s="799"/>
      <c r="G18" s="799"/>
      <c r="H18" s="799"/>
      <c r="I18" s="799"/>
      <c r="J18" s="799"/>
      <c r="K18" s="799"/>
      <c r="L18" s="799"/>
      <c r="M18" s="799"/>
      <c r="N18" s="799"/>
      <c r="O18" s="799"/>
    </row>
    <row r="19" spans="3:15">
      <c r="C19" s="392"/>
      <c r="D19" s="498"/>
      <c r="E19" s="496" t="s">
        <v>194</v>
      </c>
      <c r="F19" s="799"/>
      <c r="G19" s="799"/>
      <c r="H19" s="799"/>
      <c r="I19" s="799"/>
      <c r="J19" s="799"/>
      <c r="K19" s="799"/>
      <c r="L19" s="799"/>
      <c r="M19" s="799"/>
      <c r="N19" s="799"/>
      <c r="O19" s="799"/>
    </row>
    <row r="20" spans="3:15">
      <c r="C20" s="392"/>
      <c r="D20" s="392"/>
    </row>
    <row r="21" spans="3:15" ht="13.5" thickBot="1">
      <c r="C21" s="392"/>
      <c r="D21" s="392"/>
    </row>
    <row r="22" spans="3:15">
      <c r="C22" s="1128" t="s">
        <v>58</v>
      </c>
      <c r="D22" s="1129"/>
      <c r="E22" s="1129"/>
      <c r="F22" s="1129"/>
      <c r="G22" s="1129"/>
      <c r="H22" s="1129"/>
      <c r="I22" s="1129"/>
      <c r="J22" s="1129"/>
      <c r="K22" s="1129"/>
      <c r="L22" s="886"/>
      <c r="M22" s="887"/>
      <c r="N22" s="886"/>
      <c r="O22" s="887"/>
    </row>
    <row r="23" spans="3:15">
      <c r="C23" s="392"/>
      <c r="D23" s="498" t="s">
        <v>59</v>
      </c>
      <c r="E23" s="496" t="s">
        <v>195</v>
      </c>
      <c r="F23" s="800">
        <v>2.5</v>
      </c>
      <c r="G23" s="800">
        <v>2.5</v>
      </c>
      <c r="H23" s="800">
        <v>2.4500000000000002</v>
      </c>
      <c r="I23" s="800">
        <v>2.4010000000000002</v>
      </c>
      <c r="J23" s="800">
        <v>2.3529800000000001</v>
      </c>
      <c r="K23" s="800">
        <v>2.3529800000000001</v>
      </c>
      <c r="L23" s="800">
        <v>2.3529800000000001</v>
      </c>
      <c r="M23" s="800">
        <v>2.3529800000000001</v>
      </c>
      <c r="N23" s="800">
        <v>2.3529800000000001</v>
      </c>
      <c r="O23" s="800">
        <v>2.3529800000000001</v>
      </c>
    </row>
    <row r="24" spans="3:15">
      <c r="C24" s="392"/>
      <c r="D24" s="498" t="s">
        <v>60</v>
      </c>
      <c r="E24" s="496" t="s">
        <v>196</v>
      </c>
      <c r="F24" s="800">
        <v>1.1000000000000001</v>
      </c>
      <c r="G24" s="800">
        <v>1.1000000000000001</v>
      </c>
      <c r="H24" s="800">
        <v>1.0780000000000001</v>
      </c>
      <c r="I24" s="800">
        <v>1.05644</v>
      </c>
      <c r="J24" s="800">
        <v>1.0353112</v>
      </c>
      <c r="K24" s="800">
        <v>1.0353112</v>
      </c>
      <c r="L24" s="800">
        <v>1.0353112</v>
      </c>
      <c r="M24" s="800">
        <v>1.0353112</v>
      </c>
      <c r="N24" s="800">
        <v>1.0353112</v>
      </c>
      <c r="O24" s="800">
        <v>1.0353112</v>
      </c>
    </row>
    <row r="25" spans="3:15">
      <c r="C25" s="392"/>
      <c r="D25" s="392"/>
    </row>
    <row r="26" spans="3:15">
      <c r="C26" s="392"/>
      <c r="D26" s="392"/>
    </row>
    <row r="27" spans="3:15" ht="13.5" thickBot="1">
      <c r="C27" s="1127" t="s">
        <v>61</v>
      </c>
      <c r="D27" s="1131"/>
      <c r="E27" s="1131"/>
      <c r="F27" s="1131"/>
      <c r="G27" s="1131"/>
      <c r="H27" s="1131"/>
      <c r="I27" s="1131"/>
      <c r="J27" s="1131"/>
      <c r="K27" s="1132"/>
      <c r="L27" s="798"/>
      <c r="M27" s="798"/>
      <c r="N27" s="798"/>
      <c r="O27" s="798"/>
    </row>
    <row r="28" spans="3:15">
      <c r="C28" s="1128" t="s">
        <v>62</v>
      </c>
      <c r="D28" s="1129"/>
      <c r="E28" s="1129"/>
      <c r="F28" s="1129"/>
      <c r="G28" s="1129"/>
      <c r="H28" s="1129"/>
      <c r="I28" s="1129"/>
      <c r="J28" s="1129"/>
      <c r="K28" s="1129"/>
      <c r="L28" s="886"/>
      <c r="M28" s="887"/>
      <c r="N28" s="886"/>
      <c r="O28" s="887"/>
    </row>
    <row r="29" spans="3:15">
      <c r="C29" s="392"/>
      <c r="D29" s="498" t="s">
        <v>197</v>
      </c>
      <c r="E29" s="496" t="s">
        <v>198</v>
      </c>
      <c r="F29" s="800">
        <v>110</v>
      </c>
      <c r="G29" s="800">
        <v>110</v>
      </c>
      <c r="H29" s="800">
        <v>110</v>
      </c>
      <c r="I29" s="800">
        <v>110</v>
      </c>
      <c r="J29" s="800">
        <v>110</v>
      </c>
      <c r="K29" s="800">
        <v>110</v>
      </c>
      <c r="L29" s="800">
        <v>110</v>
      </c>
      <c r="M29" s="800">
        <v>110</v>
      </c>
      <c r="N29" s="800">
        <v>110</v>
      </c>
      <c r="O29" s="800">
        <v>110</v>
      </c>
    </row>
    <row r="30" spans="3:15">
      <c r="C30" s="392"/>
      <c r="D30" s="498" t="s">
        <v>64</v>
      </c>
      <c r="E30" s="496" t="s">
        <v>198</v>
      </c>
      <c r="F30" s="800">
        <v>37.5</v>
      </c>
      <c r="G30" s="800">
        <v>37.5</v>
      </c>
      <c r="H30" s="800">
        <v>37.5</v>
      </c>
      <c r="I30" s="800">
        <v>37.5</v>
      </c>
      <c r="J30" s="800">
        <v>37.5</v>
      </c>
      <c r="K30" s="800">
        <v>37.5</v>
      </c>
      <c r="L30" s="800">
        <v>37.5</v>
      </c>
      <c r="M30" s="800">
        <v>37.5</v>
      </c>
      <c r="N30" s="800">
        <v>37.5</v>
      </c>
      <c r="O30" s="800">
        <v>37.5</v>
      </c>
    </row>
    <row r="31" spans="3:15">
      <c r="C31" s="392"/>
      <c r="D31" s="498" t="s">
        <v>65</v>
      </c>
      <c r="E31" s="496" t="s">
        <v>199</v>
      </c>
      <c r="F31" s="800">
        <v>103.82352941176471</v>
      </c>
      <c r="G31" s="800">
        <v>103.82352941176471</v>
      </c>
      <c r="H31" s="800">
        <v>103.82352941176471</v>
      </c>
      <c r="I31" s="800">
        <v>103.82352941176471</v>
      </c>
      <c r="J31" s="800">
        <v>103.82352941176471</v>
      </c>
      <c r="K31" s="800">
        <v>103.82352941176471</v>
      </c>
      <c r="L31" s="800">
        <v>103.82352941176471</v>
      </c>
      <c r="M31" s="800">
        <v>103.82352941176471</v>
      </c>
      <c r="N31" s="800">
        <v>103.82352941176471</v>
      </c>
      <c r="O31" s="800">
        <v>103.82352941176471</v>
      </c>
    </row>
    <row r="32" spans="3:15">
      <c r="C32" s="392"/>
      <c r="D32" s="498" t="s">
        <v>66</v>
      </c>
      <c r="E32" s="496" t="s">
        <v>199</v>
      </c>
      <c r="F32" s="800">
        <v>289.21568627450984</v>
      </c>
      <c r="G32" s="800">
        <v>289.21568627450984</v>
      </c>
      <c r="H32" s="800">
        <v>289.21568627450984</v>
      </c>
      <c r="I32" s="800">
        <v>289.21568627450984</v>
      </c>
      <c r="J32" s="800">
        <v>289.21568627450984</v>
      </c>
      <c r="K32" s="800">
        <v>289.21568627450984</v>
      </c>
      <c r="L32" s="800">
        <v>289.21568627450984</v>
      </c>
      <c r="M32" s="800">
        <v>289.21568627450984</v>
      </c>
      <c r="N32" s="800">
        <v>289.21568627450984</v>
      </c>
      <c r="O32" s="800">
        <v>289.21568627450984</v>
      </c>
    </row>
    <row r="33" spans="3:16">
      <c r="C33" s="392"/>
      <c r="D33" s="498" t="s">
        <v>67</v>
      </c>
      <c r="E33" s="496" t="s">
        <v>199</v>
      </c>
      <c r="F33" s="800">
        <v>397.05882352941177</v>
      </c>
      <c r="G33" s="800">
        <v>397.05882352941177</v>
      </c>
      <c r="H33" s="800">
        <v>397.05882352941177</v>
      </c>
      <c r="I33" s="800">
        <v>397.05882352941177</v>
      </c>
      <c r="J33" s="800">
        <v>397.05882352941177</v>
      </c>
      <c r="K33" s="800">
        <v>397.05882352941177</v>
      </c>
      <c r="L33" s="800">
        <v>397.05882352941177</v>
      </c>
      <c r="M33" s="800">
        <v>397.05882352941177</v>
      </c>
      <c r="N33" s="800">
        <v>397.05882352941177</v>
      </c>
      <c r="O33" s="800">
        <v>397.05882352941177</v>
      </c>
    </row>
    <row r="34" spans="3:16">
      <c r="C34" s="392"/>
      <c r="D34" s="392"/>
    </row>
    <row r="35" spans="3:16">
      <c r="C35" s="392"/>
      <c r="D35" s="392"/>
    </row>
    <row r="36" spans="3:16" ht="17.25" customHeight="1">
      <c r="C36" s="1127" t="s">
        <v>68</v>
      </c>
      <c r="D36" s="1131"/>
      <c r="E36" s="1131"/>
      <c r="F36" s="1131"/>
      <c r="G36" s="1131"/>
      <c r="H36" s="1131"/>
      <c r="I36" s="1131"/>
      <c r="J36" s="1131"/>
      <c r="K36" s="1132"/>
      <c r="L36" s="798"/>
      <c r="M36" s="798"/>
      <c r="N36" s="798"/>
      <c r="O36" s="798"/>
    </row>
    <row r="37" spans="3:16">
      <c r="C37" s="539" t="s">
        <v>69</v>
      </c>
      <c r="D37" s="539"/>
      <c r="E37" s="539"/>
      <c r="F37" s="539"/>
      <c r="G37" s="539"/>
      <c r="H37" s="539"/>
      <c r="I37" s="539"/>
      <c r="J37" s="539"/>
      <c r="K37" s="539"/>
      <c r="L37" s="884"/>
      <c r="M37" s="884"/>
      <c r="N37" s="884"/>
      <c r="O37" s="884"/>
    </row>
    <row r="38" spans="3:16">
      <c r="D38" s="498" t="s">
        <v>70</v>
      </c>
      <c r="E38" s="496" t="s">
        <v>200</v>
      </c>
      <c r="F38" s="800">
        <v>307.5</v>
      </c>
      <c r="G38" s="796">
        <v>306.3880674268716</v>
      </c>
      <c r="H38" s="796">
        <v>303.36951496053183</v>
      </c>
      <c r="I38" s="800">
        <v>306.27980556167859</v>
      </c>
      <c r="J38" s="800">
        <v>307.77027927064034</v>
      </c>
      <c r="K38" s="904">
        <v>316.08</v>
      </c>
      <c r="L38" s="800">
        <v>283.75</v>
      </c>
      <c r="M38" s="800">
        <v>283.75</v>
      </c>
      <c r="N38" s="800">
        <v>283.75</v>
      </c>
      <c r="O38" s="800">
        <v>283.75</v>
      </c>
    </row>
    <row r="39" spans="3:16">
      <c r="D39" s="498" t="s">
        <v>71</v>
      </c>
      <c r="E39" s="496" t="s">
        <v>200</v>
      </c>
      <c r="F39" s="800">
        <v>492</v>
      </c>
      <c r="G39" s="796">
        <v>490.2209078829946</v>
      </c>
      <c r="H39" s="796">
        <v>485.39122393685091</v>
      </c>
      <c r="I39" s="800">
        <v>490.04768889868575</v>
      </c>
      <c r="J39" s="800">
        <v>492.43244683302453</v>
      </c>
      <c r="K39" s="904">
        <v>505.73</v>
      </c>
      <c r="L39" s="800">
        <v>454</v>
      </c>
      <c r="M39" s="800">
        <v>454</v>
      </c>
      <c r="N39" s="800">
        <v>454</v>
      </c>
      <c r="O39" s="800">
        <v>454</v>
      </c>
    </row>
    <row r="40" spans="3:16">
      <c r="D40" s="498" t="s">
        <v>72</v>
      </c>
      <c r="E40" s="496" t="s">
        <v>200</v>
      </c>
      <c r="F40" s="800">
        <v>246</v>
      </c>
      <c r="G40" s="796">
        <v>245.1104539414973</v>
      </c>
      <c r="H40" s="796">
        <v>242.69561196842545</v>
      </c>
      <c r="I40" s="800">
        <v>245.02384444934287</v>
      </c>
      <c r="J40" s="800">
        <v>246.21622341651226</v>
      </c>
      <c r="K40" s="904">
        <v>252.86</v>
      </c>
      <c r="L40" s="800">
        <v>227</v>
      </c>
      <c r="M40" s="800">
        <v>227</v>
      </c>
      <c r="N40" s="800">
        <v>227</v>
      </c>
      <c r="O40" s="800">
        <v>227</v>
      </c>
    </row>
    <row r="41" spans="3:16">
      <c r="D41" s="498" t="s">
        <v>73</v>
      </c>
      <c r="E41" s="496" t="s">
        <v>200</v>
      </c>
      <c r="F41" s="800">
        <v>200</v>
      </c>
      <c r="G41" s="796">
        <v>199.34294179474469</v>
      </c>
      <c r="H41" s="796">
        <v>197.44727753363429</v>
      </c>
      <c r="I41" s="800">
        <v>198.55380498481233</v>
      </c>
      <c r="J41" s="800">
        <v>199.57614585303196</v>
      </c>
      <c r="K41" s="904">
        <v>204.96</v>
      </c>
      <c r="L41" s="800">
        <v>184</v>
      </c>
      <c r="M41" s="800">
        <v>184</v>
      </c>
      <c r="N41" s="800">
        <v>184</v>
      </c>
      <c r="O41" s="800">
        <v>184</v>
      </c>
      <c r="P41" s="801"/>
    </row>
    <row r="42" spans="3:16">
      <c r="D42" s="498" t="s">
        <v>74</v>
      </c>
      <c r="E42" s="496" t="s">
        <v>200</v>
      </c>
      <c r="F42" s="800">
        <v>370</v>
      </c>
      <c r="G42" s="796">
        <v>369.95405651958356</v>
      </c>
      <c r="H42" s="796">
        <v>367.6427172826784</v>
      </c>
      <c r="I42" s="800">
        <v>370.9682127708262</v>
      </c>
      <c r="J42" s="800">
        <v>375.55404510028126</v>
      </c>
      <c r="K42" s="904">
        <v>385.69</v>
      </c>
      <c r="L42" s="800">
        <v>346.24350521999997</v>
      </c>
      <c r="M42" s="800">
        <v>346.24350521999997</v>
      </c>
      <c r="N42" s="800">
        <v>346.24350521999997</v>
      </c>
      <c r="O42" s="800">
        <v>346.24350521999997</v>
      </c>
    </row>
    <row r="43" spans="3:16">
      <c r="D43" s="498" t="s">
        <v>75</v>
      </c>
      <c r="E43" s="496" t="s">
        <v>200</v>
      </c>
      <c r="F43" s="800">
        <v>592</v>
      </c>
      <c r="G43" s="796">
        <v>591.92649043133372</v>
      </c>
      <c r="H43" s="796">
        <v>588.22834765228549</v>
      </c>
      <c r="I43" s="800">
        <v>593.5491404333219</v>
      </c>
      <c r="J43" s="800">
        <v>600.88647216045001</v>
      </c>
      <c r="K43" s="904">
        <v>617.11</v>
      </c>
      <c r="L43" s="800">
        <v>553.989608352</v>
      </c>
      <c r="M43" s="800">
        <v>553.989608352</v>
      </c>
      <c r="N43" s="800">
        <v>553.989608352</v>
      </c>
      <c r="O43" s="800">
        <v>553.989608352</v>
      </c>
    </row>
    <row r="44" spans="3:16">
      <c r="D44" s="498" t="s">
        <v>76</v>
      </c>
      <c r="E44" s="496" t="s">
        <v>200</v>
      </c>
      <c r="F44" s="800">
        <v>296</v>
      </c>
      <c r="G44" s="796">
        <v>295.96324521566686</v>
      </c>
      <c r="H44" s="796">
        <v>294.11417382614275</v>
      </c>
      <c r="I44" s="800">
        <v>296.77457021666095</v>
      </c>
      <c r="J44" s="800">
        <v>300.44323608022501</v>
      </c>
      <c r="K44" s="904">
        <v>308.56</v>
      </c>
      <c r="L44" s="800">
        <v>276.994804176</v>
      </c>
      <c r="M44" s="800">
        <v>276.994804176</v>
      </c>
      <c r="N44" s="800">
        <v>276.994804176</v>
      </c>
      <c r="O44" s="800">
        <v>276.994804176</v>
      </c>
    </row>
    <row r="45" spans="3:16">
      <c r="D45" s="498" t="s">
        <v>77</v>
      </c>
      <c r="E45" s="496" t="s">
        <v>200</v>
      </c>
      <c r="F45" s="800">
        <v>250</v>
      </c>
      <c r="G45" s="796">
        <v>250.19573306891425</v>
      </c>
      <c r="H45" s="796">
        <v>248.86583939135153</v>
      </c>
      <c r="I45" s="800">
        <v>251.36066801268794</v>
      </c>
      <c r="J45" s="800">
        <v>253.80879418266022</v>
      </c>
      <c r="K45" s="904">
        <v>260.66000000000003</v>
      </c>
      <c r="L45" s="800">
        <v>234</v>
      </c>
      <c r="M45" s="800">
        <v>234</v>
      </c>
      <c r="N45" s="800">
        <v>234</v>
      </c>
      <c r="O45" s="800">
        <v>234</v>
      </c>
      <c r="P45" s="801"/>
    </row>
    <row r="46" spans="3:16">
      <c r="D46" s="498" t="s">
        <v>78</v>
      </c>
      <c r="E46" s="496" t="s">
        <v>200</v>
      </c>
      <c r="F46" s="800">
        <v>425</v>
      </c>
      <c r="G46" s="796">
        <v>423.09522340109078</v>
      </c>
      <c r="H46" s="796">
        <v>419.57546475897283</v>
      </c>
      <c r="I46" s="800">
        <v>422.46187472892461</v>
      </c>
      <c r="J46" s="800">
        <v>425.19097843967342</v>
      </c>
      <c r="K46" s="904">
        <v>436.67</v>
      </c>
      <c r="L46" s="800">
        <v>392.00646799999998</v>
      </c>
      <c r="M46" s="800">
        <v>392.00646799999998</v>
      </c>
      <c r="N46" s="800">
        <v>392.00646799999998</v>
      </c>
      <c r="O46" s="800">
        <v>392.00646799999998</v>
      </c>
    </row>
    <row r="47" spans="3:16">
      <c r="D47" s="498" t="s">
        <v>79</v>
      </c>
      <c r="E47" s="496" t="s">
        <v>200</v>
      </c>
      <c r="F47" s="800">
        <v>75</v>
      </c>
      <c r="G47" s="796">
        <v>76.279186911254342</v>
      </c>
      <c r="H47" s="796">
        <v>77.127842786575883</v>
      </c>
      <c r="I47" s="800">
        <v>79.210294541813425</v>
      </c>
      <c r="J47" s="800">
        <v>81.348972494442378</v>
      </c>
      <c r="K47" s="904">
        <v>83.55</v>
      </c>
      <c r="L47" s="800">
        <v>75</v>
      </c>
      <c r="M47" s="800">
        <v>75</v>
      </c>
      <c r="N47" s="800">
        <v>75</v>
      </c>
      <c r="O47" s="800">
        <v>75</v>
      </c>
    </row>
    <row r="48" spans="3:16">
      <c r="D48" s="498" t="s">
        <v>80</v>
      </c>
      <c r="E48" s="496" t="s">
        <v>200</v>
      </c>
      <c r="F48" s="800">
        <v>50</v>
      </c>
      <c r="G48" s="796">
        <v>50.852791274169562</v>
      </c>
      <c r="H48" s="796">
        <v>51.418561857717258</v>
      </c>
      <c r="I48" s="800">
        <v>52.806863027875615</v>
      </c>
      <c r="J48" s="800">
        <v>54.232648329628255</v>
      </c>
      <c r="K48" s="904">
        <v>55.7</v>
      </c>
      <c r="L48" s="800">
        <v>50</v>
      </c>
      <c r="M48" s="800">
        <v>50</v>
      </c>
      <c r="N48" s="800">
        <v>50</v>
      </c>
      <c r="O48" s="800">
        <v>50</v>
      </c>
    </row>
    <row r="49" spans="3:15">
      <c r="C49" s="392"/>
      <c r="D49" s="392"/>
      <c r="I49" s="802"/>
      <c r="K49" s="905"/>
    </row>
    <row r="50" spans="3:15">
      <c r="C50" s="539" t="s">
        <v>81</v>
      </c>
      <c r="D50" s="539"/>
      <c r="E50" s="539"/>
      <c r="F50" s="539"/>
      <c r="G50" s="539"/>
      <c r="H50" s="539"/>
      <c r="I50" s="539"/>
      <c r="J50" s="539"/>
      <c r="K50" s="906"/>
      <c r="L50" s="884"/>
      <c r="M50" s="884"/>
      <c r="N50" s="884"/>
      <c r="O50" s="884"/>
    </row>
    <row r="51" spans="3:15">
      <c r="D51" s="803" t="s">
        <v>70</v>
      </c>
      <c r="E51" s="496" t="s">
        <v>198</v>
      </c>
      <c r="F51" s="800">
        <v>195</v>
      </c>
      <c r="G51" s="796">
        <v>195.27471849281113</v>
      </c>
      <c r="H51" s="796">
        <v>194.36216382217125</v>
      </c>
      <c r="I51" s="800">
        <v>196.44153046369729</v>
      </c>
      <c r="J51" s="800">
        <v>198.4914928864394</v>
      </c>
      <c r="K51" s="904">
        <v>203.85</v>
      </c>
      <c r="L51" s="800">
        <v>183</v>
      </c>
      <c r="M51" s="800">
        <v>183</v>
      </c>
      <c r="N51" s="800">
        <v>183</v>
      </c>
      <c r="O51" s="800">
        <v>183</v>
      </c>
    </row>
    <row r="52" spans="3:15">
      <c r="D52" s="803" t="s">
        <v>72</v>
      </c>
      <c r="E52" s="496" t="s">
        <v>198</v>
      </c>
      <c r="F52" s="800">
        <v>159</v>
      </c>
      <c r="G52" s="796">
        <v>158.66070877540903</v>
      </c>
      <c r="H52" s="796">
        <v>157.3407992846148</v>
      </c>
      <c r="I52" s="800">
        <v>158.42058908362685</v>
      </c>
      <c r="J52" s="800">
        <v>159.44398608910706</v>
      </c>
      <c r="K52" s="904">
        <v>163.75</v>
      </c>
      <c r="L52" s="800">
        <v>147</v>
      </c>
      <c r="M52" s="800">
        <v>147</v>
      </c>
      <c r="N52" s="800">
        <v>147</v>
      </c>
      <c r="O52" s="800">
        <v>147</v>
      </c>
    </row>
    <row r="53" spans="3:15">
      <c r="D53" s="803" t="s">
        <v>74</v>
      </c>
      <c r="E53" s="496" t="s">
        <v>198</v>
      </c>
      <c r="F53" s="800">
        <v>238.5</v>
      </c>
      <c r="G53" s="796">
        <v>237.99106316311355</v>
      </c>
      <c r="H53" s="796">
        <v>236.01119892692222</v>
      </c>
      <c r="I53" s="800">
        <v>237.63088362544028</v>
      </c>
      <c r="J53" s="800">
        <v>239.16597913366058</v>
      </c>
      <c r="K53" s="904">
        <v>245.62</v>
      </c>
      <c r="L53" s="800">
        <v>220.5</v>
      </c>
      <c r="M53" s="800">
        <v>220.5</v>
      </c>
      <c r="N53" s="800">
        <v>220.5</v>
      </c>
      <c r="O53" s="800">
        <v>220.5</v>
      </c>
    </row>
    <row r="54" spans="3:15">
      <c r="D54" s="803" t="s">
        <v>76</v>
      </c>
      <c r="E54" s="496" t="s">
        <v>198</v>
      </c>
      <c r="F54" s="800">
        <v>189</v>
      </c>
      <c r="G54" s="796">
        <v>189.17238353991078</v>
      </c>
      <c r="H54" s="796">
        <v>188.19193639924518</v>
      </c>
      <c r="I54" s="800">
        <v>190.10470690035223</v>
      </c>
      <c r="J54" s="800">
        <v>191.983575086884</v>
      </c>
      <c r="K54" s="904">
        <v>197.17</v>
      </c>
      <c r="L54" s="800">
        <v>177</v>
      </c>
      <c r="M54" s="800">
        <v>177</v>
      </c>
      <c r="N54" s="800">
        <v>177</v>
      </c>
      <c r="O54" s="800">
        <v>177</v>
      </c>
    </row>
    <row r="55" spans="3:15">
      <c r="D55" s="498" t="s">
        <v>78</v>
      </c>
      <c r="E55" s="496" t="s">
        <v>198</v>
      </c>
      <c r="F55" s="800">
        <v>260</v>
      </c>
      <c r="G55" s="796">
        <v>259.34923549826476</v>
      </c>
      <c r="H55" s="796">
        <v>257.0928092885863</v>
      </c>
      <c r="I55" s="800">
        <v>258.75362883659051</v>
      </c>
      <c r="J55" s="800">
        <v>260.31671198221562</v>
      </c>
      <c r="K55" s="904">
        <v>267.35000000000002</v>
      </c>
      <c r="L55" s="800">
        <v>240</v>
      </c>
      <c r="M55" s="800">
        <v>240</v>
      </c>
      <c r="N55" s="800">
        <v>240</v>
      </c>
      <c r="O55" s="800">
        <v>240</v>
      </c>
    </row>
    <row r="56" spans="3:15">
      <c r="D56" s="498" t="s">
        <v>79</v>
      </c>
      <c r="E56" s="496" t="s">
        <v>198</v>
      </c>
      <c r="F56" s="800">
        <v>75</v>
      </c>
      <c r="G56" s="796">
        <v>74.753603173029262</v>
      </c>
      <c r="H56" s="796">
        <v>74.04272907511286</v>
      </c>
      <c r="I56" s="800">
        <v>74.45767686930462</v>
      </c>
      <c r="J56" s="800">
        <v>74.841054694886992</v>
      </c>
      <c r="K56" s="904">
        <v>76.86</v>
      </c>
      <c r="L56" s="800">
        <v>69</v>
      </c>
      <c r="M56" s="800">
        <v>69</v>
      </c>
      <c r="N56" s="800">
        <v>69</v>
      </c>
      <c r="O56" s="800">
        <v>69</v>
      </c>
    </row>
    <row r="57" spans="3:15">
      <c r="D57" s="498" t="s">
        <v>201</v>
      </c>
      <c r="E57" s="496" t="s">
        <v>198</v>
      </c>
      <c r="F57" s="800">
        <v>50</v>
      </c>
      <c r="G57" s="796">
        <v>49.835735448686172</v>
      </c>
      <c r="H57" s="796">
        <v>49.361819383408573</v>
      </c>
      <c r="I57" s="800">
        <v>49.638451246203083</v>
      </c>
      <c r="J57" s="800">
        <v>49.89403646325799</v>
      </c>
      <c r="K57" s="904">
        <v>51.24</v>
      </c>
      <c r="L57" s="800">
        <v>46</v>
      </c>
      <c r="M57" s="800">
        <v>46</v>
      </c>
      <c r="N57" s="800">
        <v>46</v>
      </c>
      <c r="O57" s="800">
        <v>46</v>
      </c>
    </row>
    <row r="58" spans="3:15">
      <c r="C58" s="392"/>
      <c r="D58" s="392"/>
      <c r="I58" s="802"/>
      <c r="K58" s="905"/>
    </row>
    <row r="59" spans="3:15">
      <c r="C59" s="539" t="s">
        <v>83</v>
      </c>
      <c r="D59" s="539"/>
      <c r="E59" s="539"/>
      <c r="F59" s="539"/>
      <c r="G59" s="539"/>
      <c r="H59" s="539"/>
      <c r="I59" s="539"/>
      <c r="J59" s="539"/>
      <c r="K59" s="906"/>
      <c r="L59" s="884"/>
      <c r="M59" s="884"/>
      <c r="N59" s="884"/>
      <c r="O59" s="884"/>
    </row>
    <row r="60" spans="3:15">
      <c r="D60" s="498" t="s">
        <v>72</v>
      </c>
      <c r="E60" s="496" t="s">
        <v>200</v>
      </c>
      <c r="F60" s="800">
        <v>270</v>
      </c>
      <c r="G60" s="796">
        <v>269.51979375309867</v>
      </c>
      <c r="H60" s="796">
        <v>267.37652166012975</v>
      </c>
      <c r="I60" s="800">
        <v>269.31500144216562</v>
      </c>
      <c r="J60" s="800">
        <v>271.16324164814125</v>
      </c>
      <c r="K60" s="904">
        <v>278.48</v>
      </c>
      <c r="L60" s="800">
        <v>250</v>
      </c>
      <c r="M60" s="800">
        <v>250</v>
      </c>
      <c r="N60" s="800">
        <v>250</v>
      </c>
      <c r="O60" s="800">
        <v>250</v>
      </c>
    </row>
    <row r="61" spans="3:15">
      <c r="D61" s="498" t="s">
        <v>73</v>
      </c>
      <c r="E61" s="496" t="s">
        <v>200</v>
      </c>
      <c r="F61" s="800">
        <v>220.00000000000003</v>
      </c>
      <c r="G61" s="796">
        <v>219.6840583044125</v>
      </c>
      <c r="H61" s="796">
        <v>218.01470227672118</v>
      </c>
      <c r="I61" s="800">
        <v>219.67655019596256</v>
      </c>
      <c r="J61" s="800">
        <v>221.26920518488328</v>
      </c>
      <c r="K61" s="904">
        <v>227.24</v>
      </c>
      <c r="L61" s="800">
        <v>204</v>
      </c>
      <c r="M61" s="800">
        <v>204</v>
      </c>
      <c r="N61" s="800">
        <v>204</v>
      </c>
      <c r="O61" s="800">
        <v>204</v>
      </c>
    </row>
    <row r="62" spans="3:15">
      <c r="D62" s="498" t="s">
        <v>84</v>
      </c>
      <c r="E62" s="496" t="s">
        <v>200</v>
      </c>
      <c r="F62" s="800">
        <v>325</v>
      </c>
      <c r="G62" s="796">
        <v>325.45786415468518</v>
      </c>
      <c r="H62" s="796">
        <v>323.93693970361875</v>
      </c>
      <c r="I62" s="800">
        <v>327.40255077282882</v>
      </c>
      <c r="J62" s="800">
        <v>330.81915481073236</v>
      </c>
      <c r="K62" s="904">
        <v>339.75</v>
      </c>
      <c r="L62" s="800">
        <v>305</v>
      </c>
      <c r="M62" s="800">
        <v>305</v>
      </c>
      <c r="N62" s="800">
        <v>305</v>
      </c>
      <c r="O62" s="800">
        <v>305</v>
      </c>
    </row>
    <row r="63" spans="3:15">
      <c r="D63" s="498" t="s">
        <v>77</v>
      </c>
      <c r="E63" s="496" t="s">
        <v>200</v>
      </c>
      <c r="F63" s="800">
        <v>275</v>
      </c>
      <c r="G63" s="796">
        <v>274.60507288051565</v>
      </c>
      <c r="H63" s="796">
        <v>272.51837784590145</v>
      </c>
      <c r="I63" s="800">
        <v>274.59568774495318</v>
      </c>
      <c r="J63" s="800">
        <v>276.5865064811041</v>
      </c>
      <c r="K63" s="904">
        <v>284.05</v>
      </c>
      <c r="L63" s="800">
        <v>255</v>
      </c>
      <c r="M63" s="800">
        <v>255</v>
      </c>
      <c r="N63" s="800">
        <v>255</v>
      </c>
      <c r="O63" s="800">
        <v>255</v>
      </c>
    </row>
    <row r="64" spans="3:15">
      <c r="D64" s="498" t="s">
        <v>78</v>
      </c>
      <c r="E64" s="496" t="s">
        <v>200</v>
      </c>
      <c r="F64" s="800">
        <v>467.50000000000006</v>
      </c>
      <c r="G64" s="796">
        <v>465.30304015865147</v>
      </c>
      <c r="H64" s="796">
        <v>460.71031424514666</v>
      </c>
      <c r="I64" s="800">
        <v>464.70039464530544</v>
      </c>
      <c r="J64" s="800">
        <v>467.48542860139554</v>
      </c>
      <c r="K64" s="904">
        <v>480.11</v>
      </c>
      <c r="L64" s="800">
        <v>431</v>
      </c>
      <c r="M64" s="800">
        <v>431</v>
      </c>
      <c r="N64" s="800">
        <v>431</v>
      </c>
      <c r="O64" s="800">
        <v>431</v>
      </c>
    </row>
    <row r="65" spans="3:15">
      <c r="D65" s="498" t="s">
        <v>80</v>
      </c>
      <c r="E65" s="496" t="s">
        <v>200</v>
      </c>
      <c r="F65" s="800">
        <v>55.000000000000007</v>
      </c>
      <c r="G65" s="796">
        <v>55.938070401586515</v>
      </c>
      <c r="H65" s="796">
        <v>56.560418043488994</v>
      </c>
      <c r="I65" s="800">
        <v>58.087549330663187</v>
      </c>
      <c r="J65" s="800">
        <v>59.655913162591084</v>
      </c>
      <c r="K65" s="904">
        <v>61.27</v>
      </c>
      <c r="L65" s="800">
        <v>55.000000000000007</v>
      </c>
      <c r="M65" s="800">
        <v>55.000000000000007</v>
      </c>
      <c r="N65" s="800">
        <v>55.000000000000007</v>
      </c>
      <c r="O65" s="800">
        <v>55.000000000000007</v>
      </c>
    </row>
    <row r="66" spans="3:15">
      <c r="C66" s="392"/>
      <c r="D66" s="392"/>
      <c r="I66" s="802"/>
      <c r="K66" s="905"/>
    </row>
    <row r="67" spans="3:15">
      <c r="C67" s="539" t="s">
        <v>85</v>
      </c>
      <c r="D67" s="539"/>
      <c r="E67" s="539"/>
      <c r="F67" s="539"/>
      <c r="G67" s="539"/>
      <c r="H67" s="539"/>
      <c r="I67" s="539"/>
      <c r="J67" s="539"/>
      <c r="K67" s="906"/>
      <c r="L67" s="884"/>
      <c r="M67" s="884"/>
      <c r="N67" s="884"/>
      <c r="O67" s="884"/>
    </row>
    <row r="68" spans="3:15">
      <c r="D68" s="803" t="s">
        <v>72</v>
      </c>
      <c r="E68" s="496" t="s">
        <v>198</v>
      </c>
      <c r="F68" s="800">
        <v>214.5</v>
      </c>
      <c r="G68" s="796">
        <v>215.10730708973725</v>
      </c>
      <c r="H68" s="796">
        <v>214.41540294668098</v>
      </c>
      <c r="I68" s="800">
        <v>217.03620704456878</v>
      </c>
      <c r="J68" s="800">
        <v>219.64222573499441</v>
      </c>
      <c r="K68" s="904">
        <v>225.57</v>
      </c>
      <c r="L68" s="800">
        <v>202.5</v>
      </c>
      <c r="M68" s="800">
        <v>202.5</v>
      </c>
      <c r="N68" s="800">
        <v>202.5</v>
      </c>
      <c r="O68" s="800">
        <v>202.5</v>
      </c>
    </row>
    <row r="69" spans="3:15">
      <c r="D69" s="803" t="s">
        <v>73</v>
      </c>
      <c r="E69" s="496" t="s">
        <v>198</v>
      </c>
      <c r="F69" s="800">
        <v>175</v>
      </c>
      <c r="G69" s="796">
        <v>174.93360198314329</v>
      </c>
      <c r="H69" s="796">
        <v>173.79473907908434</v>
      </c>
      <c r="I69" s="800">
        <v>175.31878525254706</v>
      </c>
      <c r="J69" s="800">
        <v>176.79843355458812</v>
      </c>
      <c r="K69" s="904">
        <v>181.57</v>
      </c>
      <c r="L69" s="800">
        <v>163</v>
      </c>
      <c r="M69" s="800">
        <v>163</v>
      </c>
      <c r="N69" s="800">
        <v>163</v>
      </c>
      <c r="O69" s="800">
        <v>163</v>
      </c>
    </row>
    <row r="70" spans="3:15">
      <c r="D70" s="803" t="s">
        <v>76</v>
      </c>
      <c r="E70" s="496" t="s">
        <v>198</v>
      </c>
      <c r="F70" s="800">
        <v>262</v>
      </c>
      <c r="G70" s="796">
        <v>261.38334714923155</v>
      </c>
      <c r="H70" s="796">
        <v>259.14955176289499</v>
      </c>
      <c r="I70" s="800">
        <v>260.86590335770552</v>
      </c>
      <c r="J70" s="800">
        <v>262.48601791540074</v>
      </c>
      <c r="K70" s="904">
        <v>269.57</v>
      </c>
      <c r="L70" s="800">
        <v>242</v>
      </c>
      <c r="M70" s="800">
        <v>242</v>
      </c>
      <c r="N70" s="800">
        <v>242</v>
      </c>
      <c r="O70" s="800">
        <v>242</v>
      </c>
    </row>
    <row r="71" spans="3:15">
      <c r="D71" s="803" t="s">
        <v>77</v>
      </c>
      <c r="E71" s="496" t="s">
        <v>198</v>
      </c>
      <c r="F71" s="800">
        <v>207</v>
      </c>
      <c r="G71" s="796">
        <v>207.4793883986118</v>
      </c>
      <c r="H71" s="796">
        <v>206.70261866802338</v>
      </c>
      <c r="I71" s="800">
        <v>209.11517759038745</v>
      </c>
      <c r="J71" s="800">
        <v>211.50732848555018</v>
      </c>
      <c r="K71" s="904">
        <v>217.22</v>
      </c>
      <c r="L71" s="800">
        <v>195</v>
      </c>
      <c r="M71" s="800">
        <v>195</v>
      </c>
      <c r="N71" s="800">
        <v>195</v>
      </c>
      <c r="O71" s="800">
        <v>195</v>
      </c>
    </row>
    <row r="72" spans="3:15">
      <c r="D72" s="497" t="s">
        <v>78</v>
      </c>
      <c r="E72" s="496" t="s">
        <v>198</v>
      </c>
      <c r="F72" s="800">
        <v>286</v>
      </c>
      <c r="G72" s="796">
        <v>285.79268696083295</v>
      </c>
      <c r="H72" s="796">
        <v>283.83046145459929</v>
      </c>
      <c r="I72" s="800">
        <v>286.21319761108583</v>
      </c>
      <c r="J72" s="800">
        <v>288.51768911362228</v>
      </c>
      <c r="K72" s="904">
        <v>296.31</v>
      </c>
      <c r="L72" s="800">
        <v>266</v>
      </c>
      <c r="M72" s="800">
        <v>266</v>
      </c>
      <c r="N72" s="800">
        <v>266</v>
      </c>
      <c r="O72" s="800">
        <v>266</v>
      </c>
    </row>
    <row r="73" spans="3:15">
      <c r="D73" s="803" t="s">
        <v>82</v>
      </c>
      <c r="E73" s="496" t="s">
        <v>198</v>
      </c>
      <c r="F73" s="800">
        <v>82.5</v>
      </c>
      <c r="G73" s="796">
        <v>82.228963490332177</v>
      </c>
      <c r="H73" s="796">
        <v>81.447001982624144</v>
      </c>
      <c r="I73" s="800">
        <v>81.903444556235087</v>
      </c>
      <c r="J73" s="800">
        <v>82.325160164375689</v>
      </c>
      <c r="K73" s="904">
        <v>84.55</v>
      </c>
      <c r="L73" s="800">
        <v>75.900000000000006</v>
      </c>
      <c r="M73" s="800">
        <v>75.900000000000006</v>
      </c>
      <c r="N73" s="800">
        <v>75.900000000000006</v>
      </c>
      <c r="O73" s="800">
        <v>75.900000000000006</v>
      </c>
    </row>
    <row r="74" spans="3:15">
      <c r="D74" s="803" t="s">
        <v>80</v>
      </c>
      <c r="E74" s="496" t="s">
        <v>198</v>
      </c>
      <c r="F74" s="800">
        <v>55.000000000000007</v>
      </c>
      <c r="G74" s="796">
        <v>54.819308993554785</v>
      </c>
      <c r="H74" s="796">
        <v>54.298001321749432</v>
      </c>
      <c r="I74" s="800">
        <v>54.602296370823389</v>
      </c>
      <c r="J74" s="800">
        <v>54.883440109583795</v>
      </c>
      <c r="K74" s="904">
        <v>56.37</v>
      </c>
      <c r="L74" s="800">
        <v>50.6</v>
      </c>
      <c r="M74" s="800">
        <v>50.6</v>
      </c>
      <c r="N74" s="800">
        <v>50.6</v>
      </c>
      <c r="O74" s="800">
        <v>50.6</v>
      </c>
    </row>
    <row r="75" spans="3:15">
      <c r="C75" s="392"/>
      <c r="D75" s="392"/>
      <c r="I75" s="802"/>
      <c r="K75" s="905"/>
    </row>
    <row r="76" spans="3:15">
      <c r="C76" s="392"/>
      <c r="D76" s="392"/>
      <c r="K76" s="905"/>
    </row>
    <row r="77" spans="3:15">
      <c r="C77" s="539" t="s">
        <v>86</v>
      </c>
      <c r="D77" s="539"/>
      <c r="E77" s="539"/>
      <c r="F77" s="539"/>
      <c r="G77" s="539"/>
      <c r="H77" s="539"/>
      <c r="I77" s="539"/>
      <c r="J77" s="539"/>
      <c r="K77" s="906"/>
      <c r="L77" s="884"/>
      <c r="M77" s="884"/>
      <c r="N77" s="884"/>
      <c r="O77" s="884"/>
    </row>
    <row r="78" spans="3:15">
      <c r="D78" s="498" t="s">
        <v>87</v>
      </c>
      <c r="E78" s="496" t="s">
        <v>198</v>
      </c>
      <c r="F78" s="800">
        <v>25.5</v>
      </c>
      <c r="G78" s="800">
        <v>25.93</v>
      </c>
      <c r="H78" s="796">
        <v>26.223466547435802</v>
      </c>
      <c r="I78" s="800">
        <v>26.931500144216564</v>
      </c>
      <c r="J78" s="800">
        <v>27.65865064811041</v>
      </c>
      <c r="K78" s="904">
        <v>28.41</v>
      </c>
      <c r="L78" s="800">
        <v>25.5</v>
      </c>
      <c r="M78" s="800">
        <v>25.5</v>
      </c>
      <c r="N78" s="800">
        <v>25.5</v>
      </c>
      <c r="O78" s="800">
        <v>25.5</v>
      </c>
    </row>
    <row r="79" spans="3:15">
      <c r="F79" s="503"/>
      <c r="G79" s="503"/>
      <c r="H79" s="503"/>
      <c r="I79" s="503"/>
      <c r="J79" s="503"/>
      <c r="K79" s="907"/>
      <c r="L79" s="503"/>
      <c r="M79" s="503"/>
      <c r="N79" s="503"/>
      <c r="O79" s="503"/>
    </row>
    <row r="80" spans="3:15">
      <c r="F80" s="503"/>
      <c r="G80" s="503"/>
      <c r="H80" s="503"/>
      <c r="I80" s="503"/>
      <c r="J80" s="503"/>
      <c r="K80" s="907"/>
      <c r="L80" s="503"/>
      <c r="M80" s="503"/>
      <c r="N80" s="503"/>
      <c r="O80" s="503"/>
    </row>
    <row r="81" spans="1:15">
      <c r="C81" s="539" t="s">
        <v>88</v>
      </c>
      <c r="D81" s="539"/>
      <c r="E81" s="539"/>
      <c r="F81" s="539"/>
      <c r="G81" s="539"/>
      <c r="H81" s="539"/>
      <c r="I81" s="539"/>
      <c r="J81" s="539"/>
      <c r="K81" s="906"/>
      <c r="L81" s="884"/>
      <c r="M81" s="884"/>
      <c r="N81" s="884"/>
      <c r="O81" s="884"/>
    </row>
    <row r="82" spans="1:15">
      <c r="D82" s="498" t="s">
        <v>89</v>
      </c>
      <c r="E82" s="496" t="s">
        <v>198</v>
      </c>
      <c r="F82" s="800">
        <v>3800</v>
      </c>
      <c r="G82" s="796">
        <v>3864.8121368368866</v>
      </c>
      <c r="H82" s="796">
        <v>3907.8107011865118</v>
      </c>
      <c r="I82" s="800">
        <v>4013.3215901185467</v>
      </c>
      <c r="J82" s="800">
        <v>4121.6812730517468</v>
      </c>
      <c r="K82" s="904">
        <v>4232.97</v>
      </c>
      <c r="L82" s="800">
        <v>3800</v>
      </c>
      <c r="M82" s="800">
        <v>3800</v>
      </c>
      <c r="N82" s="800">
        <v>3800</v>
      </c>
      <c r="O82" s="800">
        <v>3800</v>
      </c>
    </row>
    <row r="83" spans="1:15">
      <c r="D83" s="498" t="s">
        <v>90</v>
      </c>
      <c r="E83" s="496" t="s">
        <v>202</v>
      </c>
      <c r="F83" s="800">
        <v>36</v>
      </c>
      <c r="G83" s="796">
        <v>36.614009717402084</v>
      </c>
      <c r="H83" s="796">
        <v>37.02136453755643</v>
      </c>
      <c r="I83" s="800">
        <v>38.020941380070447</v>
      </c>
      <c r="J83" s="800">
        <v>39.047506797332339</v>
      </c>
      <c r="K83" s="904">
        <v>40.1</v>
      </c>
      <c r="L83" s="800">
        <v>36</v>
      </c>
      <c r="M83" s="800">
        <v>36</v>
      </c>
      <c r="N83" s="800">
        <v>36</v>
      </c>
      <c r="O83" s="800">
        <v>36</v>
      </c>
    </row>
    <row r="84" spans="1:15">
      <c r="D84" s="498" t="s">
        <v>91</v>
      </c>
      <c r="E84" s="496" t="s">
        <v>202</v>
      </c>
      <c r="F84" s="800">
        <v>111.5</v>
      </c>
      <c r="G84" s="800">
        <v>111.5</v>
      </c>
      <c r="H84" s="800">
        <v>111.5</v>
      </c>
      <c r="I84" s="800">
        <v>111.5</v>
      </c>
      <c r="J84" s="800">
        <v>111.5</v>
      </c>
      <c r="K84" s="904">
        <v>111.5</v>
      </c>
      <c r="L84" s="800">
        <v>111.5</v>
      </c>
      <c r="M84" s="800">
        <v>111.5</v>
      </c>
      <c r="N84" s="800">
        <v>111.5</v>
      </c>
      <c r="O84" s="800">
        <v>111.5</v>
      </c>
    </row>
    <row r="85" spans="1:15">
      <c r="F85" s="503"/>
      <c r="G85" s="503"/>
      <c r="H85" s="503"/>
      <c r="I85" s="802"/>
      <c r="J85" s="503"/>
      <c r="K85" s="905"/>
      <c r="L85" s="503"/>
      <c r="M85" s="503"/>
      <c r="N85" s="503"/>
      <c r="O85" s="503"/>
    </row>
    <row r="86" spans="1:15">
      <c r="F86" s="503"/>
      <c r="G86" s="503"/>
      <c r="H86" s="503"/>
      <c r="I86" s="503"/>
      <c r="J86" s="503"/>
      <c r="K86" s="907"/>
      <c r="L86" s="503"/>
      <c r="M86" s="503"/>
      <c r="N86" s="503"/>
      <c r="O86" s="503"/>
    </row>
    <row r="87" spans="1:15">
      <c r="C87" s="1127" t="s">
        <v>92</v>
      </c>
      <c r="D87" s="1131"/>
      <c r="E87" s="1131"/>
      <c r="F87" s="1131"/>
      <c r="G87" s="1131"/>
      <c r="H87" s="1131"/>
      <c r="I87" s="1131"/>
      <c r="J87" s="1131"/>
      <c r="K87" s="908"/>
      <c r="L87" s="798"/>
      <c r="M87" s="798"/>
      <c r="N87" s="798"/>
      <c r="O87" s="798"/>
    </row>
    <row r="88" spans="1:15">
      <c r="C88" s="539" t="s">
        <v>93</v>
      </c>
      <c r="D88" s="539"/>
      <c r="E88" s="539"/>
      <c r="F88" s="539"/>
      <c r="G88" s="539"/>
      <c r="H88" s="539"/>
      <c r="I88" s="539"/>
      <c r="J88" s="539"/>
      <c r="K88" s="906"/>
      <c r="L88" s="884"/>
      <c r="M88" s="884"/>
      <c r="N88" s="884"/>
      <c r="O88" s="884"/>
    </row>
    <row r="89" spans="1:15" s="285" customFormat="1">
      <c r="A89" s="476"/>
      <c r="B89" s="476"/>
      <c r="C89" s="505"/>
      <c r="D89" s="497" t="s">
        <v>94</v>
      </c>
      <c r="E89" s="506" t="s">
        <v>203</v>
      </c>
      <c r="F89" s="800">
        <v>0.46920000000000001</v>
      </c>
      <c r="G89" s="800">
        <v>0.44880000000000003</v>
      </c>
      <c r="H89" s="796">
        <v>0.43310732871643398</v>
      </c>
      <c r="I89" s="800">
        <v>0.41681424349329194</v>
      </c>
      <c r="J89" s="800">
        <v>0.42119079304997148</v>
      </c>
      <c r="K89" s="904">
        <v>0.43</v>
      </c>
      <c r="L89" s="800">
        <v>0.40800000000000003</v>
      </c>
      <c r="M89" s="800">
        <v>0.40800000000000003</v>
      </c>
      <c r="N89" s="800">
        <v>0.40800000000000003</v>
      </c>
      <c r="O89" s="800">
        <v>0.40800000000000003</v>
      </c>
    </row>
    <row r="90" spans="1:15" s="285" customFormat="1">
      <c r="A90" s="476"/>
      <c r="B90" s="476"/>
      <c r="C90" s="505"/>
      <c r="D90" s="497" t="s">
        <v>95</v>
      </c>
      <c r="E90" s="506" t="s">
        <v>203</v>
      </c>
      <c r="F90" s="800">
        <v>0.40800000000000003</v>
      </c>
      <c r="G90" s="800">
        <v>0.3876</v>
      </c>
      <c r="H90" s="796">
        <v>0.3712348531855148</v>
      </c>
      <c r="I90" s="800">
        <v>0.35429210696929819</v>
      </c>
      <c r="J90" s="800">
        <v>0.35801217409247577</v>
      </c>
      <c r="K90" s="904">
        <v>0.36</v>
      </c>
      <c r="L90" s="800">
        <v>0.34680000000000005</v>
      </c>
      <c r="M90" s="800">
        <v>0.34680000000000005</v>
      </c>
      <c r="N90" s="800">
        <v>0.34680000000000005</v>
      </c>
      <c r="O90" s="800">
        <v>0.34680000000000005</v>
      </c>
    </row>
    <row r="91" spans="1:15" s="285" customFormat="1">
      <c r="A91" s="476"/>
      <c r="B91" s="476"/>
      <c r="C91" s="505"/>
      <c r="D91" s="497" t="s">
        <v>96</v>
      </c>
      <c r="E91" s="506" t="s">
        <v>203</v>
      </c>
      <c r="F91" s="800">
        <v>0.3417</v>
      </c>
      <c r="G91" s="800">
        <v>0.32640000000000002</v>
      </c>
      <c r="H91" s="796">
        <v>0.30936237765459568</v>
      </c>
      <c r="I91" s="800">
        <v>0.29176997044530434</v>
      </c>
      <c r="J91" s="800">
        <v>0.29483355513498005</v>
      </c>
      <c r="K91" s="904">
        <v>0.3</v>
      </c>
      <c r="L91" s="800">
        <v>0.28560000000000002</v>
      </c>
      <c r="M91" s="800">
        <v>0.28560000000000002</v>
      </c>
      <c r="N91" s="800">
        <v>0.28560000000000002</v>
      </c>
      <c r="O91" s="800">
        <v>0.28560000000000002</v>
      </c>
    </row>
    <row r="92" spans="1:15" s="285" customFormat="1">
      <c r="A92" s="476"/>
      <c r="B92" s="476"/>
      <c r="C92" s="505"/>
      <c r="D92" s="497" t="s">
        <v>97</v>
      </c>
      <c r="E92" s="506" t="s">
        <v>203</v>
      </c>
      <c r="F92" s="800">
        <v>0.31</v>
      </c>
      <c r="G92" s="800">
        <v>0.28999999999999998</v>
      </c>
      <c r="H92" s="796">
        <v>0.27296680381287858</v>
      </c>
      <c r="I92" s="800">
        <v>0.25540088449343867</v>
      </c>
      <c r="J92" s="800">
        <v>0.25808259378061976</v>
      </c>
      <c r="K92" s="904">
        <v>0.26</v>
      </c>
      <c r="L92" s="800">
        <v>0.25</v>
      </c>
      <c r="M92" s="800">
        <v>0.25</v>
      </c>
      <c r="N92" s="800">
        <v>0.25</v>
      </c>
      <c r="O92" s="800">
        <v>0.25</v>
      </c>
    </row>
    <row r="93" spans="1:15" s="285" customFormat="1">
      <c r="A93" s="476"/>
      <c r="B93" s="476"/>
      <c r="C93" s="505"/>
      <c r="D93" s="497" t="s">
        <v>98</v>
      </c>
      <c r="E93" s="506" t="s">
        <v>203</v>
      </c>
      <c r="F93" s="800">
        <v>0.46</v>
      </c>
      <c r="G93" s="800">
        <v>0.44</v>
      </c>
      <c r="H93" s="796">
        <v>0.42461502815336666</v>
      </c>
      <c r="I93" s="800">
        <v>0.40864141518950192</v>
      </c>
      <c r="J93" s="800">
        <v>0.41293215004899164</v>
      </c>
      <c r="K93" s="904">
        <v>0.42</v>
      </c>
      <c r="L93" s="800">
        <v>0.4</v>
      </c>
      <c r="M93" s="800">
        <v>0.4</v>
      </c>
      <c r="N93" s="800">
        <v>0.4</v>
      </c>
      <c r="O93" s="800">
        <v>0.4</v>
      </c>
    </row>
    <row r="94" spans="1:15" s="285" customFormat="1">
      <c r="A94" s="476"/>
      <c r="B94" s="476"/>
      <c r="C94" s="476"/>
      <c r="D94" s="804"/>
      <c r="E94" s="769"/>
      <c r="F94" s="791"/>
      <c r="G94" s="791"/>
      <c r="H94" s="791"/>
      <c r="I94" s="802"/>
      <c r="J94" s="791"/>
      <c r="K94" s="909"/>
      <c r="L94" s="791"/>
      <c r="M94" s="791"/>
      <c r="N94" s="791"/>
      <c r="O94" s="791"/>
    </row>
    <row r="95" spans="1:15" s="285" customFormat="1">
      <c r="A95" s="476"/>
      <c r="B95" s="476"/>
      <c r="C95" s="476"/>
      <c r="D95" s="476"/>
      <c r="E95" s="392"/>
      <c r="F95" s="293"/>
      <c r="G95" s="293"/>
      <c r="H95" s="293"/>
      <c r="I95" s="293"/>
      <c r="J95" s="293"/>
      <c r="K95" s="910"/>
      <c r="L95" s="293"/>
      <c r="M95" s="293"/>
      <c r="N95" s="293"/>
      <c r="O95" s="293"/>
    </row>
    <row r="96" spans="1:15">
      <c r="C96" s="1127" t="s">
        <v>99</v>
      </c>
      <c r="D96" s="1131"/>
      <c r="E96" s="1131"/>
      <c r="F96" s="1131"/>
      <c r="G96" s="1131"/>
      <c r="H96" s="1131"/>
      <c r="I96" s="1131"/>
      <c r="J96" s="1131"/>
      <c r="K96" s="908"/>
      <c r="L96" s="798"/>
      <c r="M96" s="798"/>
      <c r="N96" s="798"/>
      <c r="O96" s="798"/>
    </row>
    <row r="97" spans="1:15" s="285" customFormat="1">
      <c r="A97" s="476"/>
      <c r="B97" s="476"/>
      <c r="C97" s="540" t="s">
        <v>100</v>
      </c>
      <c r="D97" s="540"/>
      <c r="E97" s="540"/>
      <c r="F97" s="540"/>
      <c r="G97" s="540"/>
      <c r="H97" s="540"/>
      <c r="I97" s="540"/>
      <c r="J97" s="540"/>
      <c r="K97" s="911"/>
      <c r="L97" s="888"/>
      <c r="M97" s="888"/>
      <c r="N97" s="888"/>
      <c r="O97" s="888"/>
    </row>
    <row r="98" spans="1:15" s="285" customFormat="1">
      <c r="A98" s="476"/>
      <c r="B98" s="476"/>
      <c r="C98" s="476"/>
      <c r="D98" s="805" t="s">
        <v>101</v>
      </c>
      <c r="E98" s="496" t="s">
        <v>204</v>
      </c>
      <c r="F98" s="800">
        <v>196.45</v>
      </c>
      <c r="G98" s="796">
        <v>194.70905834804165</v>
      </c>
      <c r="H98" s="796">
        <v>192.23116926728807</v>
      </c>
      <c r="I98" s="800">
        <v>191.77750370781726</v>
      </c>
      <c r="J98" s="800">
        <v>195.22949877455801</v>
      </c>
      <c r="K98" s="904">
        <v>198.74</v>
      </c>
      <c r="L98" s="800">
        <v>184.89716839999997</v>
      </c>
      <c r="M98" s="800">
        <v>184.89716839999997</v>
      </c>
      <c r="N98" s="800">
        <v>184.89716839999997</v>
      </c>
      <c r="O98" s="800">
        <v>184.89716839999997</v>
      </c>
    </row>
    <row r="99" spans="1:15" s="285" customFormat="1">
      <c r="A99" s="476"/>
      <c r="B99" s="476"/>
      <c r="C99" s="476"/>
      <c r="D99" s="805" t="s">
        <v>106</v>
      </c>
      <c r="E99" s="496" t="s">
        <v>204</v>
      </c>
      <c r="F99" s="800">
        <v>238.12</v>
      </c>
      <c r="G99" s="796">
        <v>237.34014743480418</v>
      </c>
      <c r="H99" s="796">
        <v>235.17867893514142</v>
      </c>
      <c r="I99" s="800">
        <v>236.6979332010624</v>
      </c>
      <c r="J99" s="800">
        <v>243.08877739749104</v>
      </c>
      <c r="K99" s="904">
        <v>249.65</v>
      </c>
      <c r="L99" s="800">
        <v>224.11663903999997</v>
      </c>
      <c r="M99" s="800">
        <v>224.11663903999997</v>
      </c>
      <c r="N99" s="800">
        <v>224.11663903999997</v>
      </c>
      <c r="O99" s="800">
        <v>224.11663903999997</v>
      </c>
    </row>
    <row r="100" spans="1:15" s="285" customFormat="1">
      <c r="A100" s="476"/>
      <c r="B100" s="476"/>
      <c r="C100" s="476"/>
      <c r="D100" s="805" t="s">
        <v>103</v>
      </c>
      <c r="E100" s="496" t="s">
        <v>204</v>
      </c>
      <c r="F100" s="800">
        <v>404.8</v>
      </c>
      <c r="G100" s="796">
        <v>403.4660459692613</v>
      </c>
      <c r="H100" s="796">
        <v>399.79980359879585</v>
      </c>
      <c r="I100" s="800">
        <v>402.38251033004394</v>
      </c>
      <c r="J100" s="800">
        <v>413.2468381089551</v>
      </c>
      <c r="K100" s="904">
        <v>424.4</v>
      </c>
      <c r="L100" s="800">
        <v>380.99452159999998</v>
      </c>
      <c r="M100" s="800">
        <v>380.99452159999998</v>
      </c>
      <c r="N100" s="800">
        <v>380.99452159999998</v>
      </c>
      <c r="O100" s="800">
        <v>380.99452159999998</v>
      </c>
    </row>
    <row r="101" spans="1:15" s="285" customFormat="1">
      <c r="A101" s="476"/>
      <c r="B101" s="476"/>
      <c r="C101" s="476"/>
      <c r="D101" s="805" t="s">
        <v>104</v>
      </c>
      <c r="E101" s="496" t="s">
        <v>205</v>
      </c>
      <c r="F101" s="806" t="s">
        <v>24</v>
      </c>
      <c r="G101" s="806" t="s">
        <v>24</v>
      </c>
      <c r="H101" s="806" t="s">
        <v>24</v>
      </c>
      <c r="I101" s="800">
        <v>124.34473467303825</v>
      </c>
      <c r="J101" s="800">
        <v>131.91514733573223</v>
      </c>
      <c r="K101" s="912">
        <v>139.94999999999999</v>
      </c>
      <c r="L101" s="902">
        <v>131.91999999999999</v>
      </c>
      <c r="M101" s="902">
        <v>131.91999999999999</v>
      </c>
      <c r="N101" s="902">
        <v>131.91999999999999</v>
      </c>
      <c r="O101" s="902">
        <v>131.91999999999999</v>
      </c>
    </row>
    <row r="102" spans="1:15">
      <c r="C102" s="545" t="s">
        <v>105</v>
      </c>
      <c r="D102" s="546"/>
      <c r="E102" s="546"/>
      <c r="F102" s="546"/>
      <c r="G102" s="546"/>
      <c r="H102" s="546"/>
      <c r="I102" s="546"/>
      <c r="J102" s="546"/>
      <c r="K102" s="542"/>
      <c r="L102" s="889"/>
      <c r="M102" s="890"/>
      <c r="N102" s="889"/>
      <c r="O102" s="890"/>
    </row>
    <row r="103" spans="1:15">
      <c r="D103" s="805" t="s">
        <v>101</v>
      </c>
      <c r="E103" s="496" t="s">
        <v>204</v>
      </c>
      <c r="F103" s="800">
        <v>262.32</v>
      </c>
      <c r="G103" s="796">
        <v>259.99302737134354</v>
      </c>
      <c r="H103" s="796">
        <v>256.68658855787737</v>
      </c>
      <c r="I103" s="800">
        <v>256.0808082088808</v>
      </c>
      <c r="J103" s="800">
        <v>260.69026275664072</v>
      </c>
      <c r="K103" s="904">
        <v>265.38</v>
      </c>
      <c r="L103" s="800">
        <v>246.89348544000001</v>
      </c>
      <c r="M103" s="800">
        <v>246.89348544000001</v>
      </c>
      <c r="N103" s="800">
        <v>246.89348544000001</v>
      </c>
      <c r="O103" s="800">
        <v>246.89348544000001</v>
      </c>
    </row>
    <row r="104" spans="1:15">
      <c r="D104" s="805" t="s">
        <v>106</v>
      </c>
      <c r="E104" s="496" t="s">
        <v>204</v>
      </c>
      <c r="F104" s="800">
        <v>311.79000000000002</v>
      </c>
      <c r="G104" s="796">
        <v>310.76140747645019</v>
      </c>
      <c r="H104" s="796">
        <v>307.93868765827216</v>
      </c>
      <c r="I104" s="800">
        <v>309.92797158054452</v>
      </c>
      <c r="J104" s="800">
        <v>318.29602681321916</v>
      </c>
      <c r="K104" s="904">
        <v>326.89</v>
      </c>
      <c r="L104" s="800">
        <v>293.45425368000002</v>
      </c>
      <c r="M104" s="800">
        <v>293.45425368000002</v>
      </c>
      <c r="N104" s="800">
        <v>293.45425368000002</v>
      </c>
      <c r="O104" s="800">
        <v>293.45425368000002</v>
      </c>
    </row>
    <row r="105" spans="1:15">
      <c r="D105" s="805" t="s">
        <v>107</v>
      </c>
      <c r="E105" s="496" t="s">
        <v>204</v>
      </c>
      <c r="F105" s="800">
        <v>471.93</v>
      </c>
      <c r="G105" s="796">
        <v>470.3781487278136</v>
      </c>
      <c r="H105" s="796">
        <v>466.1005961274202</v>
      </c>
      <c r="I105" s="800">
        <v>469.11160597840319</v>
      </c>
      <c r="J105" s="800">
        <v>481.77761933982003</v>
      </c>
      <c r="K105" s="904">
        <v>494.79</v>
      </c>
      <c r="L105" s="800">
        <v>444.17674055999993</v>
      </c>
      <c r="M105" s="800">
        <v>444.17674055999993</v>
      </c>
      <c r="N105" s="800">
        <v>444.17674055999993</v>
      </c>
      <c r="O105" s="800">
        <v>444.17674055999993</v>
      </c>
    </row>
    <row r="106" spans="1:15">
      <c r="D106" s="805" t="s">
        <v>103</v>
      </c>
      <c r="E106" s="496" t="s">
        <v>204</v>
      </c>
      <c r="F106" s="800">
        <v>389.74</v>
      </c>
      <c r="G106" s="796">
        <v>388.46447254338125</v>
      </c>
      <c r="H106" s="796">
        <v>384.92582869218052</v>
      </c>
      <c r="I106" s="800">
        <v>387.4124495455319</v>
      </c>
      <c r="J106" s="800">
        <v>397.87258568326126</v>
      </c>
      <c r="K106" s="904">
        <v>408.62</v>
      </c>
      <c r="L106" s="800">
        <v>366.82017007999997</v>
      </c>
      <c r="M106" s="800">
        <v>366.82017007999997</v>
      </c>
      <c r="N106" s="800">
        <v>366.82017007999997</v>
      </c>
      <c r="O106" s="800">
        <v>366.82017007999997</v>
      </c>
    </row>
    <row r="107" spans="1:15">
      <c r="D107" s="805" t="s">
        <v>104</v>
      </c>
      <c r="E107" s="496" t="s">
        <v>205</v>
      </c>
      <c r="F107" s="806" t="s">
        <v>24</v>
      </c>
      <c r="G107" s="806" t="s">
        <v>24</v>
      </c>
      <c r="H107" s="806" t="s">
        <v>24</v>
      </c>
      <c r="I107" s="800">
        <v>124.34473467303825</v>
      </c>
      <c r="J107" s="807">
        <v>131.91514733573223</v>
      </c>
      <c r="K107" s="912">
        <v>139.94999999999999</v>
      </c>
      <c r="L107" s="902">
        <v>131.91999999999999</v>
      </c>
      <c r="M107" s="902">
        <v>131.91999999999999</v>
      </c>
      <c r="N107" s="902">
        <v>131.91999999999999</v>
      </c>
      <c r="O107" s="902">
        <v>131.91999999999999</v>
      </c>
    </row>
    <row r="108" spans="1:15">
      <c r="D108" s="808"/>
      <c r="F108" s="503"/>
      <c r="G108" s="503"/>
      <c r="H108" s="503"/>
      <c r="I108" s="802"/>
      <c r="J108" s="503"/>
      <c r="K108" s="907"/>
      <c r="L108" s="503"/>
      <c r="M108" s="503"/>
      <c r="N108" s="503"/>
      <c r="O108" s="503"/>
    </row>
    <row r="109" spans="1:15">
      <c r="D109" s="808"/>
      <c r="F109" s="503"/>
      <c r="G109" s="503"/>
      <c r="H109" s="503"/>
      <c r="I109" s="503"/>
      <c r="J109" s="503"/>
      <c r="K109" s="907"/>
      <c r="L109" s="503"/>
      <c r="M109" s="503"/>
      <c r="N109" s="503"/>
      <c r="O109" s="503"/>
    </row>
    <row r="110" spans="1:15">
      <c r="C110" s="1127" t="s">
        <v>108</v>
      </c>
      <c r="D110" s="1131"/>
      <c r="E110" s="1131"/>
      <c r="F110" s="1131"/>
      <c r="G110" s="1131"/>
      <c r="H110" s="1131"/>
      <c r="I110" s="1131"/>
      <c r="J110" s="1131"/>
      <c r="K110" s="908"/>
      <c r="L110" s="798"/>
      <c r="M110" s="798"/>
      <c r="N110" s="798"/>
      <c r="O110" s="798"/>
    </row>
    <row r="111" spans="1:15">
      <c r="C111" s="545" t="s">
        <v>108</v>
      </c>
      <c r="D111" s="546"/>
      <c r="E111" s="546"/>
      <c r="F111" s="546"/>
      <c r="G111" s="546"/>
      <c r="H111" s="546"/>
      <c r="I111" s="546"/>
      <c r="J111" s="546"/>
      <c r="K111" s="542"/>
      <c r="L111" s="889"/>
      <c r="M111" s="890"/>
      <c r="N111" s="889"/>
      <c r="O111" s="890"/>
    </row>
    <row r="112" spans="1:15">
      <c r="D112" s="803" t="s">
        <v>109</v>
      </c>
      <c r="E112" s="496" t="s">
        <v>193</v>
      </c>
      <c r="F112" s="800">
        <v>21114</v>
      </c>
      <c r="G112" s="796">
        <v>21474.116699256323</v>
      </c>
      <c r="H112" s="796">
        <v>22083.363956811008</v>
      </c>
      <c r="I112" s="800">
        <v>23323.063513240886</v>
      </c>
      <c r="J112" s="800">
        <v>23952.786228098386</v>
      </c>
      <c r="K112" s="904">
        <v>24599.51</v>
      </c>
      <c r="L112" s="800">
        <v>22083.363956811008</v>
      </c>
      <c r="M112" s="800">
        <v>22083.363956811008</v>
      </c>
      <c r="N112" s="800">
        <v>22083.363956811008</v>
      </c>
      <c r="O112" s="800">
        <v>22083.363956811008</v>
      </c>
    </row>
    <row r="113" spans="1:15">
      <c r="D113" s="803" t="s">
        <v>110</v>
      </c>
      <c r="E113" s="496" t="s">
        <v>204</v>
      </c>
      <c r="F113" s="800">
        <v>150</v>
      </c>
      <c r="G113" s="796">
        <v>152.55837382250868</v>
      </c>
      <c r="H113" s="796">
        <v>154.25568557315177</v>
      </c>
      <c r="I113" s="800">
        <v>158.42058908362685</v>
      </c>
      <c r="J113" s="800">
        <v>162.69794498888476</v>
      </c>
      <c r="K113" s="904">
        <v>167.09</v>
      </c>
      <c r="L113" s="800">
        <v>150</v>
      </c>
      <c r="M113" s="800">
        <v>150</v>
      </c>
      <c r="N113" s="800">
        <v>150</v>
      </c>
      <c r="O113" s="800">
        <v>150</v>
      </c>
    </row>
    <row r="114" spans="1:15">
      <c r="D114" s="803" t="s">
        <v>111</v>
      </c>
      <c r="E114" s="496" t="s">
        <v>204</v>
      </c>
      <c r="F114" s="800">
        <v>100</v>
      </c>
      <c r="G114" s="796">
        <v>101.70558254833912</v>
      </c>
      <c r="H114" s="796">
        <v>102.83712371543452</v>
      </c>
      <c r="I114" s="800">
        <v>105.61372605575123</v>
      </c>
      <c r="J114" s="800">
        <v>108.46529665925651</v>
      </c>
      <c r="K114" s="904">
        <v>111.39</v>
      </c>
      <c r="L114" s="800">
        <v>100</v>
      </c>
      <c r="M114" s="800">
        <v>100</v>
      </c>
      <c r="N114" s="800">
        <v>100</v>
      </c>
      <c r="O114" s="800">
        <v>100</v>
      </c>
    </row>
    <row r="115" spans="1:15">
      <c r="D115" s="803" t="s">
        <v>112</v>
      </c>
      <c r="E115" s="496" t="s">
        <v>204</v>
      </c>
      <c r="F115" s="800">
        <v>80</v>
      </c>
      <c r="G115" s="796">
        <v>81.364466038671296</v>
      </c>
      <c r="H115" s="796">
        <v>82.269698972347612</v>
      </c>
      <c r="I115" s="800">
        <v>84.490980844600983</v>
      </c>
      <c r="J115" s="800">
        <v>86.772237327405207</v>
      </c>
      <c r="K115" s="904">
        <v>89.12</v>
      </c>
      <c r="L115" s="800">
        <v>80</v>
      </c>
      <c r="M115" s="800">
        <v>80</v>
      </c>
      <c r="N115" s="800">
        <v>80</v>
      </c>
      <c r="O115" s="800">
        <v>80</v>
      </c>
    </row>
    <row r="116" spans="1:15">
      <c r="D116" s="803" t="s">
        <v>113</v>
      </c>
      <c r="E116" s="496" t="s">
        <v>204</v>
      </c>
      <c r="F116" s="800">
        <v>60</v>
      </c>
      <c r="G116" s="796">
        <v>61.023349529003475</v>
      </c>
      <c r="H116" s="796">
        <v>61.702274229260709</v>
      </c>
      <c r="I116" s="800">
        <v>63.368235633450738</v>
      </c>
      <c r="J116" s="800">
        <v>65.079177995553906</v>
      </c>
      <c r="K116" s="904">
        <v>66.84</v>
      </c>
      <c r="L116" s="800">
        <v>60</v>
      </c>
      <c r="M116" s="800">
        <v>60</v>
      </c>
      <c r="N116" s="800">
        <v>60</v>
      </c>
      <c r="O116" s="800">
        <v>60</v>
      </c>
    </row>
    <row r="117" spans="1:15">
      <c r="D117" s="808"/>
      <c r="F117" s="503"/>
      <c r="G117" s="503"/>
      <c r="H117" s="503"/>
      <c r="I117" s="802"/>
      <c r="J117" s="503"/>
      <c r="K117" s="907"/>
      <c r="L117" s="503"/>
      <c r="M117" s="503"/>
      <c r="N117" s="503"/>
      <c r="O117" s="503"/>
    </row>
    <row r="118" spans="1:15">
      <c r="D118" s="808"/>
      <c r="F118" s="503"/>
      <c r="G118" s="503"/>
      <c r="H118" s="503"/>
      <c r="I118" s="503"/>
      <c r="J118" s="503"/>
      <c r="K118" s="907"/>
      <c r="L118" s="503"/>
      <c r="M118" s="503"/>
      <c r="N118" s="503"/>
      <c r="O118" s="503"/>
    </row>
    <row r="119" spans="1:15">
      <c r="D119" s="808"/>
      <c r="F119" s="503"/>
      <c r="G119" s="503"/>
      <c r="H119" s="503"/>
      <c r="I119" s="503"/>
      <c r="J119" s="503"/>
      <c r="K119" s="907"/>
      <c r="L119" s="503"/>
      <c r="M119" s="503"/>
      <c r="N119" s="503"/>
      <c r="O119" s="503"/>
    </row>
    <row r="120" spans="1:15" ht="13.5" thickBot="1">
      <c r="D120" s="808"/>
      <c r="F120" s="503"/>
      <c r="G120" s="503"/>
      <c r="H120" s="503"/>
      <c r="I120" s="503"/>
      <c r="J120" s="503"/>
      <c r="K120" s="907"/>
      <c r="L120" s="503"/>
      <c r="M120" s="503"/>
      <c r="N120" s="503"/>
      <c r="O120" s="503"/>
    </row>
    <row r="121" spans="1:15" ht="13.5" thickBot="1">
      <c r="B121" s="882" t="s">
        <v>115</v>
      </c>
      <c r="C121" s="882"/>
      <c r="D121" s="883"/>
      <c r="E121" s="785"/>
      <c r="F121" s="786"/>
      <c r="G121" s="786"/>
      <c r="H121" s="786"/>
      <c r="I121" s="786"/>
      <c r="J121" s="786"/>
      <c r="K121" s="913"/>
      <c r="L121" s="787"/>
      <c r="M121" s="786"/>
      <c r="N121" s="787"/>
      <c r="O121" s="786"/>
    </row>
    <row r="122" spans="1:15">
      <c r="C122" s="539" t="s">
        <v>116</v>
      </c>
      <c r="D122" s="539"/>
      <c r="E122" s="539"/>
      <c r="F122" s="539"/>
      <c r="G122" s="539"/>
      <c r="H122" s="539"/>
      <c r="I122" s="539"/>
      <c r="J122" s="539"/>
      <c r="K122" s="906"/>
      <c r="L122" s="884"/>
      <c r="M122" s="884"/>
      <c r="N122" s="884"/>
      <c r="O122" s="884"/>
    </row>
    <row r="123" spans="1:15">
      <c r="D123" s="803" t="s">
        <v>117</v>
      </c>
      <c r="E123" s="496" t="s">
        <v>206</v>
      </c>
      <c r="F123" s="800">
        <v>1375</v>
      </c>
      <c r="G123" s="800">
        <v>1430</v>
      </c>
      <c r="H123" s="800">
        <v>1487.2</v>
      </c>
      <c r="I123" s="800">
        <v>1546.6880000000001</v>
      </c>
      <c r="J123" s="800">
        <v>1608.5555200000001</v>
      </c>
      <c r="K123" s="904">
        <v>1672.8977408000001</v>
      </c>
      <c r="L123" s="800">
        <v>1739.813650432</v>
      </c>
      <c r="M123" s="800">
        <v>1739.813650432</v>
      </c>
      <c r="N123" s="800">
        <v>1809.4061964492801</v>
      </c>
      <c r="O123" s="800">
        <v>1809.4061964492801</v>
      </c>
    </row>
    <row r="124" spans="1:15">
      <c r="D124" s="803" t="s">
        <v>118</v>
      </c>
      <c r="E124" s="496" t="s">
        <v>207</v>
      </c>
      <c r="F124" s="800">
        <v>2623</v>
      </c>
      <c r="G124" s="800">
        <v>2623</v>
      </c>
      <c r="H124" s="800">
        <v>2623</v>
      </c>
      <c r="I124" s="800">
        <v>2623</v>
      </c>
      <c r="J124" s="800">
        <v>2623</v>
      </c>
      <c r="K124" s="904">
        <v>2623</v>
      </c>
      <c r="L124" s="800">
        <v>2623</v>
      </c>
      <c r="M124" s="800">
        <v>2623</v>
      </c>
      <c r="N124" s="800">
        <v>2623</v>
      </c>
      <c r="O124" s="800">
        <v>2623</v>
      </c>
    </row>
    <row r="125" spans="1:15">
      <c r="C125" s="539" t="s">
        <v>208</v>
      </c>
      <c r="D125" s="539"/>
      <c r="E125" s="539"/>
      <c r="F125" s="539"/>
      <c r="G125" s="539"/>
      <c r="H125" s="539"/>
      <c r="I125" s="539"/>
      <c r="J125" s="539"/>
      <c r="K125" s="906"/>
      <c r="L125" s="884"/>
      <c r="M125" s="884"/>
      <c r="N125" s="884"/>
      <c r="O125" s="884"/>
    </row>
    <row r="126" spans="1:15">
      <c r="D126" s="525" t="s">
        <v>120</v>
      </c>
      <c r="E126" s="496" t="s">
        <v>209</v>
      </c>
      <c r="F126" s="800">
        <v>237.5</v>
      </c>
      <c r="G126" s="800">
        <v>247</v>
      </c>
      <c r="H126" s="800">
        <v>256.88</v>
      </c>
      <c r="I126" s="800">
        <v>267.15519999999998</v>
      </c>
      <c r="J126" s="800">
        <v>277.841408</v>
      </c>
      <c r="K126" s="904">
        <v>288.95506432000002</v>
      </c>
      <c r="L126" s="800">
        <v>300.5132668928</v>
      </c>
      <c r="M126" s="800">
        <v>300.5132668928</v>
      </c>
      <c r="N126" s="800">
        <v>312.533797568512</v>
      </c>
      <c r="O126" s="800">
        <v>312.533797568512</v>
      </c>
    </row>
    <row r="127" spans="1:15">
      <c r="D127" s="525" t="s">
        <v>121</v>
      </c>
      <c r="E127" s="496" t="s">
        <v>210</v>
      </c>
      <c r="F127" s="809">
        <v>0.1313</v>
      </c>
      <c r="G127" s="809">
        <v>0.13655200000000001</v>
      </c>
      <c r="H127" s="809">
        <v>0.14201408000000001</v>
      </c>
      <c r="I127" s="809">
        <v>0.14769464320000003</v>
      </c>
      <c r="J127" s="809">
        <v>0.15360242892800005</v>
      </c>
      <c r="K127" s="914">
        <v>0.15974652608512005</v>
      </c>
      <c r="L127" s="809">
        <v>0.16613638712852485</v>
      </c>
      <c r="M127" s="809">
        <v>0.16613638712852485</v>
      </c>
      <c r="N127" s="809">
        <v>0.17278184261366586</v>
      </c>
      <c r="O127" s="809">
        <v>0.17278184261366586</v>
      </c>
    </row>
    <row r="128" spans="1:15" s="528" customFormat="1">
      <c r="A128" s="527"/>
      <c r="B128" s="527"/>
      <c r="C128" s="891" t="s">
        <v>122</v>
      </c>
      <c r="D128" s="891"/>
      <c r="E128" s="891"/>
      <c r="F128" s="891"/>
      <c r="G128" s="891"/>
      <c r="H128" s="891"/>
      <c r="I128" s="891"/>
      <c r="J128" s="891"/>
      <c r="K128" s="915"/>
      <c r="L128" s="892"/>
      <c r="M128" s="892"/>
      <c r="N128" s="892"/>
      <c r="O128" s="892"/>
    </row>
    <row r="129" spans="1:16" s="528" customFormat="1" ht="13.5" thickBot="1">
      <c r="A129" s="527"/>
      <c r="B129" s="527"/>
      <c r="C129" s="527"/>
      <c r="D129" s="529" t="s">
        <v>123</v>
      </c>
      <c r="E129" s="810" t="s">
        <v>211</v>
      </c>
      <c r="F129" s="811">
        <v>437.5</v>
      </c>
      <c r="G129" s="811">
        <v>455</v>
      </c>
      <c r="H129" s="811">
        <v>473.2</v>
      </c>
      <c r="I129" s="811">
        <v>492.12799999999999</v>
      </c>
      <c r="J129" s="811">
        <v>511.81312000000003</v>
      </c>
      <c r="K129" s="916">
        <v>532.2856448</v>
      </c>
      <c r="L129" s="811">
        <v>553.57707059200004</v>
      </c>
      <c r="M129" s="811">
        <v>553.57707059200004</v>
      </c>
      <c r="N129" s="811">
        <v>575.7201534156801</v>
      </c>
      <c r="O129" s="811">
        <v>575.7201534156801</v>
      </c>
    </row>
    <row r="130" spans="1:16" ht="13.5" thickBot="1">
      <c r="B130" s="882" t="s">
        <v>125</v>
      </c>
      <c r="C130" s="882"/>
      <c r="D130" s="893"/>
      <c r="E130" s="812"/>
      <c r="F130" s="813"/>
      <c r="G130" s="813"/>
      <c r="H130" s="813"/>
      <c r="I130" s="786"/>
      <c r="J130" s="786"/>
      <c r="K130" s="913"/>
      <c r="L130" s="787"/>
      <c r="M130" s="786"/>
      <c r="N130" s="787"/>
      <c r="O130" s="786"/>
    </row>
    <row r="131" spans="1:16">
      <c r="C131" s="1128" t="s">
        <v>126</v>
      </c>
      <c r="D131" s="1129"/>
      <c r="E131" s="1129"/>
      <c r="F131" s="1129"/>
      <c r="G131" s="1129"/>
      <c r="H131" s="1129"/>
      <c r="I131" s="1129"/>
      <c r="J131" s="1129"/>
      <c r="K131" s="917"/>
      <c r="L131" s="886"/>
      <c r="M131" s="887"/>
      <c r="N131" s="886"/>
      <c r="O131" s="887"/>
    </row>
    <row r="132" spans="1:16" ht="13.5" thickBot="1">
      <c r="C132" s="767"/>
      <c r="D132" s="814" t="s">
        <v>127</v>
      </c>
      <c r="E132" s="806" t="s">
        <v>193</v>
      </c>
      <c r="F132" s="496">
        <v>121584.10178350321</v>
      </c>
      <c r="G132" s="796">
        <v>96935.560215147256</v>
      </c>
      <c r="H132" s="796">
        <v>97666.52019167722</v>
      </c>
      <c r="I132" s="800">
        <v>100303.51623685249</v>
      </c>
      <c r="J132" s="800">
        <v>103011.7111752475</v>
      </c>
      <c r="K132" s="904">
        <v>105793.03</v>
      </c>
      <c r="L132" s="800">
        <v>94972.045758431443</v>
      </c>
      <c r="M132" s="800">
        <v>94972.045758431443</v>
      </c>
      <c r="N132" s="800">
        <v>94972.045758431443</v>
      </c>
      <c r="O132" s="800">
        <v>94972.045758431443</v>
      </c>
      <c r="P132" s="767"/>
    </row>
    <row r="133" spans="1:16">
      <c r="C133" s="884" t="s">
        <v>212</v>
      </c>
      <c r="D133" s="884"/>
      <c r="E133" s="884"/>
      <c r="F133" s="884"/>
      <c r="G133" s="884"/>
      <c r="H133" s="884"/>
      <c r="I133" s="884"/>
      <c r="J133" s="884"/>
      <c r="K133" s="918"/>
      <c r="L133" s="886"/>
      <c r="M133" s="887"/>
      <c r="N133" s="886"/>
      <c r="O133" s="887"/>
      <c r="P133" s="767"/>
    </row>
    <row r="134" spans="1:16">
      <c r="C134" s="767"/>
      <c r="D134" s="814" t="s">
        <v>109</v>
      </c>
      <c r="E134" s="806" t="s">
        <v>193</v>
      </c>
      <c r="F134" s="800">
        <v>60507.220646440299</v>
      </c>
      <c r="G134" s="796">
        <v>61539.22058480516</v>
      </c>
      <c r="H134" s="796">
        <v>62223.885352950747</v>
      </c>
      <c r="I134" s="800">
        <v>63903.93025748041</v>
      </c>
      <c r="J134" s="800">
        <v>65629.336374432372</v>
      </c>
      <c r="K134" s="904">
        <v>67401.33</v>
      </c>
      <c r="L134" s="800">
        <v>60507.220646440299</v>
      </c>
      <c r="M134" s="800">
        <v>60507.220646440299</v>
      </c>
      <c r="N134" s="800">
        <v>60507.220646440299</v>
      </c>
      <c r="O134" s="800">
        <v>60507.220646440299</v>
      </c>
      <c r="P134" s="767"/>
    </row>
    <row r="135" spans="1:16">
      <c r="C135" s="767"/>
      <c r="D135" s="814" t="s">
        <v>213</v>
      </c>
      <c r="E135" s="806" t="s">
        <v>214</v>
      </c>
      <c r="F135" s="800">
        <v>519.16388888888901</v>
      </c>
      <c r="G135" s="796">
        <v>523.09542327020336</v>
      </c>
      <c r="H135" s="796">
        <v>525.6859294241757</v>
      </c>
      <c r="I135" s="800">
        <v>531.9941605772658</v>
      </c>
      <c r="J135" s="800">
        <v>775.80784351162299</v>
      </c>
      <c r="K135" s="904">
        <v>785.12</v>
      </c>
      <c r="L135" s="800">
        <v>748.12412620232192</v>
      </c>
      <c r="M135" s="800">
        <v>748.12412620232192</v>
      </c>
      <c r="N135" s="800">
        <v>748.12412620232192</v>
      </c>
      <c r="O135" s="800">
        <v>748.12412620232192</v>
      </c>
      <c r="P135" s="767"/>
    </row>
    <row r="136" spans="1:16">
      <c r="C136" s="767"/>
      <c r="D136" s="814" t="s">
        <v>130</v>
      </c>
      <c r="E136" s="806" t="s">
        <v>214</v>
      </c>
      <c r="F136" s="800">
        <v>3769.9317384905353</v>
      </c>
      <c r="G136" s="796">
        <v>3798.5074525176005</v>
      </c>
      <c r="H136" s="796">
        <v>3816.3663708794111</v>
      </c>
      <c r="I136" s="800">
        <v>3862.1627673299636</v>
      </c>
      <c r="J136" s="800">
        <v>3908.5087205379232</v>
      </c>
      <c r="K136" s="904">
        <v>3955.41</v>
      </c>
      <c r="L136" s="800">
        <v>3769.0177644678888</v>
      </c>
      <c r="M136" s="800">
        <v>3769.0177644678888</v>
      </c>
      <c r="N136" s="800">
        <v>3769.0177644678888</v>
      </c>
      <c r="O136" s="800">
        <v>3769.0177644678888</v>
      </c>
      <c r="P136" s="767"/>
    </row>
    <row r="137" spans="1:16">
      <c r="C137" s="767"/>
      <c r="D137" s="814" t="s">
        <v>131</v>
      </c>
      <c r="E137" s="806" t="s">
        <v>214</v>
      </c>
      <c r="F137" s="800">
        <v>1620.1982500922525</v>
      </c>
      <c r="G137" s="796">
        <v>1641.6929932374815</v>
      </c>
      <c r="H137" s="796">
        <v>1655.2802979630087</v>
      </c>
      <c r="I137" s="800">
        <v>1690.04118422023</v>
      </c>
      <c r="J137" s="800">
        <v>1725.5320490888566</v>
      </c>
      <c r="K137" s="904">
        <v>1761.77</v>
      </c>
      <c r="L137" s="800">
        <v>1619.5946035620293</v>
      </c>
      <c r="M137" s="800">
        <v>1619.5946035620293</v>
      </c>
      <c r="N137" s="800">
        <v>1619.5946035620293</v>
      </c>
      <c r="O137" s="800">
        <v>1619.5946035620293</v>
      </c>
      <c r="P137" s="767"/>
    </row>
    <row r="138" spans="1:16">
      <c r="C138" s="767"/>
      <c r="D138" s="814" t="s">
        <v>132</v>
      </c>
      <c r="E138" s="806" t="s">
        <v>215</v>
      </c>
      <c r="F138" s="800">
        <v>3249.0400000000004</v>
      </c>
      <c r="G138" s="796">
        <v>3292.1406016222113</v>
      </c>
      <c r="H138" s="796">
        <v>3320.6284384163537</v>
      </c>
      <c r="I138" s="800">
        <v>3390.3616356230968</v>
      </c>
      <c r="J138" s="800">
        <v>3461.5592299711816</v>
      </c>
      <c r="K138" s="904">
        <v>3534.25</v>
      </c>
      <c r="L138" s="800">
        <v>3249.0400000000004</v>
      </c>
      <c r="M138" s="800">
        <v>3249.0400000000004</v>
      </c>
      <c r="N138" s="800">
        <v>3249.0400000000004</v>
      </c>
      <c r="O138" s="800">
        <v>3249.0400000000004</v>
      </c>
      <c r="P138" s="767"/>
    </row>
    <row r="139" spans="1:16">
      <c r="I139" s="802"/>
      <c r="K139" s="905"/>
    </row>
    <row r="140" spans="1:16">
      <c r="K140" s="905"/>
    </row>
    <row r="141" spans="1:16">
      <c r="K141" s="905"/>
    </row>
    <row r="142" spans="1:16">
      <c r="K142" s="905"/>
    </row>
    <row r="143" spans="1:16" ht="13.5" thickBot="1">
      <c r="K143" s="905"/>
    </row>
    <row r="144" spans="1:16" ht="13.5" thickBot="1">
      <c r="B144" s="882" t="s">
        <v>134</v>
      </c>
      <c r="C144" s="882"/>
      <c r="D144" s="883"/>
      <c r="E144" s="785"/>
      <c r="F144" s="786"/>
      <c r="G144" s="786"/>
      <c r="H144" s="786"/>
      <c r="I144" s="786"/>
      <c r="J144" s="786"/>
      <c r="K144" s="913"/>
      <c r="L144" s="787"/>
      <c r="M144" s="786"/>
      <c r="N144" s="787"/>
      <c r="O144" s="786"/>
    </row>
    <row r="145" spans="2:18">
      <c r="C145" s="539" t="s">
        <v>135</v>
      </c>
      <c r="D145" s="539"/>
      <c r="E145" s="539"/>
      <c r="F145" s="539"/>
      <c r="G145" s="539"/>
      <c r="H145" s="539"/>
      <c r="I145" s="539"/>
      <c r="J145" s="539"/>
      <c r="K145" s="906"/>
      <c r="L145" s="884"/>
      <c r="M145" s="884"/>
      <c r="N145" s="884"/>
      <c r="O145" s="884"/>
    </row>
    <row r="146" spans="2:18">
      <c r="D146" s="525" t="s">
        <v>136</v>
      </c>
      <c r="E146" s="523" t="s">
        <v>216</v>
      </c>
      <c r="F146" s="800">
        <v>3.21</v>
      </c>
      <c r="G146" s="815">
        <v>3.264749199801686</v>
      </c>
      <c r="H146" s="815">
        <v>3.301071671265448</v>
      </c>
      <c r="I146" s="800">
        <v>3.3902006063896146</v>
      </c>
      <c r="J146" s="800">
        <v>3.4817360227621337</v>
      </c>
      <c r="K146" s="904">
        <v>3.58</v>
      </c>
      <c r="L146" s="800">
        <v>3.21</v>
      </c>
      <c r="M146" s="800">
        <v>3.21</v>
      </c>
      <c r="N146" s="800">
        <v>3.21</v>
      </c>
      <c r="O146" s="800">
        <v>3.21</v>
      </c>
    </row>
    <row r="147" spans="2:18">
      <c r="D147" s="525" t="s">
        <v>137</v>
      </c>
      <c r="E147" s="523" t="s">
        <v>216</v>
      </c>
      <c r="F147" s="800">
        <v>0.77</v>
      </c>
      <c r="G147" s="800">
        <v>0.77</v>
      </c>
      <c r="H147" s="800">
        <v>0.77</v>
      </c>
      <c r="I147" s="800">
        <v>0.77</v>
      </c>
      <c r="J147" s="800">
        <v>0.77</v>
      </c>
      <c r="K147" s="800">
        <v>0.77</v>
      </c>
      <c r="L147" s="800">
        <v>0.77</v>
      </c>
      <c r="M147" s="800">
        <v>0.77</v>
      </c>
      <c r="N147" s="800">
        <v>0.77</v>
      </c>
      <c r="O147" s="800">
        <v>0.77</v>
      </c>
    </row>
    <row r="148" spans="2:18" ht="13.5" thickBot="1"/>
    <row r="149" spans="2:18" ht="13.5" thickBot="1">
      <c r="B149" s="882" t="s">
        <v>139</v>
      </c>
      <c r="C149" s="882"/>
      <c r="D149" s="883"/>
      <c r="E149" s="785"/>
      <c r="F149" s="786"/>
      <c r="G149" s="786"/>
      <c r="H149" s="786"/>
      <c r="I149" s="786"/>
      <c r="J149" s="786"/>
      <c r="K149" s="786"/>
      <c r="L149" s="787"/>
      <c r="M149" s="786"/>
      <c r="N149" s="787"/>
      <c r="O149" s="786"/>
    </row>
    <row r="150" spans="2:18">
      <c r="C150" s="855" t="s">
        <v>217</v>
      </c>
      <c r="D150" s="855"/>
      <c r="E150" s="855"/>
      <c r="F150" s="855"/>
      <c r="G150" s="855"/>
      <c r="H150" s="855"/>
      <c r="I150" s="855"/>
      <c r="J150" s="855"/>
      <c r="K150" s="855"/>
      <c r="L150" s="894"/>
      <c r="M150" s="894"/>
      <c r="N150" s="894"/>
      <c r="O150" s="894"/>
    </row>
    <row r="151" spans="2:18">
      <c r="D151" s="816" t="s">
        <v>141</v>
      </c>
      <c r="E151" s="608" t="s">
        <v>198</v>
      </c>
      <c r="F151" s="817">
        <v>195</v>
      </c>
      <c r="G151" s="817">
        <v>192</v>
      </c>
      <c r="H151" s="817">
        <v>189</v>
      </c>
      <c r="I151" s="817">
        <v>186</v>
      </c>
      <c r="J151" s="818">
        <v>183</v>
      </c>
      <c r="K151" s="817">
        <v>183</v>
      </c>
      <c r="L151" s="817">
        <v>183</v>
      </c>
      <c r="M151" s="817">
        <v>183</v>
      </c>
      <c r="N151" s="817">
        <v>183</v>
      </c>
      <c r="O151" s="817">
        <v>183</v>
      </c>
    </row>
    <row r="152" spans="2:18">
      <c r="D152" s="816" t="s">
        <v>142</v>
      </c>
      <c r="E152" s="608" t="s">
        <v>198</v>
      </c>
      <c r="F152" s="817">
        <v>159</v>
      </c>
      <c r="G152" s="817">
        <v>156</v>
      </c>
      <c r="H152" s="817">
        <v>153</v>
      </c>
      <c r="I152" s="817">
        <v>150</v>
      </c>
      <c r="J152" s="818">
        <v>147</v>
      </c>
      <c r="K152" s="817">
        <v>147</v>
      </c>
      <c r="L152" s="817">
        <v>147</v>
      </c>
      <c r="M152" s="817">
        <v>147</v>
      </c>
      <c r="N152" s="817">
        <v>147</v>
      </c>
      <c r="O152" s="817">
        <v>147</v>
      </c>
    </row>
    <row r="153" spans="2:18">
      <c r="D153" s="816" t="s">
        <v>143</v>
      </c>
      <c r="E153" s="608" t="s">
        <v>198</v>
      </c>
      <c r="F153" s="817">
        <v>238.5</v>
      </c>
      <c r="G153" s="817">
        <v>234</v>
      </c>
      <c r="H153" s="817">
        <v>229.5</v>
      </c>
      <c r="I153" s="817">
        <v>225</v>
      </c>
      <c r="J153" s="818">
        <v>220.5</v>
      </c>
      <c r="K153" s="817">
        <v>220.5</v>
      </c>
      <c r="L153" s="817">
        <v>220.5</v>
      </c>
      <c r="M153" s="817">
        <v>220.5</v>
      </c>
      <c r="N153" s="817">
        <v>220.5</v>
      </c>
      <c r="O153" s="817">
        <v>220.5</v>
      </c>
    </row>
    <row r="154" spans="2:18">
      <c r="D154" s="816" t="s">
        <v>144</v>
      </c>
      <c r="E154" s="608" t="s">
        <v>198</v>
      </c>
      <c r="F154" s="817">
        <v>189</v>
      </c>
      <c r="G154" s="817">
        <v>186</v>
      </c>
      <c r="H154" s="817">
        <v>183</v>
      </c>
      <c r="I154" s="817">
        <v>180</v>
      </c>
      <c r="J154" s="818">
        <v>177</v>
      </c>
      <c r="K154" s="817">
        <v>177</v>
      </c>
      <c r="L154" s="817">
        <v>177</v>
      </c>
      <c r="M154" s="817">
        <v>177</v>
      </c>
      <c r="N154" s="817">
        <v>177</v>
      </c>
      <c r="O154" s="817">
        <v>177</v>
      </c>
    </row>
    <row r="155" spans="2:18" ht="13.5" thickBot="1">
      <c r="C155" s="392"/>
      <c r="D155" s="392"/>
    </row>
    <row r="156" spans="2:18" s="996" customFormat="1" ht="13.5" thickBot="1">
      <c r="B156" s="877" t="s">
        <v>139</v>
      </c>
      <c r="C156" s="877"/>
      <c r="D156" s="736"/>
      <c r="E156" s="520"/>
      <c r="F156" s="290"/>
      <c r="G156" s="290"/>
      <c r="H156" s="290"/>
      <c r="I156" s="290"/>
      <c r="J156" s="290"/>
      <c r="K156" s="290"/>
      <c r="L156" s="777"/>
      <c r="M156" s="290"/>
      <c r="N156" s="777"/>
      <c r="O156" s="290"/>
    </row>
    <row r="157" spans="2:18" s="285" customFormat="1" ht="26">
      <c r="C157" s="896" t="s">
        <v>218</v>
      </c>
      <c r="D157" s="819"/>
      <c r="E157" s="819"/>
      <c r="F157" s="792" t="s">
        <v>31</v>
      </c>
      <c r="G157" s="792" t="s">
        <v>32</v>
      </c>
      <c r="H157" s="792" t="s">
        <v>33</v>
      </c>
      <c r="I157" s="792" t="s">
        <v>192</v>
      </c>
      <c r="J157" s="793" t="s">
        <v>35</v>
      </c>
      <c r="K157" s="293"/>
      <c r="L157" s="293"/>
      <c r="M157" s="293"/>
      <c r="N157" s="293"/>
      <c r="O157" s="293"/>
    </row>
    <row r="158" spans="2:18" s="285" customFormat="1">
      <c r="D158" s="295" t="s">
        <v>146</v>
      </c>
      <c r="E158" s="295" t="s">
        <v>147</v>
      </c>
      <c r="F158" s="820" t="s">
        <v>219</v>
      </c>
      <c r="G158" s="820" t="s">
        <v>219</v>
      </c>
      <c r="H158" s="820" t="s">
        <v>219</v>
      </c>
      <c r="I158" s="820" t="s">
        <v>219</v>
      </c>
      <c r="J158" s="821">
        <v>42570</v>
      </c>
      <c r="K158" s="821">
        <v>42570</v>
      </c>
      <c r="L158" s="821">
        <v>42570</v>
      </c>
      <c r="M158" s="821">
        <v>42570</v>
      </c>
      <c r="N158" s="821">
        <v>42570</v>
      </c>
      <c r="O158" s="821">
        <v>42570</v>
      </c>
      <c r="R158" s="293"/>
    </row>
    <row r="159" spans="2:18" s="285" customFormat="1">
      <c r="D159" s="295" t="s">
        <v>148</v>
      </c>
      <c r="E159" s="295" t="s">
        <v>220</v>
      </c>
      <c r="F159" s="820" t="s">
        <v>219</v>
      </c>
      <c r="G159" s="820" t="s">
        <v>219</v>
      </c>
      <c r="H159" s="820" t="s">
        <v>219</v>
      </c>
      <c r="I159" s="820" t="s">
        <v>219</v>
      </c>
      <c r="J159" s="821">
        <v>32380</v>
      </c>
      <c r="K159" s="821">
        <v>32380</v>
      </c>
      <c r="L159" s="821">
        <v>32380</v>
      </c>
      <c r="M159" s="821">
        <v>32380</v>
      </c>
      <c r="N159" s="821">
        <v>32380</v>
      </c>
      <c r="O159" s="821">
        <v>32380</v>
      </c>
    </row>
    <row r="160" spans="2:18" s="285" customFormat="1">
      <c r="D160" s="295" t="s">
        <v>149</v>
      </c>
      <c r="E160" s="295" t="s">
        <v>150</v>
      </c>
      <c r="F160" s="820" t="s">
        <v>219</v>
      </c>
      <c r="G160" s="820" t="s">
        <v>219</v>
      </c>
      <c r="H160" s="820" t="s">
        <v>219</v>
      </c>
      <c r="I160" s="820" t="s">
        <v>219</v>
      </c>
      <c r="J160" s="821">
        <v>748550</v>
      </c>
      <c r="K160" s="821">
        <v>748550</v>
      </c>
      <c r="L160" s="821">
        <v>748550</v>
      </c>
      <c r="M160" s="821">
        <v>748550</v>
      </c>
      <c r="N160" s="821">
        <v>748550</v>
      </c>
      <c r="O160" s="821">
        <v>748550</v>
      </c>
    </row>
    <row r="161" spans="2:15" s="285" customFormat="1">
      <c r="D161" s="295" t="s">
        <v>151</v>
      </c>
      <c r="E161" s="295" t="s">
        <v>221</v>
      </c>
      <c r="F161" s="820" t="s">
        <v>219</v>
      </c>
      <c r="G161" s="820" t="s">
        <v>219</v>
      </c>
      <c r="H161" s="820" t="s">
        <v>219</v>
      </c>
      <c r="I161" s="820" t="s">
        <v>219</v>
      </c>
      <c r="J161" s="821">
        <v>48550</v>
      </c>
      <c r="K161" s="821">
        <v>48550</v>
      </c>
      <c r="L161" s="821">
        <v>48550</v>
      </c>
      <c r="M161" s="821">
        <v>48550</v>
      </c>
      <c r="N161" s="821">
        <v>48550</v>
      </c>
      <c r="O161" s="821">
        <v>48550</v>
      </c>
    </row>
    <row r="162" spans="2:15" s="285" customFormat="1">
      <c r="D162" s="295" t="s">
        <v>152</v>
      </c>
      <c r="E162" s="295" t="s">
        <v>175</v>
      </c>
      <c r="F162" s="820" t="s">
        <v>219</v>
      </c>
      <c r="G162" s="820" t="s">
        <v>219</v>
      </c>
      <c r="H162" s="820" t="s">
        <v>219</v>
      </c>
      <c r="I162" s="820" t="s">
        <v>219</v>
      </c>
      <c r="J162" s="821">
        <v>1232</v>
      </c>
      <c r="K162" s="821">
        <v>1232</v>
      </c>
      <c r="L162" s="821">
        <v>1232</v>
      </c>
      <c r="M162" s="821">
        <v>1232</v>
      </c>
      <c r="N162" s="821">
        <v>1232</v>
      </c>
      <c r="O162" s="821">
        <v>1232</v>
      </c>
    </row>
    <row r="163" spans="2:15" s="285" customFormat="1">
      <c r="D163" s="295" t="s">
        <v>153</v>
      </c>
      <c r="E163" s="295" t="s">
        <v>222</v>
      </c>
      <c r="F163" s="820" t="s">
        <v>219</v>
      </c>
      <c r="G163" s="820" t="s">
        <v>219</v>
      </c>
      <c r="H163" s="820" t="s">
        <v>219</v>
      </c>
      <c r="I163" s="820" t="s">
        <v>219</v>
      </c>
      <c r="J163" s="821">
        <v>456</v>
      </c>
      <c r="K163" s="821">
        <v>456</v>
      </c>
      <c r="L163" s="821">
        <v>456</v>
      </c>
      <c r="M163" s="821">
        <v>456</v>
      </c>
      <c r="N163" s="821">
        <v>456</v>
      </c>
      <c r="O163" s="821">
        <v>456</v>
      </c>
    </row>
    <row r="164" spans="2:15" s="285" customFormat="1">
      <c r="D164" s="295" t="s">
        <v>154</v>
      </c>
      <c r="E164" s="295" t="s">
        <v>223</v>
      </c>
      <c r="F164" s="820" t="s">
        <v>219</v>
      </c>
      <c r="G164" s="820" t="s">
        <v>219</v>
      </c>
      <c r="H164" s="820" t="s">
        <v>219</v>
      </c>
      <c r="I164" s="820" t="s">
        <v>219</v>
      </c>
      <c r="J164" s="821">
        <v>236</v>
      </c>
      <c r="K164" s="821">
        <v>236</v>
      </c>
      <c r="L164" s="821">
        <v>236</v>
      </c>
      <c r="M164" s="821">
        <v>236</v>
      </c>
      <c r="N164" s="821">
        <v>236</v>
      </c>
      <c r="O164" s="821">
        <v>236</v>
      </c>
    </row>
    <row r="165" spans="2:15" s="285" customFormat="1">
      <c r="D165" s="295" t="s">
        <v>155</v>
      </c>
      <c r="E165" s="295" t="s">
        <v>177</v>
      </c>
      <c r="F165" s="820" t="s">
        <v>219</v>
      </c>
      <c r="G165" s="820" t="s">
        <v>219</v>
      </c>
      <c r="H165" s="820" t="s">
        <v>219</v>
      </c>
      <c r="I165" s="820" t="s">
        <v>219</v>
      </c>
      <c r="J165" s="821">
        <v>736.75</v>
      </c>
      <c r="K165" s="821">
        <v>736.75</v>
      </c>
      <c r="L165" s="821">
        <v>736.75</v>
      </c>
      <c r="M165" s="821">
        <v>736.75</v>
      </c>
      <c r="N165" s="821">
        <v>736.75</v>
      </c>
      <c r="O165" s="821">
        <v>736.75</v>
      </c>
    </row>
    <row r="166" spans="2:15" s="285" customFormat="1">
      <c r="D166" s="295" t="s">
        <v>156</v>
      </c>
      <c r="E166" s="295" t="s">
        <v>224</v>
      </c>
      <c r="F166" s="820" t="s">
        <v>219</v>
      </c>
      <c r="G166" s="820" t="s">
        <v>219</v>
      </c>
      <c r="H166" s="820" t="s">
        <v>219</v>
      </c>
      <c r="I166" s="820" t="s">
        <v>219</v>
      </c>
      <c r="J166" s="821">
        <v>64</v>
      </c>
      <c r="K166" s="821">
        <v>64</v>
      </c>
      <c r="L166" s="821">
        <v>64</v>
      </c>
      <c r="M166" s="821">
        <v>64</v>
      </c>
      <c r="N166" s="821">
        <v>64</v>
      </c>
      <c r="O166" s="821">
        <v>64</v>
      </c>
    </row>
    <row r="167" spans="2:15" s="285" customFormat="1">
      <c r="D167" s="295" t="s">
        <v>157</v>
      </c>
      <c r="E167" s="295" t="s">
        <v>225</v>
      </c>
      <c r="F167" s="820" t="s">
        <v>219</v>
      </c>
      <c r="G167" s="820" t="s">
        <v>219</v>
      </c>
      <c r="H167" s="820" t="s">
        <v>219</v>
      </c>
      <c r="I167" s="820" t="s">
        <v>219</v>
      </c>
      <c r="J167" s="821">
        <v>45.95</v>
      </c>
      <c r="K167" s="821">
        <v>45.95</v>
      </c>
      <c r="L167" s="821">
        <v>45.95</v>
      </c>
      <c r="M167" s="821">
        <v>45.95</v>
      </c>
      <c r="N167" s="821">
        <v>45.95</v>
      </c>
      <c r="O167" s="821">
        <v>45.95</v>
      </c>
    </row>
    <row r="168" spans="2:15" s="285" customFormat="1">
      <c r="D168" s="288"/>
      <c r="E168" s="288"/>
      <c r="F168" s="288"/>
      <c r="G168" s="463"/>
      <c r="H168" s="293"/>
      <c r="I168" s="293"/>
      <c r="J168" s="293"/>
      <c r="K168" s="293"/>
      <c r="L168" s="293"/>
      <c r="M168" s="293"/>
      <c r="N168" s="293"/>
      <c r="O168" s="293"/>
    </row>
    <row r="169" spans="2:15" s="285" customFormat="1" ht="13.4" customHeight="1">
      <c r="D169" s="1171" t="s">
        <v>226</v>
      </c>
      <c r="E169" s="822"/>
      <c r="F169" s="822"/>
      <c r="G169" s="822"/>
      <c r="H169" s="293"/>
      <c r="I169" s="293"/>
      <c r="J169" s="293"/>
      <c r="K169" s="293"/>
      <c r="L169" s="293"/>
      <c r="M169" s="293"/>
      <c r="N169" s="293"/>
      <c r="O169" s="293"/>
    </row>
    <row r="170" spans="2:15" s="285" customFormat="1">
      <c r="D170" s="1172"/>
      <c r="E170" s="392"/>
      <c r="F170" s="293"/>
      <c r="G170" s="293"/>
      <c r="H170" s="293"/>
      <c r="I170" s="293"/>
      <c r="J170" s="293"/>
      <c r="K170" s="293"/>
      <c r="L170" s="293"/>
      <c r="M170" s="293"/>
      <c r="N170" s="293"/>
      <c r="O170" s="293"/>
    </row>
    <row r="171" spans="2:15" s="285" customFormat="1">
      <c r="D171" s="1172"/>
      <c r="E171" s="392"/>
      <c r="F171" s="293"/>
      <c r="G171" s="293"/>
      <c r="H171" s="293"/>
      <c r="I171" s="293"/>
      <c r="J171" s="293"/>
      <c r="K171" s="293"/>
      <c r="L171" s="293"/>
      <c r="M171" s="293"/>
      <c r="N171" s="293"/>
      <c r="O171" s="293"/>
    </row>
    <row r="172" spans="2:15" s="285" customFormat="1">
      <c r="D172" s="1172"/>
      <c r="E172" s="392"/>
      <c r="F172" s="293"/>
      <c r="G172" s="293"/>
      <c r="H172" s="293"/>
      <c r="I172" s="293"/>
      <c r="J172" s="293"/>
      <c r="K172" s="293"/>
      <c r="L172" s="293"/>
      <c r="M172" s="293"/>
      <c r="N172" s="293"/>
      <c r="O172" s="293"/>
    </row>
    <row r="173" spans="2:15" ht="13.5" thickBot="1"/>
    <row r="174" spans="2:15" s="285" customFormat="1" ht="13.5" thickBot="1">
      <c r="B174" s="895" t="s">
        <v>139</v>
      </c>
      <c r="C174" s="895"/>
      <c r="D174" s="897"/>
      <c r="E174" s="785"/>
      <c r="F174" s="786"/>
      <c r="G174" s="786"/>
      <c r="H174" s="786"/>
      <c r="I174" s="786"/>
      <c r="J174" s="786"/>
      <c r="K174" s="786"/>
      <c r="L174" s="787"/>
      <c r="M174" s="786"/>
      <c r="N174" s="787"/>
      <c r="O174" s="786"/>
    </row>
    <row r="175" spans="2:15" s="285" customFormat="1">
      <c r="C175" s="896" t="s">
        <v>227</v>
      </c>
      <c r="D175" s="789"/>
      <c r="E175" s="819"/>
      <c r="F175" s="293"/>
      <c r="G175" s="293"/>
      <c r="H175" s="293"/>
      <c r="I175" s="293"/>
      <c r="J175" s="293"/>
      <c r="K175" s="293"/>
      <c r="L175" s="293"/>
      <c r="M175" s="293"/>
      <c r="N175" s="293"/>
      <c r="O175" s="293"/>
    </row>
    <row r="176" spans="2:15">
      <c r="D176" s="703" t="s">
        <v>159</v>
      </c>
      <c r="E176" s="442" t="s">
        <v>150</v>
      </c>
      <c r="F176" s="820" t="s">
        <v>219</v>
      </c>
      <c r="G176" s="820" t="s">
        <v>219</v>
      </c>
      <c r="H176" s="820" t="s">
        <v>219</v>
      </c>
      <c r="I176" s="820" t="s">
        <v>219</v>
      </c>
      <c r="J176" s="823">
        <v>14506.6</v>
      </c>
      <c r="K176" s="824"/>
      <c r="L176" s="824" t="s">
        <v>219</v>
      </c>
      <c r="M176" s="824" t="s">
        <v>219</v>
      </c>
      <c r="N176" s="824" t="s">
        <v>219</v>
      </c>
      <c r="O176" s="824" t="s">
        <v>219</v>
      </c>
    </row>
    <row r="177" spans="1:15">
      <c r="D177" s="703" t="s">
        <v>160</v>
      </c>
      <c r="E177" s="442" t="s">
        <v>161</v>
      </c>
      <c r="F177" s="820" t="s">
        <v>219</v>
      </c>
      <c r="G177" s="820" t="s">
        <v>219</v>
      </c>
      <c r="H177" s="820" t="s">
        <v>219</v>
      </c>
      <c r="I177" s="820" t="s">
        <v>219</v>
      </c>
      <c r="J177" s="823">
        <v>6700</v>
      </c>
      <c r="K177" s="823"/>
      <c r="L177" s="823">
        <v>6700</v>
      </c>
      <c r="M177" s="823">
        <v>6700</v>
      </c>
      <c r="N177" s="823">
        <v>6700</v>
      </c>
      <c r="O177" s="823">
        <v>6700</v>
      </c>
    </row>
    <row r="178" spans="1:15">
      <c r="D178" s="703" t="s">
        <v>162</v>
      </c>
      <c r="E178" s="442" t="s">
        <v>163</v>
      </c>
      <c r="F178" s="820" t="s">
        <v>219</v>
      </c>
      <c r="G178" s="820" t="s">
        <v>219</v>
      </c>
      <c r="H178" s="820" t="s">
        <v>219</v>
      </c>
      <c r="I178" s="820" t="s">
        <v>219</v>
      </c>
      <c r="J178" s="823">
        <v>13.4</v>
      </c>
      <c r="K178" s="823"/>
      <c r="L178" s="823">
        <v>13.4</v>
      </c>
      <c r="M178" s="823">
        <v>13.4</v>
      </c>
      <c r="N178" s="823">
        <v>13.4</v>
      </c>
      <c r="O178" s="823">
        <v>13.4</v>
      </c>
    </row>
    <row r="179" spans="1:15">
      <c r="D179" s="703" t="s">
        <v>164</v>
      </c>
      <c r="E179" s="825" t="s">
        <v>161</v>
      </c>
      <c r="F179" s="820" t="s">
        <v>219</v>
      </c>
      <c r="G179" s="820" t="s">
        <v>219</v>
      </c>
      <c r="H179" s="820" t="s">
        <v>219</v>
      </c>
      <c r="I179" s="820" t="s">
        <v>219</v>
      </c>
      <c r="J179" s="823">
        <v>7250</v>
      </c>
      <c r="K179" s="823"/>
      <c r="L179" s="823">
        <v>7250</v>
      </c>
      <c r="M179" s="823">
        <v>7250</v>
      </c>
      <c r="N179" s="823">
        <v>7250</v>
      </c>
      <c r="O179" s="823">
        <v>7250</v>
      </c>
    </row>
    <row r="180" spans="1:15">
      <c r="D180" s="703" t="s">
        <v>166</v>
      </c>
      <c r="E180" s="442" t="s">
        <v>167</v>
      </c>
      <c r="F180" s="820" t="s">
        <v>219</v>
      </c>
      <c r="G180" s="820" t="s">
        <v>219</v>
      </c>
      <c r="H180" s="820" t="s">
        <v>219</v>
      </c>
      <c r="I180" s="820" t="s">
        <v>219</v>
      </c>
      <c r="J180" s="823">
        <v>7</v>
      </c>
      <c r="K180" s="823"/>
      <c r="L180" s="823">
        <v>7</v>
      </c>
      <c r="M180" s="823">
        <v>7</v>
      </c>
      <c r="N180" s="823">
        <v>7</v>
      </c>
      <c r="O180" s="823">
        <v>7</v>
      </c>
    </row>
    <row r="181" spans="1:15" ht="13.5" thickBot="1">
      <c r="J181" s="770"/>
      <c r="K181" s="770"/>
      <c r="L181" s="770"/>
      <c r="M181" s="770"/>
      <c r="N181" s="770"/>
      <c r="O181" s="770"/>
    </row>
    <row r="182" spans="1:15" s="288" customFormat="1" ht="13.5" thickBot="1">
      <c r="A182" s="295"/>
      <c r="B182" s="899" t="s">
        <v>228</v>
      </c>
      <c r="C182" s="899"/>
      <c r="D182" s="899"/>
      <c r="E182" s="289"/>
      <c r="F182" s="290"/>
      <c r="G182" s="290"/>
      <c r="H182" s="290"/>
      <c r="I182" s="290"/>
      <c r="J182" s="291"/>
      <c r="K182" s="292"/>
      <c r="L182" s="294"/>
      <c r="M182" s="292"/>
      <c r="N182" s="294"/>
      <c r="O182" s="292"/>
    </row>
    <row r="183" spans="1:15" s="297" customFormat="1">
      <c r="A183" s="828"/>
      <c r="B183" s="828"/>
      <c r="C183" s="244"/>
      <c r="D183" s="828" t="s">
        <v>169</v>
      </c>
      <c r="E183" s="898" t="s">
        <v>170</v>
      </c>
      <c r="F183" s="829">
        <v>0</v>
      </c>
      <c r="G183" s="829">
        <v>0</v>
      </c>
      <c r="H183" s="829">
        <v>0</v>
      </c>
      <c r="I183" s="829">
        <v>0</v>
      </c>
      <c r="J183" s="826">
        <v>387500</v>
      </c>
      <c r="K183" s="824">
        <v>0</v>
      </c>
      <c r="L183" s="824">
        <v>0</v>
      </c>
      <c r="M183" s="824">
        <v>0</v>
      </c>
      <c r="N183" s="824">
        <v>0</v>
      </c>
      <c r="O183" s="824">
        <v>0</v>
      </c>
    </row>
    <row r="184" spans="1:15" s="297" customFormat="1">
      <c r="A184" s="828"/>
      <c r="B184" s="900"/>
      <c r="C184" s="900"/>
      <c r="D184" s="828" t="s">
        <v>171</v>
      </c>
      <c r="E184" s="898" t="s">
        <v>170</v>
      </c>
      <c r="F184" s="829">
        <v>0</v>
      </c>
      <c r="G184" s="829">
        <v>0</v>
      </c>
      <c r="H184" s="829">
        <v>0</v>
      </c>
      <c r="I184" s="829">
        <v>0</v>
      </c>
      <c r="J184" s="826">
        <v>24500</v>
      </c>
      <c r="K184" s="824">
        <v>0</v>
      </c>
      <c r="L184" s="824">
        <v>0</v>
      </c>
      <c r="M184" s="824">
        <v>0</v>
      </c>
      <c r="N184" s="824">
        <v>0</v>
      </c>
      <c r="O184" s="824">
        <v>0</v>
      </c>
    </row>
    <row r="185" spans="1:15" s="297" customFormat="1">
      <c r="A185" s="828"/>
      <c r="B185" s="828"/>
      <c r="C185" s="828"/>
      <c r="D185" s="828" t="s">
        <v>172</v>
      </c>
      <c r="E185" s="898" t="s">
        <v>173</v>
      </c>
      <c r="F185" s="829">
        <v>0</v>
      </c>
      <c r="G185" s="829">
        <v>0</v>
      </c>
      <c r="H185" s="829">
        <v>0</v>
      </c>
      <c r="I185" s="829">
        <v>0</v>
      </c>
      <c r="J185" s="826">
        <v>28000</v>
      </c>
      <c r="K185" s="826">
        <v>28000</v>
      </c>
      <c r="L185" s="826">
        <v>28000</v>
      </c>
      <c r="M185" s="826">
        <v>28000</v>
      </c>
      <c r="N185" s="826">
        <v>28000</v>
      </c>
      <c r="O185" s="826">
        <v>28000</v>
      </c>
    </row>
    <row r="186" spans="1:15" s="297" customFormat="1">
      <c r="A186" s="828"/>
      <c r="B186" s="828"/>
      <c r="C186" s="828"/>
      <c r="D186" s="828" t="s">
        <v>174</v>
      </c>
      <c r="E186" s="898" t="s">
        <v>175</v>
      </c>
      <c r="F186" s="829">
        <v>0</v>
      </c>
      <c r="G186" s="829">
        <v>0</v>
      </c>
      <c r="H186" s="829">
        <v>0</v>
      </c>
      <c r="I186" s="829">
        <v>0</v>
      </c>
      <c r="J186" s="826">
        <v>6000</v>
      </c>
      <c r="K186" s="826">
        <v>6000</v>
      </c>
      <c r="L186" s="826">
        <v>6000</v>
      </c>
      <c r="M186" s="826">
        <v>6000</v>
      </c>
      <c r="N186" s="826">
        <v>6000</v>
      </c>
      <c r="O186" s="826">
        <v>6000</v>
      </c>
    </row>
    <row r="187" spans="1:15" s="297" customFormat="1">
      <c r="A187" s="828"/>
      <c r="B187" s="828"/>
      <c r="C187" s="828"/>
      <c r="D187" s="828" t="s">
        <v>176</v>
      </c>
      <c r="E187" s="898" t="s">
        <v>177</v>
      </c>
      <c r="F187" s="829">
        <v>0</v>
      </c>
      <c r="G187" s="829">
        <v>0</v>
      </c>
      <c r="H187" s="829">
        <v>0</v>
      </c>
      <c r="I187" s="829">
        <v>0</v>
      </c>
      <c r="J187" s="826">
        <v>1</v>
      </c>
      <c r="K187" s="826">
        <v>1</v>
      </c>
      <c r="L187" s="826">
        <v>1</v>
      </c>
      <c r="M187" s="826">
        <v>1</v>
      </c>
      <c r="N187" s="826">
        <v>1</v>
      </c>
      <c r="O187" s="826">
        <v>1</v>
      </c>
    </row>
    <row r="188" spans="1:15" s="297" customFormat="1">
      <c r="A188" s="828"/>
      <c r="B188" s="828"/>
      <c r="C188" s="828"/>
      <c r="D188" s="828" t="s">
        <v>178</v>
      </c>
      <c r="E188" s="898" t="s">
        <v>177</v>
      </c>
      <c r="F188" s="829">
        <v>0</v>
      </c>
      <c r="G188" s="829">
        <v>0</v>
      </c>
      <c r="H188" s="829">
        <v>0</v>
      </c>
      <c r="I188" s="829">
        <v>0</v>
      </c>
      <c r="J188" s="826">
        <v>1</v>
      </c>
      <c r="K188" s="826">
        <v>1</v>
      </c>
      <c r="L188" s="826">
        <v>1</v>
      </c>
      <c r="M188" s="826">
        <v>1</v>
      </c>
      <c r="N188" s="826">
        <v>1</v>
      </c>
      <c r="O188" s="826">
        <v>1</v>
      </c>
    </row>
    <row r="189" spans="1:15" s="297" customFormat="1">
      <c r="A189" s="828"/>
      <c r="B189" s="828"/>
      <c r="C189" s="828"/>
      <c r="D189" s="828" t="s">
        <v>179</v>
      </c>
      <c r="E189" s="898" t="s">
        <v>177</v>
      </c>
      <c r="F189" s="829">
        <v>0</v>
      </c>
      <c r="G189" s="829">
        <v>0</v>
      </c>
      <c r="H189" s="829">
        <v>0</v>
      </c>
      <c r="I189" s="829">
        <v>0</v>
      </c>
      <c r="J189" s="826">
        <v>1</v>
      </c>
      <c r="K189" s="826">
        <v>1</v>
      </c>
      <c r="L189" s="826">
        <v>1</v>
      </c>
      <c r="M189" s="826">
        <v>1</v>
      </c>
      <c r="N189" s="826">
        <v>1</v>
      </c>
      <c r="O189" s="826">
        <v>1</v>
      </c>
    </row>
    <row r="190" spans="1:15" s="297" customFormat="1">
      <c r="A190" s="828"/>
      <c r="B190" s="828"/>
      <c r="C190" s="828"/>
      <c r="D190" s="828" t="s">
        <v>180</v>
      </c>
      <c r="E190" s="898" t="s">
        <v>177</v>
      </c>
      <c r="F190" s="829">
        <v>0</v>
      </c>
      <c r="G190" s="829">
        <v>0</v>
      </c>
      <c r="H190" s="829">
        <v>0</v>
      </c>
      <c r="I190" s="829">
        <v>0</v>
      </c>
      <c r="J190" s="826">
        <v>1</v>
      </c>
      <c r="K190" s="826">
        <v>1</v>
      </c>
      <c r="L190" s="826">
        <v>1</v>
      </c>
      <c r="M190" s="826">
        <v>1</v>
      </c>
      <c r="N190" s="826">
        <v>1</v>
      </c>
      <c r="O190" s="826">
        <v>1</v>
      </c>
    </row>
    <row r="191" spans="1:15" s="297" customFormat="1">
      <c r="A191" s="828"/>
      <c r="B191" s="828"/>
      <c r="C191" s="828"/>
      <c r="D191" s="828" t="s">
        <v>181</v>
      </c>
      <c r="E191" s="898" t="s">
        <v>177</v>
      </c>
      <c r="F191" s="829">
        <v>0</v>
      </c>
      <c r="G191" s="829">
        <v>0</v>
      </c>
      <c r="H191" s="829">
        <v>0</v>
      </c>
      <c r="I191" s="829">
        <v>0</v>
      </c>
      <c r="J191" s="827">
        <v>0.28000000000000003</v>
      </c>
      <c r="K191" s="827">
        <v>0.28000000000000003</v>
      </c>
      <c r="L191" s="827">
        <v>0.28000000000000003</v>
      </c>
      <c r="M191" s="827">
        <v>0.28000000000000003</v>
      </c>
      <c r="N191" s="827">
        <v>0.28000000000000003</v>
      </c>
      <c r="O191" s="827">
        <v>0.28000000000000003</v>
      </c>
    </row>
    <row r="192" spans="1:15" s="297" customFormat="1">
      <c r="A192" s="828"/>
      <c r="B192" s="828"/>
      <c r="C192" s="828"/>
      <c r="D192" s="828" t="s">
        <v>182</v>
      </c>
      <c r="E192" s="898" t="s">
        <v>177</v>
      </c>
      <c r="F192" s="829">
        <v>0</v>
      </c>
      <c r="G192" s="829">
        <v>0</v>
      </c>
      <c r="H192" s="829">
        <v>0</v>
      </c>
      <c r="I192" s="829">
        <v>0</v>
      </c>
      <c r="J192" s="827">
        <v>0.28000000000000003</v>
      </c>
      <c r="K192" s="827">
        <v>0.28000000000000003</v>
      </c>
      <c r="L192" s="827">
        <v>0.28000000000000003</v>
      </c>
      <c r="M192" s="827">
        <v>0.28000000000000003</v>
      </c>
      <c r="N192" s="827">
        <v>0.28000000000000003</v>
      </c>
      <c r="O192" s="827">
        <v>0.28000000000000003</v>
      </c>
    </row>
    <row r="193" spans="1:15" s="297" customFormat="1">
      <c r="A193" s="828"/>
      <c r="B193" s="828"/>
      <c r="C193" s="828"/>
      <c r="D193" s="828" t="s">
        <v>183</v>
      </c>
      <c r="E193" s="898" t="s">
        <v>177</v>
      </c>
      <c r="F193" s="829">
        <v>0</v>
      </c>
      <c r="G193" s="829">
        <v>0</v>
      </c>
      <c r="H193" s="829">
        <v>0</v>
      </c>
      <c r="I193" s="829">
        <v>0</v>
      </c>
      <c r="J193" s="827">
        <v>0.54</v>
      </c>
      <c r="K193" s="827">
        <v>0.54</v>
      </c>
      <c r="L193" s="827">
        <v>0.54</v>
      </c>
      <c r="M193" s="827">
        <v>0.54</v>
      </c>
      <c r="N193" s="827">
        <v>0.54</v>
      </c>
      <c r="O193" s="827">
        <v>0.54</v>
      </c>
    </row>
    <row r="194" spans="1:15" s="297" customFormat="1">
      <c r="A194" s="828"/>
      <c r="B194" s="828"/>
      <c r="C194" s="828"/>
      <c r="D194" s="828" t="s">
        <v>184</v>
      </c>
      <c r="E194" s="898" t="s">
        <v>177</v>
      </c>
      <c r="F194" s="829">
        <v>0</v>
      </c>
      <c r="G194" s="829">
        <v>0</v>
      </c>
      <c r="H194" s="829">
        <v>0</v>
      </c>
      <c r="I194" s="829">
        <v>0</v>
      </c>
      <c r="J194" s="827">
        <v>0.54</v>
      </c>
      <c r="K194" s="827">
        <v>0.54</v>
      </c>
      <c r="L194" s="827">
        <v>0.54</v>
      </c>
      <c r="M194" s="827">
        <v>0.54</v>
      </c>
      <c r="N194" s="827">
        <v>0.54</v>
      </c>
      <c r="O194" s="827">
        <v>0.54</v>
      </c>
    </row>
    <row r="195" spans="1:15" s="297" customFormat="1">
      <c r="A195" s="828"/>
      <c r="B195" s="828"/>
      <c r="C195" s="828"/>
      <c r="D195" s="828" t="s">
        <v>185</v>
      </c>
      <c r="E195" s="898" t="s">
        <v>186</v>
      </c>
      <c r="F195" s="829">
        <v>0</v>
      </c>
      <c r="G195" s="829">
        <v>0</v>
      </c>
      <c r="H195" s="829">
        <v>0</v>
      </c>
      <c r="I195" s="829">
        <v>0</v>
      </c>
      <c r="J195" s="255" t="s">
        <v>229</v>
      </c>
      <c r="K195" s="255" t="s">
        <v>229</v>
      </c>
      <c r="L195" s="255" t="s">
        <v>229</v>
      </c>
      <c r="M195" s="255" t="s">
        <v>229</v>
      </c>
      <c r="N195" s="255" t="s">
        <v>229</v>
      </c>
      <c r="O195" s="255" t="s">
        <v>229</v>
      </c>
    </row>
  </sheetData>
  <mergeCells count="2">
    <mergeCell ref="D169:D172"/>
    <mergeCell ref="A2:D2"/>
  </mergeCells>
  <pageMargins left="0.7" right="0.7" top="0.75" bottom="0.75" header="0.3" footer="0.3"/>
  <pageSetup paperSize="3" fitToHeight="0" orientation="landscape" r:id="rId1"/>
  <headerFooter>
    <oddHeader>&amp;LVA-180815-UC - MOD. 6</oddHead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Y191"/>
  <sheetViews>
    <sheetView zoomScaleNormal="100" workbookViewId="0">
      <selection activeCell="D3" sqref="D3"/>
    </sheetView>
  </sheetViews>
  <sheetFormatPr defaultColWidth="9.296875" defaultRowHeight="13"/>
  <cols>
    <col min="1" max="1" width="3.19921875" style="476" customWidth="1"/>
    <col min="2" max="3" width="4.69921875" style="476" customWidth="1"/>
    <col min="4" max="4" width="101.296875" style="476" customWidth="1"/>
    <col min="5" max="5" width="34" style="392" customWidth="1"/>
    <col min="6" max="10" width="12.796875" style="392" customWidth="1"/>
    <col min="11" max="11" width="13.796875" style="392" customWidth="1"/>
    <col min="12" max="13" width="5.296875" style="392" customWidth="1"/>
    <col min="14" max="15" width="12.796875" style="392" customWidth="1"/>
    <col min="16" max="17" width="5.296875" style="392" customWidth="1"/>
    <col min="18" max="19" width="12.796875" style="392" customWidth="1"/>
    <col min="20" max="20" width="9.296875" style="476"/>
    <col min="21" max="77" width="9.296875" style="527"/>
    <col min="78" max="16384" width="9.296875" style="476"/>
  </cols>
  <sheetData>
    <row r="1" spans="2:19">
      <c r="B1" s="535" t="s">
        <v>1252</v>
      </c>
    </row>
    <row r="2" spans="2:19" ht="17.5">
      <c r="B2" s="1206" t="s">
        <v>230</v>
      </c>
      <c r="C2" s="1206"/>
      <c r="D2" s="1206"/>
      <c r="E2" s="1206"/>
      <c r="F2" s="1206"/>
      <c r="G2" s="1206"/>
      <c r="H2" s="1206"/>
      <c r="I2" s="1206"/>
      <c r="J2" s="1206"/>
      <c r="K2" s="1206"/>
      <c r="L2" s="1206"/>
      <c r="M2" s="1206"/>
      <c r="N2" s="1206"/>
      <c r="O2" s="1206"/>
      <c r="P2" s="1206"/>
      <c r="Q2" s="1206"/>
      <c r="R2" s="1206"/>
      <c r="S2" s="1206"/>
    </row>
    <row r="3" spans="2:19" ht="17.5">
      <c r="B3" s="478"/>
      <c r="C3" s="479"/>
      <c r="D3" s="480"/>
    </row>
    <row r="4" spans="2:19" ht="17.5">
      <c r="B4" s="478"/>
      <c r="C4" s="479"/>
      <c r="D4" s="480"/>
      <c r="N4" s="1207" t="s">
        <v>189</v>
      </c>
      <c r="O4" s="1207"/>
      <c r="R4" s="1207" t="s">
        <v>190</v>
      </c>
      <c r="S4" s="1207"/>
    </row>
    <row r="5" spans="2:19" ht="32.25" customHeight="1" thickBot="1">
      <c r="B5" s="1208" t="s">
        <v>30</v>
      </c>
      <c r="C5" s="1208"/>
      <c r="D5" s="1208"/>
      <c r="E5" s="761" t="s">
        <v>191</v>
      </c>
      <c r="F5" s="761" t="s">
        <v>31</v>
      </c>
      <c r="G5" s="761" t="s">
        <v>32</v>
      </c>
      <c r="H5" s="761" t="s">
        <v>33</v>
      </c>
      <c r="I5" s="761" t="s">
        <v>34</v>
      </c>
      <c r="J5" s="761" t="s">
        <v>35</v>
      </c>
      <c r="K5" s="761" t="s">
        <v>36</v>
      </c>
      <c r="L5" s="762"/>
      <c r="M5" s="762"/>
      <c r="N5" s="763" t="s">
        <v>38</v>
      </c>
      <c r="O5" s="763" t="s">
        <v>39</v>
      </c>
      <c r="P5" s="762"/>
      <c r="Q5" s="762"/>
      <c r="R5" s="763" t="s">
        <v>41</v>
      </c>
      <c r="S5" s="763" t="s">
        <v>42</v>
      </c>
    </row>
    <row r="6" spans="2:19" ht="14.5" thickBot="1">
      <c r="B6" s="484" t="s">
        <v>44</v>
      </c>
      <c r="C6" s="484"/>
      <c r="D6" s="485"/>
      <c r="E6" s="520"/>
      <c r="F6" s="520"/>
      <c r="G6" s="520"/>
      <c r="H6" s="520"/>
      <c r="I6" s="520"/>
      <c r="J6" s="520"/>
      <c r="K6" s="520"/>
      <c r="N6" s="764"/>
      <c r="O6" s="520"/>
      <c r="R6" s="764"/>
      <c r="S6" s="520"/>
    </row>
    <row r="7" spans="2:19" ht="14">
      <c r="C7" s="1213" t="s">
        <v>45</v>
      </c>
      <c r="D7" s="1213">
        <v>0</v>
      </c>
      <c r="E7" s="1213">
        <v>0</v>
      </c>
      <c r="F7" s="1213">
        <v>0</v>
      </c>
      <c r="G7" s="1213">
        <v>0</v>
      </c>
      <c r="H7" s="1213">
        <v>0</v>
      </c>
      <c r="I7" s="1213">
        <v>0</v>
      </c>
      <c r="J7" s="1213">
        <v>0</v>
      </c>
      <c r="K7" s="1213">
        <v>0</v>
      </c>
      <c r="N7" s="1212"/>
      <c r="O7" s="1212"/>
      <c r="R7" s="1212"/>
      <c r="S7" s="1212"/>
    </row>
    <row r="8" spans="2:19">
      <c r="D8" s="488" t="s">
        <v>46</v>
      </c>
      <c r="E8" s="523" t="s">
        <v>193</v>
      </c>
      <c r="F8" s="523">
        <v>1</v>
      </c>
      <c r="G8" s="523">
        <f>F8</f>
        <v>1</v>
      </c>
      <c r="H8" s="523">
        <f>G8</f>
        <v>1</v>
      </c>
      <c r="I8" s="523">
        <f>H8</f>
        <v>1</v>
      </c>
      <c r="J8" s="523">
        <f>I8</f>
        <v>1</v>
      </c>
      <c r="K8" s="523">
        <f>J8</f>
        <v>1</v>
      </c>
      <c r="N8" s="523">
        <f>K8</f>
        <v>1</v>
      </c>
      <c r="O8" s="523">
        <f>N8</f>
        <v>1</v>
      </c>
      <c r="R8" s="523">
        <f>O8</f>
        <v>1</v>
      </c>
      <c r="S8" s="523">
        <f>R8</f>
        <v>1</v>
      </c>
    </row>
    <row r="9" spans="2:19">
      <c r="C9" s="392"/>
      <c r="D9" s="392"/>
    </row>
    <row r="10" spans="2:19">
      <c r="C10" s="392"/>
      <c r="D10" s="392"/>
    </row>
    <row r="11" spans="2:19" ht="14">
      <c r="B11" s="493" t="s">
        <v>48</v>
      </c>
      <c r="C11" s="493"/>
      <c r="D11" s="493"/>
      <c r="E11" s="494"/>
      <c r="F11" s="494"/>
      <c r="G11" s="494"/>
      <c r="H11" s="494"/>
      <c r="I11" s="494"/>
      <c r="J11" s="494"/>
      <c r="K11" s="494"/>
      <c r="N11" s="494"/>
      <c r="O11" s="494"/>
      <c r="R11" s="494"/>
      <c r="S11" s="494"/>
    </row>
    <row r="12" spans="2:19" ht="14.5" thickBot="1">
      <c r="C12" s="1209" t="s">
        <v>49</v>
      </c>
      <c r="D12" s="1210"/>
      <c r="E12" s="1210"/>
      <c r="F12" s="1210"/>
      <c r="G12" s="1210"/>
      <c r="H12" s="1210"/>
      <c r="I12" s="1210"/>
      <c r="J12" s="1210"/>
      <c r="K12" s="1211"/>
      <c r="N12" s="1212"/>
      <c r="O12" s="1212"/>
      <c r="R12" s="1212"/>
      <c r="S12" s="1212"/>
    </row>
    <row r="13" spans="2:19" ht="14">
      <c r="C13" s="1199" t="s">
        <v>50</v>
      </c>
      <c r="D13" s="1200"/>
      <c r="E13" s="1200"/>
      <c r="F13" s="1200"/>
      <c r="G13" s="1200"/>
      <c r="H13" s="1200"/>
      <c r="I13" s="1200"/>
      <c r="J13" s="1200"/>
      <c r="K13" s="1201"/>
      <c r="N13" s="1199"/>
      <c r="O13" s="1200"/>
      <c r="R13" s="1202"/>
      <c r="S13" s="1202"/>
    </row>
    <row r="14" spans="2:19">
      <c r="C14" s="392"/>
      <c r="D14" s="495" t="s">
        <v>51</v>
      </c>
      <c r="E14" s="496" t="s">
        <v>194</v>
      </c>
      <c r="F14" s="523">
        <v>11</v>
      </c>
      <c r="G14" s="523">
        <v>11</v>
      </c>
      <c r="H14" s="523">
        <v>8</v>
      </c>
      <c r="I14" s="523">
        <v>8</v>
      </c>
      <c r="J14" s="523">
        <v>8</v>
      </c>
      <c r="K14" s="523">
        <v>8</v>
      </c>
      <c r="N14" s="523">
        <f t="shared" ref="N14:N17" si="0">K14</f>
        <v>8</v>
      </c>
      <c r="O14" s="523">
        <f t="shared" ref="O14:O19" si="1">N14</f>
        <v>8</v>
      </c>
      <c r="R14" s="523">
        <f t="shared" ref="R14:R19" si="2">O14</f>
        <v>8</v>
      </c>
      <c r="S14" s="523">
        <f t="shared" ref="S14:S19" si="3">R14</f>
        <v>8</v>
      </c>
    </row>
    <row r="15" spans="2:19">
      <c r="C15" s="392"/>
      <c r="D15" s="495" t="s">
        <v>52</v>
      </c>
      <c r="E15" s="496" t="s">
        <v>194</v>
      </c>
      <c r="F15" s="523">
        <v>5</v>
      </c>
      <c r="G15" s="523">
        <v>5</v>
      </c>
      <c r="H15" s="523">
        <v>5</v>
      </c>
      <c r="I15" s="523">
        <v>0</v>
      </c>
      <c r="J15" s="523">
        <v>0</v>
      </c>
      <c r="K15" s="523">
        <v>0</v>
      </c>
      <c r="N15" s="523">
        <f t="shared" si="0"/>
        <v>0</v>
      </c>
      <c r="O15" s="523">
        <f t="shared" si="1"/>
        <v>0</v>
      </c>
      <c r="R15" s="523">
        <f t="shared" si="2"/>
        <v>0</v>
      </c>
      <c r="S15" s="523">
        <f t="shared" si="3"/>
        <v>0</v>
      </c>
    </row>
    <row r="16" spans="2:19">
      <c r="C16" s="392"/>
      <c r="D16" s="495" t="s">
        <v>53</v>
      </c>
      <c r="E16" s="496" t="s">
        <v>194</v>
      </c>
      <c r="F16" s="523">
        <v>367.32</v>
      </c>
      <c r="G16" s="523">
        <v>342.04799999999994</v>
      </c>
      <c r="H16" s="523">
        <v>212.86880000000002</v>
      </c>
      <c r="I16" s="523">
        <v>199.22192000000001</v>
      </c>
      <c r="J16" s="523">
        <v>186.939728</v>
      </c>
      <c r="K16" s="523">
        <v>175.88575520000001</v>
      </c>
      <c r="N16" s="523"/>
      <c r="O16" s="523"/>
      <c r="R16" s="523"/>
      <c r="S16" s="523"/>
    </row>
    <row r="17" spans="3:19">
      <c r="C17" s="392"/>
      <c r="D17" s="495" t="s">
        <v>54</v>
      </c>
      <c r="E17" s="496" t="s">
        <v>194</v>
      </c>
      <c r="F17" s="523">
        <v>15</v>
      </c>
      <c r="G17" s="523">
        <v>15</v>
      </c>
      <c r="H17" s="523">
        <v>5</v>
      </c>
      <c r="I17" s="523">
        <v>0</v>
      </c>
      <c r="J17" s="523">
        <v>0</v>
      </c>
      <c r="K17" s="523">
        <v>0</v>
      </c>
      <c r="N17" s="523">
        <f t="shared" si="0"/>
        <v>0</v>
      </c>
      <c r="O17" s="523">
        <f t="shared" si="1"/>
        <v>0</v>
      </c>
      <c r="R17" s="523">
        <f t="shared" si="2"/>
        <v>0</v>
      </c>
      <c r="S17" s="523">
        <f t="shared" si="3"/>
        <v>0</v>
      </c>
    </row>
    <row r="18" spans="3:19">
      <c r="C18" s="392"/>
      <c r="D18" s="497" t="s">
        <v>55</v>
      </c>
      <c r="E18" s="496" t="s">
        <v>194</v>
      </c>
      <c r="F18" s="523">
        <v>1</v>
      </c>
      <c r="G18" s="523">
        <v>127</v>
      </c>
      <c r="H18" s="523">
        <v>35</v>
      </c>
      <c r="I18" s="523">
        <v>1</v>
      </c>
      <c r="J18" s="523"/>
      <c r="K18" s="523"/>
      <c r="N18" s="523">
        <v>126</v>
      </c>
      <c r="O18" s="523">
        <v>35</v>
      </c>
      <c r="R18" s="523"/>
      <c r="S18" s="523"/>
    </row>
    <row r="19" spans="3:19">
      <c r="C19" s="392"/>
      <c r="D19" s="497" t="s">
        <v>56</v>
      </c>
      <c r="E19" s="496" t="s">
        <v>194</v>
      </c>
      <c r="F19" s="523">
        <v>1</v>
      </c>
      <c r="G19" s="523">
        <v>1</v>
      </c>
      <c r="H19" s="523">
        <v>1</v>
      </c>
      <c r="I19" s="523">
        <v>1</v>
      </c>
      <c r="J19" s="523">
        <v>1</v>
      </c>
      <c r="K19" s="523">
        <v>1</v>
      </c>
      <c r="N19" s="523"/>
      <c r="O19" s="523">
        <f t="shared" si="1"/>
        <v>0</v>
      </c>
      <c r="R19" s="523">
        <f t="shared" si="2"/>
        <v>0</v>
      </c>
      <c r="S19" s="523">
        <f t="shared" si="3"/>
        <v>0</v>
      </c>
    </row>
    <row r="20" spans="3:19">
      <c r="C20" s="392"/>
      <c r="D20" s="498"/>
      <c r="E20" s="496"/>
      <c r="F20" s="523"/>
      <c r="G20" s="523"/>
      <c r="H20" s="523"/>
      <c r="I20" s="523"/>
      <c r="J20" s="523"/>
      <c r="K20" s="523"/>
      <c r="N20" s="523"/>
      <c r="O20" s="523"/>
      <c r="R20" s="523"/>
      <c r="S20" s="523"/>
    </row>
    <row r="21" spans="3:19">
      <c r="C21" s="392"/>
      <c r="D21" s="392"/>
      <c r="F21" s="476"/>
      <c r="G21" s="476"/>
      <c r="H21" s="476"/>
      <c r="I21" s="476"/>
      <c r="J21" s="476"/>
      <c r="K21" s="476"/>
      <c r="L21" s="476"/>
      <c r="N21" s="476"/>
      <c r="O21" s="476"/>
      <c r="R21" s="476"/>
      <c r="S21" s="476"/>
    </row>
    <row r="22" spans="3:19" ht="13.5" thickBot="1">
      <c r="C22" s="392"/>
      <c r="D22" s="392"/>
    </row>
    <row r="23" spans="3:19" ht="14">
      <c r="C23" s="1199" t="s">
        <v>58</v>
      </c>
      <c r="D23" s="1200"/>
      <c r="E23" s="1200"/>
      <c r="F23" s="1200"/>
      <c r="G23" s="1200"/>
      <c r="H23" s="1200"/>
      <c r="I23" s="1200"/>
      <c r="J23" s="1200"/>
      <c r="K23" s="1201"/>
      <c r="N23" s="1199"/>
      <c r="O23" s="1200"/>
      <c r="R23" s="1202"/>
      <c r="S23" s="1202"/>
    </row>
    <row r="24" spans="3:19">
      <c r="C24" s="392"/>
      <c r="D24" s="498" t="s">
        <v>59</v>
      </c>
      <c r="E24" s="496" t="s">
        <v>195</v>
      </c>
      <c r="F24" s="523">
        <v>3626.6400000000003</v>
      </c>
      <c r="G24" s="523">
        <v>3962.2400000000007</v>
      </c>
      <c r="H24" s="523">
        <v>4264.2800000000007</v>
      </c>
      <c r="I24" s="523">
        <v>4536.1160000000009</v>
      </c>
      <c r="J24" s="523">
        <v>4780.7684000000008</v>
      </c>
      <c r="K24" s="523">
        <v>5000.9555600000012</v>
      </c>
      <c r="N24" s="523">
        <f>K24</f>
        <v>5000.9555600000012</v>
      </c>
      <c r="O24" s="523">
        <f>N24</f>
        <v>5000.9555600000012</v>
      </c>
      <c r="R24" s="523">
        <f>O24</f>
        <v>5000.9555600000012</v>
      </c>
      <c r="S24" s="523">
        <f>R24</f>
        <v>5000.9555600000012</v>
      </c>
    </row>
    <row r="25" spans="3:19">
      <c r="C25" s="392"/>
      <c r="D25" s="498" t="s">
        <v>60</v>
      </c>
      <c r="E25" s="496" t="s">
        <v>196</v>
      </c>
      <c r="F25" s="523">
        <v>19542</v>
      </c>
      <c r="G25" s="523">
        <v>20884.400000000001</v>
      </c>
      <c r="H25" s="523">
        <v>22092.560000000001</v>
      </c>
      <c r="I25" s="523">
        <v>23179.904000000002</v>
      </c>
      <c r="J25" s="523">
        <v>24158.513600000002</v>
      </c>
      <c r="K25" s="523">
        <v>25039.262240000004</v>
      </c>
      <c r="N25" s="523">
        <f>K25</f>
        <v>25039.262240000004</v>
      </c>
      <c r="O25" s="523">
        <f>N25</f>
        <v>25039.262240000004</v>
      </c>
      <c r="R25" s="523">
        <f>O25</f>
        <v>25039.262240000004</v>
      </c>
      <c r="S25" s="523">
        <f>R25</f>
        <v>25039.262240000004</v>
      </c>
    </row>
    <row r="26" spans="3:19">
      <c r="C26" s="392"/>
      <c r="D26" s="392"/>
      <c r="F26" s="476"/>
      <c r="G26" s="476"/>
      <c r="H26" s="476"/>
      <c r="I26" s="476"/>
      <c r="J26" s="476"/>
      <c r="K26" s="476"/>
      <c r="L26" s="476"/>
      <c r="M26" s="476"/>
      <c r="N26" s="476"/>
      <c r="O26" s="476"/>
      <c r="R26" s="476"/>
      <c r="S26" s="476"/>
    </row>
    <row r="27" spans="3:19">
      <c r="C27" s="392"/>
      <c r="D27" s="392"/>
      <c r="F27" s="476"/>
      <c r="G27" s="476"/>
      <c r="H27" s="476"/>
      <c r="I27" s="476"/>
      <c r="J27" s="476"/>
      <c r="K27" s="476"/>
      <c r="L27" s="476"/>
      <c r="M27" s="476"/>
      <c r="N27" s="476"/>
      <c r="O27" s="476"/>
      <c r="R27" s="476"/>
      <c r="S27" s="476"/>
    </row>
    <row r="28" spans="3:19" ht="14.5" thickBot="1">
      <c r="C28" s="1203" t="s">
        <v>61</v>
      </c>
      <c r="D28" s="1204"/>
      <c r="E28" s="1204"/>
      <c r="F28" s="1204"/>
      <c r="G28" s="1204"/>
      <c r="H28" s="1204"/>
      <c r="I28" s="1204"/>
      <c r="J28" s="1204"/>
      <c r="K28" s="1205"/>
      <c r="L28" s="476"/>
      <c r="M28" s="476"/>
      <c r="N28" s="1179"/>
      <c r="O28" s="1180"/>
      <c r="P28" s="476"/>
      <c r="Q28" s="476"/>
      <c r="R28" s="1179"/>
      <c r="S28" s="1180"/>
    </row>
    <row r="29" spans="3:19" ht="14">
      <c r="C29" s="1185" t="s">
        <v>62</v>
      </c>
      <c r="D29" s="1186"/>
      <c r="E29" s="1186"/>
      <c r="F29" s="1186"/>
      <c r="G29" s="1186"/>
      <c r="H29" s="1186"/>
      <c r="I29" s="1186"/>
      <c r="J29" s="1186"/>
      <c r="K29" s="1187"/>
      <c r="L29" s="476"/>
      <c r="M29" s="476"/>
      <c r="N29" s="1181"/>
      <c r="O29" s="1182"/>
      <c r="P29" s="476"/>
      <c r="Q29" s="476"/>
      <c r="R29" s="1181"/>
      <c r="S29" s="1182"/>
    </row>
    <row r="30" spans="3:19">
      <c r="D30" s="488" t="s">
        <v>231</v>
      </c>
      <c r="E30" s="496" t="s">
        <v>198</v>
      </c>
      <c r="F30" s="523">
        <f>F46+F55+F64+F71</f>
        <v>581</v>
      </c>
      <c r="G30" s="523">
        <f t="shared" ref="G30:S30" si="4">G46+G55+G64+G71</f>
        <v>581</v>
      </c>
      <c r="H30" s="523">
        <f t="shared" si="4"/>
        <v>581</v>
      </c>
      <c r="I30" s="523">
        <f t="shared" si="4"/>
        <v>581</v>
      </c>
      <c r="J30" s="523">
        <f t="shared" si="4"/>
        <v>581</v>
      </c>
      <c r="K30" s="523">
        <f t="shared" si="4"/>
        <v>581</v>
      </c>
      <c r="L30" s="476"/>
      <c r="M30" s="476"/>
      <c r="N30" s="523">
        <f t="shared" si="4"/>
        <v>581</v>
      </c>
      <c r="O30" s="523">
        <f t="shared" si="4"/>
        <v>581</v>
      </c>
      <c r="R30" s="523">
        <f t="shared" si="4"/>
        <v>581</v>
      </c>
      <c r="S30" s="523">
        <f t="shared" si="4"/>
        <v>581</v>
      </c>
    </row>
    <row r="31" spans="3:19">
      <c r="D31" s="488" t="s">
        <v>64</v>
      </c>
      <c r="E31" s="496" t="s">
        <v>198</v>
      </c>
      <c r="F31" s="523">
        <v>0</v>
      </c>
      <c r="G31" s="523">
        <v>0</v>
      </c>
      <c r="H31" s="523">
        <v>0</v>
      </c>
      <c r="I31" s="523">
        <v>0</v>
      </c>
      <c r="J31" s="523">
        <v>0</v>
      </c>
      <c r="K31" s="523">
        <v>0</v>
      </c>
      <c r="L31" s="476"/>
      <c r="M31" s="476"/>
      <c r="N31" s="523">
        <f t="shared" ref="N31:N32" si="5">K31</f>
        <v>0</v>
      </c>
      <c r="O31" s="523">
        <f t="shared" ref="O31:O32" si="6">N31</f>
        <v>0</v>
      </c>
      <c r="R31" s="523">
        <f t="shared" ref="R31:R32" si="7">O31</f>
        <v>0</v>
      </c>
      <c r="S31" s="523">
        <f t="shared" ref="S31:S32" si="8">R31</f>
        <v>0</v>
      </c>
    </row>
    <row r="32" spans="3:19">
      <c r="D32" s="488" t="s">
        <v>65</v>
      </c>
      <c r="E32" s="496" t="s">
        <v>199</v>
      </c>
      <c r="F32" s="523"/>
      <c r="G32" s="523">
        <v>0</v>
      </c>
      <c r="H32" s="523">
        <v>0</v>
      </c>
      <c r="I32" s="523">
        <v>0</v>
      </c>
      <c r="J32" s="523">
        <v>0</v>
      </c>
      <c r="K32" s="523">
        <v>0</v>
      </c>
      <c r="L32" s="476"/>
      <c r="M32" s="476"/>
      <c r="N32" s="523">
        <f t="shared" si="5"/>
        <v>0</v>
      </c>
      <c r="O32" s="523">
        <f t="shared" si="6"/>
        <v>0</v>
      </c>
      <c r="R32" s="523">
        <f t="shared" si="7"/>
        <v>0</v>
      </c>
      <c r="S32" s="523">
        <f t="shared" si="8"/>
        <v>0</v>
      </c>
    </row>
    <row r="33" spans="3:77">
      <c r="D33" s="488" t="s">
        <v>66</v>
      </c>
      <c r="E33" s="496" t="s">
        <v>199</v>
      </c>
      <c r="F33" s="523">
        <v>10</v>
      </c>
      <c r="G33" s="523">
        <v>10</v>
      </c>
      <c r="H33" s="523">
        <v>10</v>
      </c>
      <c r="I33" s="523">
        <v>10</v>
      </c>
      <c r="J33" s="523">
        <v>10</v>
      </c>
      <c r="K33" s="523">
        <v>10</v>
      </c>
      <c r="L33" s="476"/>
      <c r="M33" s="476"/>
      <c r="N33" s="523">
        <f>K33</f>
        <v>10</v>
      </c>
      <c r="O33" s="523">
        <f>N33</f>
        <v>10</v>
      </c>
      <c r="R33" s="523">
        <f>O33</f>
        <v>10</v>
      </c>
      <c r="S33" s="523">
        <f>R33</f>
        <v>10</v>
      </c>
    </row>
    <row r="34" spans="3:77">
      <c r="D34" s="488" t="s">
        <v>67</v>
      </c>
      <c r="E34" s="496" t="s">
        <v>199</v>
      </c>
      <c r="F34" s="523">
        <v>142</v>
      </c>
      <c r="G34" s="523">
        <v>128</v>
      </c>
      <c r="H34" s="523">
        <v>116</v>
      </c>
      <c r="I34" s="523">
        <v>104</v>
      </c>
      <c r="J34" s="523">
        <v>94</v>
      </c>
      <c r="K34" s="523">
        <v>84</v>
      </c>
      <c r="L34" s="476"/>
      <c r="M34" s="476"/>
      <c r="N34" s="523">
        <f>K34</f>
        <v>84</v>
      </c>
      <c r="O34" s="523">
        <f>N34</f>
        <v>84</v>
      </c>
      <c r="R34" s="523">
        <f>O34</f>
        <v>84</v>
      </c>
      <c r="S34" s="523">
        <f>R34</f>
        <v>84</v>
      </c>
    </row>
    <row r="35" spans="3:77">
      <c r="C35" s="392"/>
      <c r="D35" s="392"/>
      <c r="F35" s="476"/>
      <c r="G35" s="476"/>
      <c r="H35" s="476"/>
      <c r="I35" s="476"/>
      <c r="J35" s="476"/>
      <c r="K35" s="476"/>
      <c r="L35" s="476"/>
      <c r="M35" s="476"/>
      <c r="N35" s="476"/>
      <c r="O35" s="476"/>
      <c r="P35" s="476"/>
      <c r="Q35" s="476"/>
      <c r="R35" s="476"/>
      <c r="S35" s="476"/>
    </row>
    <row r="36" spans="3:77">
      <c r="C36" s="392"/>
      <c r="D36" s="392"/>
      <c r="F36" s="476"/>
      <c r="G36" s="476"/>
      <c r="H36" s="476"/>
      <c r="I36" s="476"/>
      <c r="J36" s="476"/>
      <c r="K36" s="476"/>
      <c r="L36" s="476"/>
      <c r="M36" s="476"/>
      <c r="N36" s="476"/>
      <c r="O36" s="476"/>
      <c r="P36" s="476"/>
      <c r="Q36" s="476"/>
      <c r="R36" s="476"/>
      <c r="S36" s="476"/>
    </row>
    <row r="37" spans="3:77" ht="14">
      <c r="C37" s="1196" t="s">
        <v>68</v>
      </c>
      <c r="D37" s="1197"/>
      <c r="E37" s="1197"/>
      <c r="F37" s="1197"/>
      <c r="G37" s="1197"/>
      <c r="H37" s="1197"/>
      <c r="I37" s="1197"/>
      <c r="J37" s="1197"/>
      <c r="K37" s="1198"/>
      <c r="L37" s="476"/>
      <c r="M37" s="476"/>
      <c r="N37" s="1179"/>
      <c r="O37" s="1180"/>
      <c r="P37" s="476"/>
      <c r="Q37" s="476"/>
      <c r="R37" s="1179"/>
      <c r="S37" s="1180"/>
    </row>
    <row r="38" spans="3:77" ht="14">
      <c r="C38" s="1125" t="s">
        <v>69</v>
      </c>
      <c r="D38" s="1125"/>
      <c r="E38" s="1125"/>
      <c r="F38" s="1125"/>
      <c r="G38" s="1125"/>
      <c r="H38" s="1125"/>
      <c r="I38" s="1125"/>
      <c r="J38" s="1125"/>
      <c r="K38" s="1125"/>
      <c r="L38" s="476"/>
      <c r="M38" s="476"/>
      <c r="N38" s="1181"/>
      <c r="O38" s="1182"/>
      <c r="P38" s="476"/>
      <c r="Q38" s="476"/>
      <c r="R38" s="1181"/>
      <c r="S38" s="1182"/>
    </row>
    <row r="39" spans="3:77">
      <c r="D39" s="488" t="s">
        <v>70</v>
      </c>
      <c r="E39" s="496" t="s">
        <v>200</v>
      </c>
      <c r="F39" s="523">
        <v>0</v>
      </c>
      <c r="G39" s="523">
        <v>0</v>
      </c>
      <c r="H39" s="523">
        <v>0</v>
      </c>
      <c r="I39" s="523">
        <v>0</v>
      </c>
      <c r="J39" s="523">
        <v>0</v>
      </c>
      <c r="K39" s="523">
        <v>0</v>
      </c>
      <c r="L39" s="476"/>
      <c r="M39" s="476"/>
      <c r="N39" s="523">
        <f t="shared" ref="N39:N49" si="9">K39</f>
        <v>0</v>
      </c>
      <c r="O39" s="523">
        <f t="shared" ref="O39:O49" si="10">N39</f>
        <v>0</v>
      </c>
      <c r="R39" s="523">
        <f t="shared" ref="R39:R49" si="11">O39</f>
        <v>0</v>
      </c>
      <c r="S39" s="523">
        <f t="shared" ref="S39:S49" si="12">R39</f>
        <v>0</v>
      </c>
    </row>
    <row r="40" spans="3:77">
      <c r="D40" s="488" t="s">
        <v>71</v>
      </c>
      <c r="E40" s="496" t="s">
        <v>200</v>
      </c>
      <c r="F40" s="523">
        <v>0</v>
      </c>
      <c r="G40" s="523">
        <v>0</v>
      </c>
      <c r="H40" s="523">
        <v>0</v>
      </c>
      <c r="I40" s="523">
        <v>0</v>
      </c>
      <c r="J40" s="523">
        <v>0</v>
      </c>
      <c r="K40" s="523">
        <v>0</v>
      </c>
      <c r="L40" s="476"/>
      <c r="M40" s="476"/>
      <c r="N40" s="523">
        <f t="shared" si="9"/>
        <v>0</v>
      </c>
      <c r="O40" s="523">
        <f t="shared" si="10"/>
        <v>0</v>
      </c>
      <c r="R40" s="523">
        <f t="shared" si="11"/>
        <v>0</v>
      </c>
      <c r="S40" s="523">
        <f t="shared" si="12"/>
        <v>0</v>
      </c>
    </row>
    <row r="41" spans="3:77">
      <c r="D41" s="488" t="s">
        <v>72</v>
      </c>
      <c r="E41" s="496" t="s">
        <v>200</v>
      </c>
      <c r="F41" s="523">
        <v>0</v>
      </c>
      <c r="G41" s="523">
        <v>0</v>
      </c>
      <c r="H41" s="523">
        <v>0</v>
      </c>
      <c r="I41" s="523">
        <v>0</v>
      </c>
      <c r="J41" s="523">
        <v>0</v>
      </c>
      <c r="K41" s="523">
        <v>0</v>
      </c>
      <c r="L41" s="476"/>
      <c r="M41" s="476"/>
      <c r="N41" s="523">
        <f t="shared" si="9"/>
        <v>0</v>
      </c>
      <c r="O41" s="523">
        <f t="shared" si="10"/>
        <v>0</v>
      </c>
      <c r="R41" s="523">
        <f t="shared" si="11"/>
        <v>0</v>
      </c>
      <c r="S41" s="523">
        <f t="shared" si="12"/>
        <v>0</v>
      </c>
    </row>
    <row r="42" spans="3:77">
      <c r="D42" s="488" t="s">
        <v>73</v>
      </c>
      <c r="E42" s="496" t="s">
        <v>200</v>
      </c>
      <c r="F42" s="523">
        <v>512</v>
      </c>
      <c r="G42" s="523">
        <v>460.8</v>
      </c>
      <c r="H42" s="523">
        <v>414.72</v>
      </c>
      <c r="I42" s="523">
        <v>373.24800000000005</v>
      </c>
      <c r="J42" s="523">
        <v>335.92320000000007</v>
      </c>
      <c r="K42" s="523">
        <v>302.33088000000004</v>
      </c>
      <c r="L42" s="476"/>
      <c r="M42" s="476"/>
      <c r="N42" s="523">
        <f>K42</f>
        <v>302.33088000000004</v>
      </c>
      <c r="O42" s="523">
        <f>N42</f>
        <v>302.33088000000004</v>
      </c>
      <c r="R42" s="523">
        <f>O42</f>
        <v>302.33088000000004</v>
      </c>
      <c r="S42" s="523">
        <f>R42</f>
        <v>302.33088000000004</v>
      </c>
    </row>
    <row r="43" spans="3:77">
      <c r="D43" s="488" t="s">
        <v>74</v>
      </c>
      <c r="E43" s="496" t="s">
        <v>200</v>
      </c>
      <c r="F43" s="523">
        <v>0</v>
      </c>
      <c r="G43" s="523">
        <v>0</v>
      </c>
      <c r="H43" s="523">
        <v>0</v>
      </c>
      <c r="I43" s="523">
        <v>0</v>
      </c>
      <c r="J43" s="523">
        <v>0</v>
      </c>
      <c r="K43" s="523">
        <v>0</v>
      </c>
      <c r="L43" s="476"/>
      <c r="M43" s="476"/>
      <c r="N43" s="523">
        <f t="shared" si="9"/>
        <v>0</v>
      </c>
      <c r="O43" s="523">
        <f t="shared" si="10"/>
        <v>0</v>
      </c>
      <c r="R43" s="523">
        <f t="shared" si="11"/>
        <v>0</v>
      </c>
      <c r="S43" s="523">
        <f t="shared" si="12"/>
        <v>0</v>
      </c>
    </row>
    <row r="44" spans="3:77">
      <c r="D44" s="488" t="s">
        <v>75</v>
      </c>
      <c r="E44" s="496" t="s">
        <v>200</v>
      </c>
      <c r="F44" s="523">
        <v>0</v>
      </c>
      <c r="G44" s="523">
        <v>0</v>
      </c>
      <c r="H44" s="523">
        <v>0</v>
      </c>
      <c r="I44" s="523">
        <v>0</v>
      </c>
      <c r="J44" s="523">
        <v>0</v>
      </c>
      <c r="K44" s="523">
        <v>0</v>
      </c>
      <c r="L44" s="476"/>
      <c r="M44" s="476"/>
      <c r="N44" s="523">
        <f t="shared" si="9"/>
        <v>0</v>
      </c>
      <c r="O44" s="523">
        <f t="shared" si="10"/>
        <v>0</v>
      </c>
      <c r="R44" s="523">
        <f t="shared" si="11"/>
        <v>0</v>
      </c>
      <c r="S44" s="523">
        <f t="shared" si="12"/>
        <v>0</v>
      </c>
    </row>
    <row r="45" spans="3:77">
      <c r="D45" s="488" t="s">
        <v>76</v>
      </c>
      <c r="E45" s="496" t="s">
        <v>200</v>
      </c>
      <c r="F45" s="523">
        <v>0</v>
      </c>
      <c r="G45" s="523">
        <v>0</v>
      </c>
      <c r="H45" s="523">
        <v>0</v>
      </c>
      <c r="I45" s="523">
        <v>0</v>
      </c>
      <c r="J45" s="523">
        <v>0</v>
      </c>
      <c r="K45" s="523">
        <v>0</v>
      </c>
      <c r="L45" s="476"/>
      <c r="M45" s="476"/>
      <c r="N45" s="523">
        <f t="shared" si="9"/>
        <v>0</v>
      </c>
      <c r="O45" s="523">
        <f t="shared" si="10"/>
        <v>0</v>
      </c>
      <c r="R45" s="523">
        <f t="shared" si="11"/>
        <v>0</v>
      </c>
      <c r="S45" s="523">
        <f t="shared" si="12"/>
        <v>0</v>
      </c>
    </row>
    <row r="46" spans="3:77">
      <c r="D46" s="488" t="s">
        <v>77</v>
      </c>
      <c r="E46" s="496" t="s">
        <v>200</v>
      </c>
      <c r="F46" s="523">
        <v>327</v>
      </c>
      <c r="G46" s="523">
        <v>294.3</v>
      </c>
      <c r="H46" s="523">
        <v>264.87</v>
      </c>
      <c r="I46" s="523">
        <v>238.38300000000001</v>
      </c>
      <c r="J46" s="523">
        <v>214.54470000000001</v>
      </c>
      <c r="K46" s="523">
        <v>193.09023000000002</v>
      </c>
      <c r="L46" s="476"/>
      <c r="M46" s="476"/>
      <c r="N46" s="523">
        <f>K46</f>
        <v>193.09023000000002</v>
      </c>
      <c r="O46" s="523">
        <f>N46</f>
        <v>193.09023000000002</v>
      </c>
      <c r="R46" s="523">
        <f>O46</f>
        <v>193.09023000000002</v>
      </c>
      <c r="S46" s="523">
        <f>R46</f>
        <v>193.09023000000002</v>
      </c>
    </row>
    <row r="47" spans="3:77">
      <c r="D47" s="498" t="s">
        <v>78</v>
      </c>
      <c r="E47" s="496" t="s">
        <v>200</v>
      </c>
      <c r="F47" s="523">
        <v>28</v>
      </c>
      <c r="G47" s="523">
        <v>24</v>
      </c>
      <c r="H47" s="523">
        <v>21</v>
      </c>
      <c r="I47" s="523">
        <v>18</v>
      </c>
      <c r="J47" s="523">
        <v>16</v>
      </c>
      <c r="K47" s="523">
        <v>14</v>
      </c>
      <c r="L47" s="476"/>
      <c r="M47" s="476"/>
      <c r="N47" s="523">
        <f t="shared" si="9"/>
        <v>14</v>
      </c>
      <c r="O47" s="523">
        <f t="shared" si="10"/>
        <v>14</v>
      </c>
      <c r="R47" s="523">
        <f t="shared" si="11"/>
        <v>14</v>
      </c>
      <c r="S47" s="523">
        <f t="shared" si="12"/>
        <v>14</v>
      </c>
    </row>
    <row r="48" spans="3:77" s="492" customFormat="1">
      <c r="C48" s="476"/>
      <c r="D48" s="498" t="s">
        <v>79</v>
      </c>
      <c r="E48" s="496" t="s">
        <v>200</v>
      </c>
      <c r="F48" s="523">
        <v>0</v>
      </c>
      <c r="G48" s="523">
        <v>0</v>
      </c>
      <c r="H48" s="523">
        <v>0</v>
      </c>
      <c r="I48" s="523">
        <v>0</v>
      </c>
      <c r="J48" s="523">
        <v>0</v>
      </c>
      <c r="K48" s="523">
        <v>0</v>
      </c>
      <c r="L48" s="476"/>
      <c r="M48" s="476"/>
      <c r="N48" s="523">
        <f t="shared" si="9"/>
        <v>0</v>
      </c>
      <c r="O48" s="523">
        <f t="shared" si="10"/>
        <v>0</v>
      </c>
      <c r="P48" s="392"/>
      <c r="Q48" s="392"/>
      <c r="R48" s="523">
        <f t="shared" si="11"/>
        <v>0</v>
      </c>
      <c r="S48" s="523">
        <f t="shared" si="12"/>
        <v>0</v>
      </c>
      <c r="U48" s="765"/>
      <c r="V48" s="765"/>
      <c r="W48" s="765"/>
      <c r="X48" s="765"/>
      <c r="Y48" s="765"/>
      <c r="Z48" s="765"/>
      <c r="AA48" s="765"/>
      <c r="AB48" s="765"/>
      <c r="AC48" s="765"/>
      <c r="AD48" s="765"/>
      <c r="AE48" s="765"/>
      <c r="AF48" s="765"/>
      <c r="AG48" s="765"/>
      <c r="AH48" s="765"/>
      <c r="AI48" s="765"/>
      <c r="AJ48" s="765"/>
      <c r="AK48" s="765"/>
      <c r="AL48" s="765"/>
      <c r="AM48" s="765"/>
      <c r="AN48" s="765"/>
      <c r="AO48" s="765"/>
      <c r="AP48" s="765"/>
      <c r="AQ48" s="765"/>
      <c r="AR48" s="765"/>
      <c r="AS48" s="765"/>
      <c r="AT48" s="765"/>
      <c r="AU48" s="765"/>
      <c r="AV48" s="765"/>
      <c r="AW48" s="765"/>
      <c r="AX48" s="765"/>
      <c r="AY48" s="765"/>
      <c r="AZ48" s="765"/>
      <c r="BA48" s="765"/>
      <c r="BB48" s="765"/>
      <c r="BC48" s="765"/>
      <c r="BD48" s="765"/>
      <c r="BE48" s="765"/>
      <c r="BF48" s="765"/>
      <c r="BG48" s="765"/>
      <c r="BH48" s="765"/>
      <c r="BI48" s="765"/>
      <c r="BJ48" s="765"/>
      <c r="BK48" s="765"/>
      <c r="BL48" s="765"/>
      <c r="BM48" s="765"/>
      <c r="BN48" s="765"/>
      <c r="BO48" s="765"/>
      <c r="BP48" s="765"/>
      <c r="BQ48" s="765"/>
      <c r="BR48" s="765"/>
      <c r="BS48" s="765"/>
      <c r="BT48" s="765"/>
      <c r="BU48" s="765"/>
      <c r="BV48" s="765"/>
      <c r="BW48" s="765"/>
      <c r="BX48" s="765"/>
      <c r="BY48" s="765"/>
    </row>
    <row r="49" spans="3:77" s="492" customFormat="1">
      <c r="C49" s="476"/>
      <c r="D49" s="498" t="s">
        <v>80</v>
      </c>
      <c r="E49" s="496" t="s">
        <v>200</v>
      </c>
      <c r="F49" s="523">
        <v>8</v>
      </c>
      <c r="G49" s="523">
        <v>8</v>
      </c>
      <c r="H49" s="523">
        <v>8</v>
      </c>
      <c r="I49" s="523">
        <v>8</v>
      </c>
      <c r="J49" s="523">
        <v>8</v>
      </c>
      <c r="K49" s="523">
        <v>8</v>
      </c>
      <c r="L49" s="476"/>
      <c r="M49" s="476"/>
      <c r="N49" s="523">
        <f t="shared" si="9"/>
        <v>8</v>
      </c>
      <c r="O49" s="523">
        <f t="shared" si="10"/>
        <v>8</v>
      </c>
      <c r="P49" s="392"/>
      <c r="Q49" s="392"/>
      <c r="R49" s="523">
        <f t="shared" si="11"/>
        <v>8</v>
      </c>
      <c r="S49" s="523">
        <f t="shared" si="12"/>
        <v>8</v>
      </c>
      <c r="U49" s="765"/>
      <c r="V49" s="765"/>
      <c r="W49" s="765"/>
      <c r="X49" s="765"/>
      <c r="Y49" s="765"/>
      <c r="Z49" s="765"/>
      <c r="AA49" s="765"/>
      <c r="AB49" s="765"/>
      <c r="AC49" s="765"/>
      <c r="AD49" s="765"/>
      <c r="AE49" s="765"/>
      <c r="AF49" s="765"/>
      <c r="AG49" s="765"/>
      <c r="AH49" s="765"/>
      <c r="AI49" s="765"/>
      <c r="AJ49" s="765"/>
      <c r="AK49" s="765"/>
      <c r="AL49" s="765"/>
      <c r="AM49" s="765"/>
      <c r="AN49" s="765"/>
      <c r="AO49" s="765"/>
      <c r="AP49" s="765"/>
      <c r="AQ49" s="765"/>
      <c r="AR49" s="765"/>
      <c r="AS49" s="765"/>
      <c r="AT49" s="765"/>
      <c r="AU49" s="765"/>
      <c r="AV49" s="765"/>
      <c r="AW49" s="765"/>
      <c r="AX49" s="765"/>
      <c r="AY49" s="765"/>
      <c r="AZ49" s="765"/>
      <c r="BA49" s="765"/>
      <c r="BB49" s="765"/>
      <c r="BC49" s="765"/>
      <c r="BD49" s="765"/>
      <c r="BE49" s="765"/>
      <c r="BF49" s="765"/>
      <c r="BG49" s="765"/>
      <c r="BH49" s="765"/>
      <c r="BI49" s="765"/>
      <c r="BJ49" s="765"/>
      <c r="BK49" s="765"/>
      <c r="BL49" s="765"/>
      <c r="BM49" s="765"/>
      <c r="BN49" s="765"/>
      <c r="BO49" s="765"/>
      <c r="BP49" s="765"/>
      <c r="BQ49" s="765"/>
      <c r="BR49" s="765"/>
      <c r="BS49" s="765"/>
      <c r="BT49" s="765"/>
      <c r="BU49" s="765"/>
      <c r="BV49" s="765"/>
      <c r="BW49" s="765"/>
      <c r="BX49" s="765"/>
      <c r="BY49" s="765"/>
    </row>
    <row r="50" spans="3:77">
      <c r="C50" s="392"/>
      <c r="D50" s="392"/>
      <c r="F50" s="476"/>
      <c r="G50" s="766"/>
      <c r="H50" s="766"/>
      <c r="I50" s="766"/>
      <c r="J50" s="766"/>
      <c r="K50" s="766"/>
      <c r="L50" s="476"/>
      <c r="M50" s="476"/>
      <c r="N50" s="476"/>
      <c r="O50" s="476"/>
      <c r="P50" s="476"/>
      <c r="Q50" s="476"/>
      <c r="R50" s="476"/>
      <c r="S50" s="476"/>
    </row>
    <row r="51" spans="3:77" ht="14">
      <c r="C51" s="1125" t="s">
        <v>81</v>
      </c>
      <c r="D51" s="1125"/>
      <c r="E51" s="1125"/>
      <c r="F51" s="1125"/>
      <c r="G51" s="1125"/>
      <c r="H51" s="1125"/>
      <c r="I51" s="1125"/>
      <c r="J51" s="1125"/>
      <c r="K51" s="1125"/>
      <c r="L51" s="476"/>
      <c r="M51" s="476"/>
      <c r="N51" s="1181"/>
      <c r="O51" s="1182"/>
      <c r="P51" s="476"/>
      <c r="Q51" s="476"/>
      <c r="R51" s="1181"/>
      <c r="S51" s="1182"/>
    </row>
    <row r="52" spans="3:77">
      <c r="D52" s="488" t="s">
        <v>70</v>
      </c>
      <c r="E52" s="496" t="s">
        <v>198</v>
      </c>
      <c r="F52" s="523">
        <v>0</v>
      </c>
      <c r="G52" s="523">
        <v>0</v>
      </c>
      <c r="H52" s="523">
        <v>0</v>
      </c>
      <c r="I52" s="523">
        <v>0</v>
      </c>
      <c r="J52" s="523">
        <v>0</v>
      </c>
      <c r="K52" s="523">
        <v>0</v>
      </c>
      <c r="L52" s="476"/>
      <c r="M52" s="476"/>
      <c r="N52" s="523">
        <f t="shared" ref="N52:N58" si="13">K52</f>
        <v>0</v>
      </c>
      <c r="O52" s="523">
        <f t="shared" ref="O52:O58" si="14">N52</f>
        <v>0</v>
      </c>
      <c r="R52" s="523">
        <f t="shared" ref="R52:R58" si="15">O52</f>
        <v>0</v>
      </c>
      <c r="S52" s="523">
        <f t="shared" ref="S52:S58" si="16">R52</f>
        <v>0</v>
      </c>
    </row>
    <row r="53" spans="3:77">
      <c r="D53" s="488" t="s">
        <v>72</v>
      </c>
      <c r="E53" s="496" t="s">
        <v>198</v>
      </c>
      <c r="F53" s="523">
        <v>1141</v>
      </c>
      <c r="G53" s="523">
        <v>1192.2</v>
      </c>
      <c r="H53" s="523">
        <v>1238.28</v>
      </c>
      <c r="I53" s="523">
        <v>1279.752</v>
      </c>
      <c r="J53" s="523">
        <v>1317.0767999999998</v>
      </c>
      <c r="K53" s="523">
        <v>1350.6691199999998</v>
      </c>
      <c r="L53" s="476"/>
      <c r="M53" s="476"/>
      <c r="N53" s="523">
        <f>K53</f>
        <v>1350.6691199999998</v>
      </c>
      <c r="O53" s="523">
        <f>N53</f>
        <v>1350.6691199999998</v>
      </c>
      <c r="R53" s="523">
        <f>O53</f>
        <v>1350.6691199999998</v>
      </c>
      <c r="S53" s="523">
        <f>R53</f>
        <v>1350.6691199999998</v>
      </c>
    </row>
    <row r="54" spans="3:77">
      <c r="D54" s="488" t="s">
        <v>74</v>
      </c>
      <c r="E54" s="496" t="s">
        <v>198</v>
      </c>
      <c r="F54" s="523">
        <v>0</v>
      </c>
      <c r="G54" s="523">
        <v>0</v>
      </c>
      <c r="H54" s="523">
        <v>0</v>
      </c>
      <c r="I54" s="523">
        <v>0</v>
      </c>
      <c r="J54" s="523">
        <v>0</v>
      </c>
      <c r="K54" s="523">
        <v>0</v>
      </c>
      <c r="L54" s="476"/>
      <c r="M54" s="476"/>
      <c r="N54" s="523">
        <f t="shared" ref="N54" si="17">ROUND(K54*1.1,0)</f>
        <v>0</v>
      </c>
      <c r="O54" s="523">
        <f t="shared" ref="O54" si="18">ROUND(N54*1.1,0)</f>
        <v>0</v>
      </c>
      <c r="R54" s="523">
        <f t="shared" si="15"/>
        <v>0</v>
      </c>
      <c r="S54" s="523">
        <f t="shared" si="16"/>
        <v>0</v>
      </c>
    </row>
    <row r="55" spans="3:77">
      <c r="D55" s="488" t="s">
        <v>76</v>
      </c>
      <c r="E55" s="496" t="s">
        <v>198</v>
      </c>
      <c r="F55" s="523">
        <v>228</v>
      </c>
      <c r="G55" s="523">
        <v>260.7</v>
      </c>
      <c r="H55" s="523">
        <v>290.13</v>
      </c>
      <c r="I55" s="523">
        <v>316.61699999999996</v>
      </c>
      <c r="J55" s="523">
        <v>340.45529999999997</v>
      </c>
      <c r="K55" s="523">
        <v>361.90976999999998</v>
      </c>
      <c r="L55" s="476"/>
      <c r="M55" s="476"/>
      <c r="N55" s="523">
        <f>K55</f>
        <v>361.90976999999998</v>
      </c>
      <c r="O55" s="523">
        <f>N55</f>
        <v>361.90976999999998</v>
      </c>
      <c r="R55" s="523">
        <f>O55</f>
        <v>361.90976999999998</v>
      </c>
      <c r="S55" s="523">
        <f>R55</f>
        <v>361.90976999999998</v>
      </c>
    </row>
    <row r="56" spans="3:77">
      <c r="D56" s="488" t="s">
        <v>78</v>
      </c>
      <c r="E56" s="496" t="s">
        <v>198</v>
      </c>
      <c r="F56" s="523">
        <v>100</v>
      </c>
      <c r="G56" s="523">
        <v>100</v>
      </c>
      <c r="H56" s="523">
        <v>100</v>
      </c>
      <c r="I56" s="523">
        <v>0</v>
      </c>
      <c r="J56" s="523">
        <v>0</v>
      </c>
      <c r="K56" s="523">
        <v>0</v>
      </c>
      <c r="L56" s="476"/>
      <c r="M56" s="476"/>
      <c r="N56" s="523">
        <f t="shared" si="13"/>
        <v>0</v>
      </c>
      <c r="O56" s="523">
        <f t="shared" si="14"/>
        <v>0</v>
      </c>
      <c r="R56" s="523">
        <f t="shared" si="15"/>
        <v>0</v>
      </c>
      <c r="S56" s="523">
        <f t="shared" si="16"/>
        <v>0</v>
      </c>
    </row>
    <row r="57" spans="3:77">
      <c r="D57" s="488" t="s">
        <v>79</v>
      </c>
      <c r="E57" s="496" t="s">
        <v>198</v>
      </c>
      <c r="F57" s="523">
        <v>0</v>
      </c>
      <c r="G57" s="523">
        <v>0</v>
      </c>
      <c r="H57" s="523">
        <v>0</v>
      </c>
      <c r="I57" s="523">
        <v>0</v>
      </c>
      <c r="J57" s="523">
        <v>0</v>
      </c>
      <c r="K57" s="523">
        <v>0</v>
      </c>
      <c r="L57" s="476"/>
      <c r="M57" s="476"/>
      <c r="N57" s="523">
        <f t="shared" si="13"/>
        <v>0</v>
      </c>
      <c r="O57" s="523">
        <f t="shared" si="14"/>
        <v>0</v>
      </c>
      <c r="R57" s="523">
        <f t="shared" si="15"/>
        <v>0</v>
      </c>
      <c r="S57" s="523">
        <f t="shared" si="16"/>
        <v>0</v>
      </c>
    </row>
    <row r="58" spans="3:77">
      <c r="D58" s="903" t="s">
        <v>82</v>
      </c>
      <c r="E58" s="496" t="s">
        <v>198</v>
      </c>
      <c r="F58" s="523">
        <v>0</v>
      </c>
      <c r="G58" s="523">
        <v>0</v>
      </c>
      <c r="H58" s="523">
        <v>0</v>
      </c>
      <c r="I58" s="523">
        <v>0</v>
      </c>
      <c r="J58" s="523">
        <v>0</v>
      </c>
      <c r="K58" s="523">
        <v>0</v>
      </c>
      <c r="L58" s="476"/>
      <c r="M58" s="476"/>
      <c r="N58" s="523">
        <f t="shared" si="13"/>
        <v>0</v>
      </c>
      <c r="O58" s="523">
        <f t="shared" si="14"/>
        <v>0</v>
      </c>
      <c r="R58" s="523">
        <f t="shared" si="15"/>
        <v>0</v>
      </c>
      <c r="S58" s="523">
        <f t="shared" si="16"/>
        <v>0</v>
      </c>
    </row>
    <row r="59" spans="3:77">
      <c r="C59" s="392"/>
      <c r="D59" s="392"/>
      <c r="F59" s="476"/>
      <c r="G59" s="476"/>
      <c r="H59" s="476"/>
      <c r="I59" s="476"/>
      <c r="J59" s="476"/>
      <c r="K59" s="476"/>
      <c r="L59" s="476"/>
      <c r="M59" s="476"/>
      <c r="N59" s="476"/>
      <c r="O59" s="476"/>
      <c r="P59" s="476"/>
      <c r="Q59" s="476"/>
      <c r="R59" s="476"/>
      <c r="S59" s="476"/>
    </row>
    <row r="60" spans="3:77" ht="14">
      <c r="C60" s="1125" t="s">
        <v>83</v>
      </c>
      <c r="D60" s="1125"/>
      <c r="E60" s="1125"/>
      <c r="F60" s="1125"/>
      <c r="G60" s="1125"/>
      <c r="H60" s="1125"/>
      <c r="I60" s="1125"/>
      <c r="J60" s="1125"/>
      <c r="K60" s="1125"/>
      <c r="L60" s="476"/>
      <c r="M60" s="476"/>
      <c r="N60" s="1181"/>
      <c r="O60" s="1182"/>
      <c r="P60" s="476"/>
      <c r="Q60" s="476"/>
      <c r="R60" s="1181"/>
      <c r="S60" s="1182"/>
    </row>
    <row r="61" spans="3:77">
      <c r="D61" s="488" t="s">
        <v>72</v>
      </c>
      <c r="E61" s="496" t="s">
        <v>200</v>
      </c>
      <c r="F61" s="523">
        <v>0</v>
      </c>
      <c r="G61" s="523">
        <v>0</v>
      </c>
      <c r="H61" s="523">
        <v>0</v>
      </c>
      <c r="I61" s="523">
        <v>0</v>
      </c>
      <c r="J61" s="523">
        <v>0</v>
      </c>
      <c r="K61" s="523">
        <v>0</v>
      </c>
      <c r="L61" s="476"/>
      <c r="M61" s="476"/>
      <c r="N61" s="523">
        <f t="shared" ref="N61:N66" si="19">K61</f>
        <v>0</v>
      </c>
      <c r="O61" s="523">
        <f t="shared" ref="O61:O66" si="20">N61</f>
        <v>0</v>
      </c>
      <c r="R61" s="523">
        <f t="shared" ref="R61:R66" si="21">O61</f>
        <v>0</v>
      </c>
      <c r="S61" s="523">
        <f t="shared" ref="S61:S66" si="22">R61</f>
        <v>0</v>
      </c>
    </row>
    <row r="62" spans="3:77">
      <c r="D62" s="488" t="s">
        <v>73</v>
      </c>
      <c r="E62" s="496" t="s">
        <v>200</v>
      </c>
      <c r="F62" s="523">
        <v>314</v>
      </c>
      <c r="G62" s="523">
        <v>314</v>
      </c>
      <c r="H62" s="523">
        <v>314</v>
      </c>
      <c r="I62" s="523">
        <v>314</v>
      </c>
      <c r="J62" s="523">
        <v>314</v>
      </c>
      <c r="K62" s="523">
        <v>314</v>
      </c>
      <c r="L62" s="476"/>
      <c r="M62" s="476"/>
      <c r="N62" s="523">
        <f t="shared" si="19"/>
        <v>314</v>
      </c>
      <c r="O62" s="523">
        <f t="shared" si="20"/>
        <v>314</v>
      </c>
      <c r="R62" s="523">
        <f t="shared" si="21"/>
        <v>314</v>
      </c>
      <c r="S62" s="523">
        <f t="shared" si="22"/>
        <v>314</v>
      </c>
    </row>
    <row r="63" spans="3:77">
      <c r="D63" s="488" t="s">
        <v>84</v>
      </c>
      <c r="E63" s="496" t="s">
        <v>200</v>
      </c>
      <c r="F63" s="523">
        <v>0</v>
      </c>
      <c r="G63" s="523">
        <v>0</v>
      </c>
      <c r="H63" s="523">
        <v>0</v>
      </c>
      <c r="I63" s="523">
        <v>0</v>
      </c>
      <c r="J63" s="523">
        <v>0</v>
      </c>
      <c r="K63" s="523">
        <v>0</v>
      </c>
      <c r="L63" s="476"/>
      <c r="M63" s="476"/>
      <c r="N63" s="523">
        <f t="shared" si="19"/>
        <v>0</v>
      </c>
      <c r="O63" s="523">
        <f t="shared" si="20"/>
        <v>0</v>
      </c>
      <c r="R63" s="523">
        <f t="shared" si="21"/>
        <v>0</v>
      </c>
      <c r="S63" s="523">
        <f t="shared" si="22"/>
        <v>0</v>
      </c>
    </row>
    <row r="64" spans="3:77">
      <c r="D64" s="488" t="s">
        <v>77</v>
      </c>
      <c r="E64" s="496" t="s">
        <v>200</v>
      </c>
      <c r="F64" s="523">
        <v>20</v>
      </c>
      <c r="G64" s="523">
        <v>20</v>
      </c>
      <c r="H64" s="523">
        <v>20</v>
      </c>
      <c r="I64" s="523">
        <v>20</v>
      </c>
      <c r="J64" s="523">
        <v>20</v>
      </c>
      <c r="K64" s="523">
        <v>20</v>
      </c>
      <c r="L64" s="476"/>
      <c r="M64" s="476"/>
      <c r="N64" s="523">
        <f t="shared" si="19"/>
        <v>20</v>
      </c>
      <c r="O64" s="523">
        <f t="shared" si="20"/>
        <v>20</v>
      </c>
      <c r="R64" s="523">
        <f t="shared" si="21"/>
        <v>20</v>
      </c>
      <c r="S64" s="523">
        <f t="shared" si="22"/>
        <v>20</v>
      </c>
    </row>
    <row r="65" spans="3:19">
      <c r="D65" s="498" t="s">
        <v>78</v>
      </c>
      <c r="E65" s="496" t="s">
        <v>200</v>
      </c>
      <c r="F65" s="523">
        <v>40</v>
      </c>
      <c r="G65" s="523">
        <v>40</v>
      </c>
      <c r="H65" s="523">
        <v>40</v>
      </c>
      <c r="I65" s="523">
        <v>40</v>
      </c>
      <c r="J65" s="523">
        <v>40</v>
      </c>
      <c r="K65" s="523">
        <v>40</v>
      </c>
      <c r="L65" s="476"/>
      <c r="M65" s="476"/>
      <c r="N65" s="523">
        <f t="shared" si="19"/>
        <v>40</v>
      </c>
      <c r="O65" s="523">
        <f t="shared" si="20"/>
        <v>40</v>
      </c>
      <c r="R65" s="523">
        <f t="shared" si="21"/>
        <v>40</v>
      </c>
      <c r="S65" s="523">
        <f t="shared" si="22"/>
        <v>40</v>
      </c>
    </row>
    <row r="66" spans="3:19">
      <c r="D66" s="498" t="s">
        <v>80</v>
      </c>
      <c r="E66" s="496" t="s">
        <v>200</v>
      </c>
      <c r="F66" s="523">
        <v>8</v>
      </c>
      <c r="G66" s="523">
        <v>8</v>
      </c>
      <c r="H66" s="523">
        <v>8</v>
      </c>
      <c r="I66" s="523">
        <v>8</v>
      </c>
      <c r="J66" s="523">
        <v>8</v>
      </c>
      <c r="K66" s="523">
        <v>8</v>
      </c>
      <c r="L66" s="476"/>
      <c r="M66" s="476"/>
      <c r="N66" s="523">
        <f t="shared" si="19"/>
        <v>8</v>
      </c>
      <c r="O66" s="523">
        <f t="shared" si="20"/>
        <v>8</v>
      </c>
      <c r="R66" s="523">
        <f t="shared" si="21"/>
        <v>8</v>
      </c>
      <c r="S66" s="523">
        <f t="shared" si="22"/>
        <v>8</v>
      </c>
    </row>
    <row r="67" spans="3:19">
      <c r="C67" s="392"/>
      <c r="D67" s="392"/>
      <c r="F67" s="476"/>
      <c r="G67" s="476"/>
      <c r="H67" s="476"/>
      <c r="I67" s="476"/>
      <c r="J67" s="476"/>
      <c r="K67" s="476"/>
      <c r="L67" s="476"/>
      <c r="M67" s="476"/>
      <c r="N67" s="476"/>
      <c r="O67" s="476"/>
      <c r="P67" s="476"/>
      <c r="Q67" s="476"/>
      <c r="R67" s="476"/>
      <c r="S67" s="476"/>
    </row>
    <row r="68" spans="3:19" ht="14">
      <c r="C68" s="1125" t="s">
        <v>85</v>
      </c>
      <c r="D68" s="1125"/>
      <c r="E68" s="1125"/>
      <c r="F68" s="1125"/>
      <c r="G68" s="1125"/>
      <c r="H68" s="1125"/>
      <c r="I68" s="1125"/>
      <c r="J68" s="1125"/>
      <c r="K68" s="1125"/>
      <c r="L68" s="476"/>
      <c r="M68" s="476"/>
      <c r="N68" s="1181"/>
      <c r="O68" s="1182"/>
      <c r="P68" s="476"/>
      <c r="Q68" s="476"/>
      <c r="R68" s="1181"/>
      <c r="S68" s="1182"/>
    </row>
    <row r="69" spans="3:19">
      <c r="D69" s="501" t="s">
        <v>72</v>
      </c>
      <c r="E69" s="496" t="s">
        <v>198</v>
      </c>
      <c r="F69" s="523">
        <v>105</v>
      </c>
      <c r="G69" s="523">
        <v>105</v>
      </c>
      <c r="H69" s="523">
        <v>105</v>
      </c>
      <c r="I69" s="523">
        <v>105</v>
      </c>
      <c r="J69" s="523">
        <v>105</v>
      </c>
      <c r="K69" s="523">
        <v>105</v>
      </c>
      <c r="L69" s="767"/>
      <c r="M69" s="767"/>
      <c r="N69" s="523">
        <f t="shared" ref="N69:N75" si="23">K69</f>
        <v>105</v>
      </c>
      <c r="O69" s="523">
        <f t="shared" ref="O69:O75" si="24">N69</f>
        <v>105</v>
      </c>
      <c r="R69" s="523">
        <f t="shared" ref="R69:R75" si="25">O69</f>
        <v>105</v>
      </c>
      <c r="S69" s="523">
        <f t="shared" ref="S69:S75" si="26">R69</f>
        <v>105</v>
      </c>
    </row>
    <row r="70" spans="3:19">
      <c r="D70" s="501" t="s">
        <v>73</v>
      </c>
      <c r="E70" s="496" t="s">
        <v>198</v>
      </c>
      <c r="F70" s="523">
        <v>0</v>
      </c>
      <c r="G70" s="523">
        <v>0</v>
      </c>
      <c r="H70" s="523">
        <v>0</v>
      </c>
      <c r="I70" s="523">
        <v>0</v>
      </c>
      <c r="J70" s="523">
        <v>0</v>
      </c>
      <c r="K70" s="523">
        <v>0</v>
      </c>
      <c r="L70" s="767"/>
      <c r="M70" s="767"/>
      <c r="N70" s="523">
        <f t="shared" si="23"/>
        <v>0</v>
      </c>
      <c r="O70" s="523">
        <f t="shared" si="24"/>
        <v>0</v>
      </c>
      <c r="R70" s="523">
        <f t="shared" si="25"/>
        <v>0</v>
      </c>
      <c r="S70" s="523">
        <f t="shared" si="26"/>
        <v>0</v>
      </c>
    </row>
    <row r="71" spans="3:19">
      <c r="D71" s="501" t="s">
        <v>76</v>
      </c>
      <c r="E71" s="496" t="s">
        <v>198</v>
      </c>
      <c r="F71" s="523">
        <v>6</v>
      </c>
      <c r="G71" s="523">
        <v>6</v>
      </c>
      <c r="H71" s="523">
        <v>6</v>
      </c>
      <c r="I71" s="523">
        <v>6</v>
      </c>
      <c r="J71" s="523">
        <v>6</v>
      </c>
      <c r="K71" s="523">
        <v>6</v>
      </c>
      <c r="L71" s="767"/>
      <c r="M71" s="767"/>
      <c r="N71" s="523">
        <f t="shared" si="23"/>
        <v>6</v>
      </c>
      <c r="O71" s="523">
        <f t="shared" si="24"/>
        <v>6</v>
      </c>
      <c r="R71" s="523">
        <f t="shared" si="25"/>
        <v>6</v>
      </c>
      <c r="S71" s="523">
        <f t="shared" si="26"/>
        <v>6</v>
      </c>
    </row>
    <row r="72" spans="3:19">
      <c r="D72" s="497" t="s">
        <v>77</v>
      </c>
      <c r="E72" s="496" t="s">
        <v>198</v>
      </c>
      <c r="F72" s="523">
        <v>0</v>
      </c>
      <c r="G72" s="523">
        <v>0</v>
      </c>
      <c r="H72" s="523">
        <v>0</v>
      </c>
      <c r="I72" s="523">
        <v>0</v>
      </c>
      <c r="J72" s="523">
        <v>0</v>
      </c>
      <c r="K72" s="523">
        <v>0</v>
      </c>
      <c r="L72" s="767"/>
      <c r="M72" s="767"/>
      <c r="N72" s="523">
        <f t="shared" si="23"/>
        <v>0</v>
      </c>
      <c r="O72" s="523">
        <f t="shared" si="24"/>
        <v>0</v>
      </c>
      <c r="R72" s="523">
        <f t="shared" si="25"/>
        <v>0</v>
      </c>
      <c r="S72" s="523">
        <f t="shared" si="26"/>
        <v>0</v>
      </c>
    </row>
    <row r="73" spans="3:19">
      <c r="D73" s="501" t="s">
        <v>78</v>
      </c>
      <c r="E73" s="496" t="s">
        <v>198</v>
      </c>
      <c r="F73" s="523">
        <v>0</v>
      </c>
      <c r="G73" s="523">
        <v>0</v>
      </c>
      <c r="H73" s="523">
        <v>0</v>
      </c>
      <c r="I73" s="523">
        <v>0</v>
      </c>
      <c r="J73" s="523">
        <v>0</v>
      </c>
      <c r="K73" s="523">
        <v>0</v>
      </c>
      <c r="L73" s="767"/>
      <c r="M73" s="767"/>
      <c r="N73" s="523">
        <f t="shared" si="23"/>
        <v>0</v>
      </c>
      <c r="O73" s="523">
        <f t="shared" si="24"/>
        <v>0</v>
      </c>
      <c r="R73" s="523">
        <f t="shared" si="25"/>
        <v>0</v>
      </c>
      <c r="S73" s="523">
        <f t="shared" si="26"/>
        <v>0</v>
      </c>
    </row>
    <row r="74" spans="3:19">
      <c r="D74" s="502" t="s">
        <v>82</v>
      </c>
      <c r="E74" s="496" t="s">
        <v>198</v>
      </c>
      <c r="F74" s="523">
        <v>0</v>
      </c>
      <c r="G74" s="523">
        <v>0</v>
      </c>
      <c r="H74" s="523">
        <v>0</v>
      </c>
      <c r="I74" s="523">
        <v>0</v>
      </c>
      <c r="J74" s="523">
        <v>0</v>
      </c>
      <c r="K74" s="523">
        <v>0</v>
      </c>
      <c r="L74" s="767"/>
      <c r="M74" s="767"/>
      <c r="N74" s="523">
        <f t="shared" si="23"/>
        <v>0</v>
      </c>
      <c r="O74" s="523">
        <f t="shared" si="24"/>
        <v>0</v>
      </c>
      <c r="R74" s="523">
        <f t="shared" si="25"/>
        <v>0</v>
      </c>
      <c r="S74" s="523">
        <f t="shared" si="26"/>
        <v>0</v>
      </c>
    </row>
    <row r="75" spans="3:19">
      <c r="D75" s="502" t="s">
        <v>80</v>
      </c>
      <c r="E75" s="496" t="s">
        <v>198</v>
      </c>
      <c r="F75" s="523">
        <v>0</v>
      </c>
      <c r="G75" s="523">
        <v>0</v>
      </c>
      <c r="H75" s="523">
        <v>0</v>
      </c>
      <c r="I75" s="523">
        <v>0</v>
      </c>
      <c r="J75" s="523">
        <v>0</v>
      </c>
      <c r="K75" s="523">
        <v>0</v>
      </c>
      <c r="L75" s="767"/>
      <c r="M75" s="767"/>
      <c r="N75" s="523">
        <f t="shared" si="23"/>
        <v>0</v>
      </c>
      <c r="O75" s="523">
        <f t="shared" si="24"/>
        <v>0</v>
      </c>
      <c r="R75" s="523">
        <f t="shared" si="25"/>
        <v>0</v>
      </c>
      <c r="S75" s="523">
        <f t="shared" si="26"/>
        <v>0</v>
      </c>
    </row>
    <row r="76" spans="3:19">
      <c r="C76" s="392"/>
      <c r="D76" s="392"/>
      <c r="F76" s="476"/>
      <c r="G76" s="476"/>
      <c r="H76" s="476"/>
      <c r="I76" s="476"/>
      <c r="J76" s="476"/>
      <c r="K76" s="476"/>
      <c r="L76" s="476"/>
      <c r="M76" s="476"/>
      <c r="N76" s="476"/>
      <c r="O76" s="476"/>
      <c r="P76" s="476"/>
      <c r="Q76" s="476"/>
      <c r="R76" s="476"/>
      <c r="S76" s="476"/>
    </row>
    <row r="77" spans="3:19">
      <c r="C77" s="392"/>
      <c r="D77" s="392"/>
      <c r="F77" s="476"/>
      <c r="G77" s="476"/>
      <c r="H77" s="476"/>
      <c r="I77" s="476"/>
      <c r="J77" s="476"/>
      <c r="K77" s="476"/>
      <c r="L77" s="476"/>
      <c r="M77" s="476"/>
      <c r="N77" s="476"/>
      <c r="O77" s="476"/>
      <c r="P77" s="476"/>
      <c r="Q77" s="476"/>
      <c r="R77" s="476"/>
      <c r="S77" s="476"/>
    </row>
    <row r="78" spans="3:19" ht="14">
      <c r="C78" s="1125" t="s">
        <v>86</v>
      </c>
      <c r="D78" s="1125"/>
      <c r="E78" s="1125"/>
      <c r="F78" s="1125"/>
      <c r="G78" s="1125"/>
      <c r="H78" s="1125"/>
      <c r="I78" s="1125"/>
      <c r="J78" s="1125"/>
      <c r="K78" s="1125"/>
      <c r="L78" s="476"/>
      <c r="M78" s="476"/>
      <c r="N78" s="1181"/>
      <c r="O78" s="1182"/>
      <c r="P78" s="503"/>
      <c r="Q78" s="503"/>
      <c r="R78" s="1181"/>
      <c r="S78" s="1182"/>
    </row>
    <row r="79" spans="3:19">
      <c r="D79" s="488" t="s">
        <v>87</v>
      </c>
      <c r="E79" s="496" t="s">
        <v>198</v>
      </c>
      <c r="F79" s="523">
        <v>0</v>
      </c>
      <c r="G79" s="523">
        <f t="shared" ref="G79" si="27">F79</f>
        <v>0</v>
      </c>
      <c r="H79" s="523">
        <f t="shared" ref="H79" si="28">G79</f>
        <v>0</v>
      </c>
      <c r="I79" s="523">
        <f t="shared" ref="I79" si="29">H79</f>
        <v>0</v>
      </c>
      <c r="J79" s="523">
        <f t="shared" ref="J79" si="30">I79</f>
        <v>0</v>
      </c>
      <c r="K79" s="523">
        <f t="shared" ref="K79" si="31">J79</f>
        <v>0</v>
      </c>
      <c r="N79" s="523">
        <f t="shared" ref="N79" si="32">K79</f>
        <v>0</v>
      </c>
      <c r="O79" s="523">
        <f t="shared" ref="O79" si="33">N79</f>
        <v>0</v>
      </c>
      <c r="R79" s="523">
        <f t="shared" ref="R79" si="34">O79</f>
        <v>0</v>
      </c>
      <c r="S79" s="523">
        <f t="shared" ref="S79" si="35">R79</f>
        <v>0</v>
      </c>
    </row>
    <row r="80" spans="3:19">
      <c r="F80" s="504"/>
      <c r="G80" s="504"/>
      <c r="H80" s="504"/>
      <c r="I80" s="504"/>
      <c r="J80" s="504"/>
      <c r="K80" s="504"/>
      <c r="L80" s="476"/>
      <c r="M80" s="476"/>
      <c r="N80" s="504"/>
      <c r="O80" s="504"/>
      <c r="P80" s="476"/>
      <c r="Q80" s="476"/>
      <c r="R80" s="504"/>
      <c r="S80" s="504"/>
    </row>
    <row r="81" spans="1:77">
      <c r="F81" s="504"/>
      <c r="G81" s="504"/>
      <c r="H81" s="504"/>
      <c r="I81" s="504"/>
      <c r="J81" s="504"/>
      <c r="K81" s="504"/>
      <c r="L81" s="476"/>
      <c r="M81" s="476"/>
      <c r="N81" s="504"/>
      <c r="O81" s="504"/>
      <c r="P81" s="476"/>
      <c r="Q81" s="476"/>
      <c r="R81" s="504"/>
      <c r="S81" s="504"/>
    </row>
    <row r="82" spans="1:77" ht="14">
      <c r="C82" s="1125" t="s">
        <v>88</v>
      </c>
      <c r="D82" s="1125"/>
      <c r="E82" s="1125"/>
      <c r="F82" s="1125"/>
      <c r="G82" s="1125"/>
      <c r="H82" s="1125"/>
      <c r="I82" s="1125"/>
      <c r="J82" s="1125"/>
      <c r="K82" s="1125"/>
      <c r="L82" s="499"/>
      <c r="M82" s="499"/>
      <c r="N82" s="1194"/>
      <c r="O82" s="1195"/>
      <c r="P82" s="499"/>
      <c r="Q82" s="499"/>
      <c r="R82" s="1194"/>
      <c r="S82" s="1195"/>
    </row>
    <row r="83" spans="1:77">
      <c r="D83" s="488" t="s">
        <v>89</v>
      </c>
      <c r="E83" s="496" t="s">
        <v>198</v>
      </c>
      <c r="F83" s="523">
        <v>6</v>
      </c>
      <c r="G83" s="523">
        <f t="shared" ref="G83:G84" si="36">F83</f>
        <v>6</v>
      </c>
      <c r="H83" s="523">
        <f t="shared" ref="H83:H84" si="37">G83</f>
        <v>6</v>
      </c>
      <c r="I83" s="523">
        <f t="shared" ref="I83:I84" si="38">H83</f>
        <v>6</v>
      </c>
      <c r="J83" s="523">
        <f t="shared" ref="J83:J84" si="39">I83</f>
        <v>6</v>
      </c>
      <c r="K83" s="523">
        <f t="shared" ref="K83:K84" si="40">J83</f>
        <v>6</v>
      </c>
      <c r="N83" s="523">
        <f>K83</f>
        <v>6</v>
      </c>
      <c r="O83" s="523">
        <f>N83</f>
        <v>6</v>
      </c>
      <c r="R83" s="523">
        <f>O83</f>
        <v>6</v>
      </c>
      <c r="S83" s="523">
        <f>R83</f>
        <v>6</v>
      </c>
    </row>
    <row r="84" spans="1:77">
      <c r="D84" s="498" t="s">
        <v>90</v>
      </c>
      <c r="E84" s="496" t="s">
        <v>202</v>
      </c>
      <c r="F84" s="523">
        <v>530</v>
      </c>
      <c r="G84" s="523">
        <f t="shared" si="36"/>
        <v>530</v>
      </c>
      <c r="H84" s="523">
        <f t="shared" si="37"/>
        <v>530</v>
      </c>
      <c r="I84" s="523">
        <f t="shared" si="38"/>
        <v>530</v>
      </c>
      <c r="J84" s="523">
        <f t="shared" si="39"/>
        <v>530</v>
      </c>
      <c r="K84" s="523">
        <f t="shared" si="40"/>
        <v>530</v>
      </c>
      <c r="N84" s="523">
        <f>K84</f>
        <v>530</v>
      </c>
      <c r="O84" s="523">
        <f>N84</f>
        <v>530</v>
      </c>
      <c r="R84" s="523">
        <f>O84</f>
        <v>530</v>
      </c>
      <c r="S84" s="523">
        <f>R84</f>
        <v>530</v>
      </c>
    </row>
    <row r="85" spans="1:77">
      <c r="D85" s="498" t="s">
        <v>91</v>
      </c>
      <c r="E85" s="496" t="s">
        <v>202</v>
      </c>
      <c r="F85" s="523">
        <v>530</v>
      </c>
      <c r="G85" s="523">
        <f t="shared" ref="G85" si="41">F85</f>
        <v>530</v>
      </c>
      <c r="H85" s="523">
        <f t="shared" ref="H85" si="42">G85</f>
        <v>530</v>
      </c>
      <c r="I85" s="523">
        <f t="shared" ref="I85" si="43">H85</f>
        <v>530</v>
      </c>
      <c r="J85" s="523">
        <f t="shared" ref="J85" si="44">I85</f>
        <v>530</v>
      </c>
      <c r="K85" s="523">
        <f t="shared" ref="K85" si="45">J85</f>
        <v>530</v>
      </c>
      <c r="N85" s="523">
        <f>K85</f>
        <v>530</v>
      </c>
      <c r="O85" s="523">
        <f>N85</f>
        <v>530</v>
      </c>
      <c r="R85" s="523">
        <f>O85</f>
        <v>530</v>
      </c>
      <c r="S85" s="523">
        <f>R85</f>
        <v>530</v>
      </c>
    </row>
    <row r="86" spans="1:77">
      <c r="F86" s="504"/>
      <c r="G86" s="504"/>
      <c r="H86" s="504"/>
      <c r="I86" s="504"/>
      <c r="J86" s="504"/>
      <c r="K86" s="476"/>
      <c r="L86" s="476"/>
      <c r="M86" s="476"/>
      <c r="N86" s="504"/>
      <c r="O86" s="504"/>
      <c r="P86" s="476"/>
      <c r="Q86" s="476"/>
      <c r="R86" s="504"/>
      <c r="S86" s="504"/>
    </row>
    <row r="87" spans="1:77">
      <c r="F87" s="504"/>
      <c r="G87" s="504"/>
      <c r="H87" s="504"/>
      <c r="I87" s="504"/>
      <c r="J87" s="504"/>
      <c r="K87" s="504"/>
      <c r="L87" s="476"/>
      <c r="M87" s="476"/>
      <c r="N87" s="504"/>
      <c r="O87" s="504"/>
      <c r="P87" s="476"/>
      <c r="Q87" s="476"/>
      <c r="R87" s="504"/>
      <c r="S87" s="504"/>
    </row>
    <row r="88" spans="1:77" ht="14">
      <c r="C88" s="1196" t="s">
        <v>92</v>
      </c>
      <c r="D88" s="1197"/>
      <c r="E88" s="1197"/>
      <c r="F88" s="1197"/>
      <c r="G88" s="1197"/>
      <c r="H88" s="1197"/>
      <c r="I88" s="1197"/>
      <c r="J88" s="1197"/>
      <c r="K88" s="1198"/>
      <c r="L88" s="476"/>
      <c r="M88" s="476"/>
      <c r="N88" s="1179"/>
      <c r="O88" s="1180"/>
      <c r="P88" s="476"/>
      <c r="Q88" s="476"/>
      <c r="R88" s="1179"/>
      <c r="S88" s="1180"/>
    </row>
    <row r="89" spans="1:77" ht="14">
      <c r="C89" s="1125" t="s">
        <v>93</v>
      </c>
      <c r="D89" s="1125"/>
      <c r="E89" s="1125"/>
      <c r="F89" s="1125"/>
      <c r="G89" s="1125"/>
      <c r="H89" s="1125"/>
      <c r="I89" s="1125"/>
      <c r="J89" s="1125"/>
      <c r="K89" s="1125"/>
      <c r="L89" s="476"/>
      <c r="M89" s="476"/>
      <c r="N89" s="1181"/>
      <c r="O89" s="1182"/>
      <c r="P89" s="476"/>
      <c r="Q89" s="476"/>
      <c r="R89" s="1181"/>
      <c r="S89" s="1182"/>
    </row>
    <row r="90" spans="1:77" s="285" customFormat="1">
      <c r="A90" s="476"/>
      <c r="B90" s="476"/>
      <c r="C90" s="505"/>
      <c r="D90" s="501" t="s">
        <v>94</v>
      </c>
      <c r="E90" s="506" t="s">
        <v>203</v>
      </c>
      <c r="F90" s="523">
        <v>600661</v>
      </c>
      <c r="G90" s="523">
        <v>660727.10000000009</v>
      </c>
      <c r="H90" s="523">
        <v>726799.81000000017</v>
      </c>
      <c r="I90" s="523">
        <v>799479.7910000002</v>
      </c>
      <c r="J90" s="523">
        <v>879427.77010000031</v>
      </c>
      <c r="K90" s="523">
        <v>967370.54711000039</v>
      </c>
      <c r="L90" s="505"/>
      <c r="M90" s="505"/>
      <c r="N90" s="523">
        <f t="shared" ref="N90:N94" si="46">K90</f>
        <v>967370.54711000039</v>
      </c>
      <c r="O90" s="523">
        <f t="shared" ref="O90:O94" si="47">N90</f>
        <v>967370.54711000039</v>
      </c>
      <c r="P90" s="392"/>
      <c r="Q90" s="392"/>
      <c r="R90" s="523">
        <f t="shared" ref="R90:R94" si="48">O90</f>
        <v>967370.54711000039</v>
      </c>
      <c r="S90" s="523">
        <f t="shared" ref="S90:S94" si="49">R90</f>
        <v>967370.54711000039</v>
      </c>
      <c r="U90" s="738"/>
      <c r="V90" s="738"/>
      <c r="W90" s="738"/>
      <c r="X90" s="738"/>
      <c r="Y90" s="738"/>
      <c r="Z90" s="738"/>
      <c r="AA90" s="738"/>
      <c r="AB90" s="738"/>
      <c r="AC90" s="738"/>
      <c r="AD90" s="738"/>
      <c r="AE90" s="738"/>
      <c r="AF90" s="738"/>
      <c r="AG90" s="738"/>
      <c r="AH90" s="738"/>
      <c r="AI90" s="738"/>
      <c r="AJ90" s="738"/>
      <c r="AK90" s="738"/>
      <c r="AL90" s="738"/>
      <c r="AM90" s="738"/>
      <c r="AN90" s="738"/>
      <c r="AO90" s="738"/>
      <c r="AP90" s="738"/>
      <c r="AQ90" s="738"/>
      <c r="AR90" s="738"/>
      <c r="AS90" s="738"/>
      <c r="AT90" s="738"/>
      <c r="AU90" s="738"/>
      <c r="AV90" s="738"/>
      <c r="AW90" s="738"/>
      <c r="AX90" s="738"/>
      <c r="AY90" s="738"/>
      <c r="AZ90" s="738"/>
      <c r="BA90" s="738"/>
      <c r="BB90" s="738"/>
      <c r="BC90" s="738"/>
      <c r="BD90" s="738"/>
      <c r="BE90" s="738"/>
      <c r="BF90" s="738"/>
      <c r="BG90" s="738"/>
      <c r="BH90" s="738"/>
      <c r="BI90" s="738"/>
      <c r="BJ90" s="738"/>
      <c r="BK90" s="738"/>
      <c r="BL90" s="738"/>
      <c r="BM90" s="738"/>
      <c r="BN90" s="738"/>
      <c r="BO90" s="738"/>
      <c r="BP90" s="738"/>
      <c r="BQ90" s="738"/>
      <c r="BR90" s="738"/>
      <c r="BS90" s="738"/>
      <c r="BT90" s="738"/>
      <c r="BU90" s="738"/>
      <c r="BV90" s="738"/>
      <c r="BW90" s="738"/>
      <c r="BX90" s="738"/>
      <c r="BY90" s="738"/>
    </row>
    <row r="91" spans="1:77" s="285" customFormat="1">
      <c r="A91" s="476"/>
      <c r="B91" s="476"/>
      <c r="C91" s="505"/>
      <c r="D91" s="501" t="s">
        <v>232</v>
      </c>
      <c r="E91" s="506" t="s">
        <v>203</v>
      </c>
      <c r="F91" s="523">
        <v>793870</v>
      </c>
      <c r="G91" s="523">
        <v>873257.00000000012</v>
      </c>
      <c r="H91" s="523">
        <v>960582.70000000019</v>
      </c>
      <c r="I91" s="523">
        <v>1056640.9700000002</v>
      </c>
      <c r="J91" s="523">
        <v>1162305.0670000003</v>
      </c>
      <c r="K91" s="523">
        <v>1278535.5737000003</v>
      </c>
      <c r="L91" s="505"/>
      <c r="M91" s="505"/>
      <c r="N91" s="523">
        <f t="shared" si="46"/>
        <v>1278535.5737000003</v>
      </c>
      <c r="O91" s="523">
        <f t="shared" si="47"/>
        <v>1278535.5737000003</v>
      </c>
      <c r="P91" s="392"/>
      <c r="Q91" s="392"/>
      <c r="R91" s="523">
        <f t="shared" si="48"/>
        <v>1278535.5737000003</v>
      </c>
      <c r="S91" s="523">
        <f t="shared" si="49"/>
        <v>1278535.5737000003</v>
      </c>
      <c r="U91" s="738"/>
      <c r="V91" s="738"/>
      <c r="W91" s="738"/>
      <c r="X91" s="738"/>
      <c r="Y91" s="738"/>
      <c r="Z91" s="738"/>
      <c r="AA91" s="738"/>
      <c r="AB91" s="738"/>
      <c r="AC91" s="738"/>
      <c r="AD91" s="738"/>
      <c r="AE91" s="738"/>
      <c r="AF91" s="738"/>
      <c r="AG91" s="738"/>
      <c r="AH91" s="738"/>
      <c r="AI91" s="738"/>
      <c r="AJ91" s="738"/>
      <c r="AK91" s="738"/>
      <c r="AL91" s="738"/>
      <c r="AM91" s="738"/>
      <c r="AN91" s="738"/>
      <c r="AO91" s="738"/>
      <c r="AP91" s="738"/>
      <c r="AQ91" s="738"/>
      <c r="AR91" s="738"/>
      <c r="AS91" s="738"/>
      <c r="AT91" s="738"/>
      <c r="AU91" s="738"/>
      <c r="AV91" s="738"/>
      <c r="AW91" s="738"/>
      <c r="AX91" s="738"/>
      <c r="AY91" s="738"/>
      <c r="AZ91" s="738"/>
      <c r="BA91" s="738"/>
      <c r="BB91" s="738"/>
      <c r="BC91" s="738"/>
      <c r="BD91" s="738"/>
      <c r="BE91" s="738"/>
      <c r="BF91" s="738"/>
      <c r="BG91" s="738"/>
      <c r="BH91" s="738"/>
      <c r="BI91" s="738"/>
      <c r="BJ91" s="738"/>
      <c r="BK91" s="738"/>
      <c r="BL91" s="738"/>
      <c r="BM91" s="738"/>
      <c r="BN91" s="738"/>
      <c r="BO91" s="738"/>
      <c r="BP91" s="738"/>
      <c r="BQ91" s="738"/>
      <c r="BR91" s="738"/>
      <c r="BS91" s="738"/>
      <c r="BT91" s="738"/>
      <c r="BU91" s="738"/>
      <c r="BV91" s="738"/>
      <c r="BW91" s="738"/>
      <c r="BX91" s="738"/>
      <c r="BY91" s="738"/>
    </row>
    <row r="92" spans="1:77" s="285" customFormat="1">
      <c r="A92" s="476"/>
      <c r="B92" s="476"/>
      <c r="C92" s="505"/>
      <c r="D92" s="501" t="s">
        <v>233</v>
      </c>
      <c r="E92" s="506" t="s">
        <v>203</v>
      </c>
      <c r="F92" s="523">
        <v>43236</v>
      </c>
      <c r="G92" s="523">
        <v>47559.600000000006</v>
      </c>
      <c r="H92" s="523">
        <v>52315.560000000012</v>
      </c>
      <c r="I92" s="523">
        <v>57547.116000000016</v>
      </c>
      <c r="J92" s="523">
        <v>63301.827600000026</v>
      </c>
      <c r="K92" s="523">
        <v>69632.010360000029</v>
      </c>
      <c r="L92" s="505"/>
      <c r="M92" s="505"/>
      <c r="N92" s="523">
        <f t="shared" si="46"/>
        <v>69632.010360000029</v>
      </c>
      <c r="O92" s="523">
        <f t="shared" si="47"/>
        <v>69632.010360000029</v>
      </c>
      <c r="P92" s="392"/>
      <c r="Q92" s="392"/>
      <c r="R92" s="523">
        <f t="shared" si="48"/>
        <v>69632.010360000029</v>
      </c>
      <c r="S92" s="523">
        <f t="shared" si="49"/>
        <v>69632.010360000029</v>
      </c>
      <c r="U92" s="738"/>
      <c r="V92" s="738"/>
      <c r="W92" s="738"/>
      <c r="X92" s="738"/>
      <c r="Y92" s="738"/>
      <c r="Z92" s="738"/>
      <c r="AA92" s="738"/>
      <c r="AB92" s="738"/>
      <c r="AC92" s="738"/>
      <c r="AD92" s="738"/>
      <c r="AE92" s="738"/>
      <c r="AF92" s="738"/>
      <c r="AG92" s="738"/>
      <c r="AH92" s="738"/>
      <c r="AI92" s="738"/>
      <c r="AJ92" s="738"/>
      <c r="AK92" s="738"/>
      <c r="AL92" s="738"/>
      <c r="AM92" s="738"/>
      <c r="AN92" s="738"/>
      <c r="AO92" s="738"/>
      <c r="AP92" s="738"/>
      <c r="AQ92" s="738"/>
      <c r="AR92" s="738"/>
      <c r="AS92" s="738"/>
      <c r="AT92" s="738"/>
      <c r="AU92" s="738"/>
      <c r="AV92" s="738"/>
      <c r="AW92" s="738"/>
      <c r="AX92" s="738"/>
      <c r="AY92" s="738"/>
      <c r="AZ92" s="738"/>
      <c r="BA92" s="738"/>
      <c r="BB92" s="738"/>
      <c r="BC92" s="738"/>
      <c r="BD92" s="738"/>
      <c r="BE92" s="738"/>
      <c r="BF92" s="738"/>
      <c r="BG92" s="738"/>
      <c r="BH92" s="738"/>
      <c r="BI92" s="738"/>
      <c r="BJ92" s="738"/>
      <c r="BK92" s="738"/>
      <c r="BL92" s="738"/>
      <c r="BM92" s="738"/>
      <c r="BN92" s="738"/>
      <c r="BO92" s="738"/>
      <c r="BP92" s="738"/>
      <c r="BQ92" s="738"/>
      <c r="BR92" s="738"/>
      <c r="BS92" s="738"/>
      <c r="BT92" s="738"/>
      <c r="BU92" s="738"/>
      <c r="BV92" s="738"/>
      <c r="BW92" s="738"/>
      <c r="BX92" s="738"/>
      <c r="BY92" s="738"/>
    </row>
    <row r="93" spans="1:77" s="285" customFormat="1">
      <c r="A93" s="476"/>
      <c r="B93" s="476"/>
      <c r="C93" s="505"/>
      <c r="D93" s="497" t="s">
        <v>97</v>
      </c>
      <c r="E93" s="506" t="s">
        <v>203</v>
      </c>
      <c r="F93" s="523">
        <v>413976</v>
      </c>
      <c r="G93" s="523">
        <v>413976</v>
      </c>
      <c r="H93" s="523">
        <v>413976</v>
      </c>
      <c r="I93" s="523">
        <v>413976</v>
      </c>
      <c r="J93" s="523">
        <v>413976</v>
      </c>
      <c r="K93" s="523">
        <v>413976</v>
      </c>
      <c r="L93" s="505"/>
      <c r="M93" s="505"/>
      <c r="N93" s="523">
        <f t="shared" si="46"/>
        <v>413976</v>
      </c>
      <c r="O93" s="523">
        <f t="shared" si="47"/>
        <v>413976</v>
      </c>
      <c r="P93" s="392"/>
      <c r="Q93" s="392"/>
      <c r="R93" s="523">
        <f t="shared" si="48"/>
        <v>413976</v>
      </c>
      <c r="S93" s="523">
        <f t="shared" si="49"/>
        <v>413976</v>
      </c>
      <c r="U93" s="738"/>
      <c r="V93" s="738"/>
      <c r="W93" s="738"/>
      <c r="X93" s="738"/>
      <c r="Y93" s="738"/>
      <c r="Z93" s="738"/>
      <c r="AA93" s="738"/>
      <c r="AB93" s="738"/>
      <c r="AC93" s="738"/>
      <c r="AD93" s="738"/>
      <c r="AE93" s="738"/>
      <c r="AF93" s="738"/>
      <c r="AG93" s="738"/>
      <c r="AH93" s="738"/>
      <c r="AI93" s="738"/>
      <c r="AJ93" s="738"/>
      <c r="AK93" s="738"/>
      <c r="AL93" s="738"/>
      <c r="AM93" s="738"/>
      <c r="AN93" s="738"/>
      <c r="AO93" s="738"/>
      <c r="AP93" s="738"/>
      <c r="AQ93" s="738"/>
      <c r="AR93" s="738"/>
      <c r="AS93" s="738"/>
      <c r="AT93" s="738"/>
      <c r="AU93" s="738"/>
      <c r="AV93" s="738"/>
      <c r="AW93" s="738"/>
      <c r="AX93" s="738"/>
      <c r="AY93" s="738"/>
      <c r="AZ93" s="738"/>
      <c r="BA93" s="738"/>
      <c r="BB93" s="738"/>
      <c r="BC93" s="738"/>
      <c r="BD93" s="738"/>
      <c r="BE93" s="738"/>
      <c r="BF93" s="738"/>
      <c r="BG93" s="738"/>
      <c r="BH93" s="738"/>
      <c r="BI93" s="738"/>
      <c r="BJ93" s="738"/>
      <c r="BK93" s="738"/>
      <c r="BL93" s="738"/>
      <c r="BM93" s="738"/>
      <c r="BN93" s="738"/>
      <c r="BO93" s="738"/>
      <c r="BP93" s="738"/>
      <c r="BQ93" s="738"/>
      <c r="BR93" s="738"/>
      <c r="BS93" s="738"/>
      <c r="BT93" s="738"/>
      <c r="BU93" s="738"/>
      <c r="BV93" s="738"/>
      <c r="BW93" s="738"/>
      <c r="BX93" s="738"/>
      <c r="BY93" s="738"/>
    </row>
    <row r="94" spans="1:77" s="285" customFormat="1">
      <c r="A94" s="476"/>
      <c r="B94" s="476"/>
      <c r="C94" s="505"/>
      <c r="D94" s="501" t="s">
        <v>98</v>
      </c>
      <c r="E94" s="506" t="s">
        <v>203</v>
      </c>
      <c r="F94" s="523">
        <v>176989</v>
      </c>
      <c r="G94" s="523">
        <v>194687.90000000002</v>
      </c>
      <c r="H94" s="523">
        <v>214156.69000000003</v>
      </c>
      <c r="I94" s="523">
        <v>235572.35900000005</v>
      </c>
      <c r="J94" s="523">
        <v>259129.59490000008</v>
      </c>
      <c r="K94" s="523">
        <v>285042.55439000012</v>
      </c>
      <c r="L94" s="505"/>
      <c r="M94" s="505"/>
      <c r="N94" s="523">
        <f t="shared" si="46"/>
        <v>285042.55439000012</v>
      </c>
      <c r="O94" s="523">
        <f t="shared" si="47"/>
        <v>285042.55439000012</v>
      </c>
      <c r="P94" s="392"/>
      <c r="Q94" s="392"/>
      <c r="R94" s="523">
        <f t="shared" si="48"/>
        <v>285042.55439000012</v>
      </c>
      <c r="S94" s="523">
        <f t="shared" si="49"/>
        <v>285042.55439000012</v>
      </c>
      <c r="U94" s="738"/>
      <c r="V94" s="738"/>
      <c r="W94" s="738"/>
      <c r="X94" s="738"/>
      <c r="Y94" s="738"/>
      <c r="Z94" s="738"/>
      <c r="AA94" s="738"/>
      <c r="AB94" s="738"/>
      <c r="AC94" s="738"/>
      <c r="AD94" s="738"/>
      <c r="AE94" s="738"/>
      <c r="AF94" s="738"/>
      <c r="AG94" s="738"/>
      <c r="AH94" s="738"/>
      <c r="AI94" s="738"/>
      <c r="AJ94" s="738"/>
      <c r="AK94" s="738"/>
      <c r="AL94" s="738"/>
      <c r="AM94" s="738"/>
      <c r="AN94" s="738"/>
      <c r="AO94" s="738"/>
      <c r="AP94" s="738"/>
      <c r="AQ94" s="738"/>
      <c r="AR94" s="738"/>
      <c r="AS94" s="738"/>
      <c r="AT94" s="738"/>
      <c r="AU94" s="738"/>
      <c r="AV94" s="738"/>
      <c r="AW94" s="738"/>
      <c r="AX94" s="738"/>
      <c r="AY94" s="738"/>
      <c r="AZ94" s="738"/>
      <c r="BA94" s="738"/>
      <c r="BB94" s="738"/>
      <c r="BC94" s="738"/>
      <c r="BD94" s="738"/>
      <c r="BE94" s="738"/>
      <c r="BF94" s="738"/>
      <c r="BG94" s="738"/>
      <c r="BH94" s="738"/>
      <c r="BI94" s="738"/>
      <c r="BJ94" s="738"/>
      <c r="BK94" s="738"/>
      <c r="BL94" s="738"/>
      <c r="BM94" s="738"/>
      <c r="BN94" s="738"/>
      <c r="BO94" s="738"/>
      <c r="BP94" s="738"/>
      <c r="BQ94" s="738"/>
      <c r="BR94" s="738"/>
      <c r="BS94" s="738"/>
      <c r="BT94" s="738"/>
      <c r="BU94" s="738"/>
      <c r="BV94" s="738"/>
      <c r="BW94" s="738"/>
      <c r="BX94" s="738"/>
      <c r="BY94" s="738"/>
    </row>
    <row r="95" spans="1:77" s="285" customFormat="1">
      <c r="A95" s="476"/>
      <c r="B95" s="476"/>
      <c r="C95" s="476"/>
      <c r="D95" s="768"/>
      <c r="E95" s="769"/>
      <c r="F95" s="392"/>
      <c r="G95" s="392"/>
      <c r="H95" s="392"/>
      <c r="I95" s="392"/>
      <c r="J95" s="392"/>
      <c r="K95" s="392"/>
      <c r="N95" s="392"/>
      <c r="O95" s="392"/>
      <c r="P95" s="392"/>
      <c r="Q95" s="392"/>
      <c r="R95" s="392"/>
      <c r="S95" s="392"/>
      <c r="U95" s="738"/>
      <c r="V95" s="738"/>
      <c r="W95" s="738"/>
      <c r="X95" s="738"/>
      <c r="Y95" s="738"/>
      <c r="Z95" s="738"/>
      <c r="AA95" s="738"/>
      <c r="AB95" s="738"/>
      <c r="AC95" s="738"/>
      <c r="AD95" s="738"/>
      <c r="AE95" s="738"/>
      <c r="AF95" s="738"/>
      <c r="AG95" s="738"/>
      <c r="AH95" s="738"/>
      <c r="AI95" s="738"/>
      <c r="AJ95" s="738"/>
      <c r="AK95" s="738"/>
      <c r="AL95" s="738"/>
      <c r="AM95" s="738"/>
      <c r="AN95" s="738"/>
      <c r="AO95" s="738"/>
      <c r="AP95" s="738"/>
      <c r="AQ95" s="738"/>
      <c r="AR95" s="738"/>
      <c r="AS95" s="738"/>
      <c r="AT95" s="738"/>
      <c r="AU95" s="738"/>
      <c r="AV95" s="738"/>
      <c r="AW95" s="738"/>
      <c r="AX95" s="738"/>
      <c r="AY95" s="738"/>
      <c r="AZ95" s="738"/>
      <c r="BA95" s="738"/>
      <c r="BB95" s="738"/>
      <c r="BC95" s="738"/>
      <c r="BD95" s="738"/>
      <c r="BE95" s="738"/>
      <c r="BF95" s="738"/>
      <c r="BG95" s="738"/>
      <c r="BH95" s="738"/>
      <c r="BI95" s="738"/>
      <c r="BJ95" s="738"/>
      <c r="BK95" s="738"/>
      <c r="BL95" s="738"/>
      <c r="BM95" s="738"/>
      <c r="BN95" s="738"/>
      <c r="BO95" s="738"/>
      <c r="BP95" s="738"/>
      <c r="BQ95" s="738"/>
      <c r="BR95" s="738"/>
      <c r="BS95" s="738"/>
      <c r="BT95" s="738"/>
      <c r="BU95" s="738"/>
      <c r="BV95" s="738"/>
      <c r="BW95" s="738"/>
      <c r="BX95" s="738"/>
      <c r="BY95" s="738"/>
    </row>
    <row r="96" spans="1:77" s="285" customFormat="1">
      <c r="A96" s="476"/>
      <c r="B96" s="476"/>
      <c r="C96" s="476"/>
      <c r="D96" s="476"/>
      <c r="E96" s="392"/>
      <c r="U96" s="738"/>
      <c r="V96" s="738"/>
      <c r="W96" s="738"/>
      <c r="X96" s="738"/>
      <c r="Y96" s="738"/>
      <c r="Z96" s="738"/>
      <c r="AA96" s="738"/>
      <c r="AB96" s="738"/>
      <c r="AC96" s="738"/>
      <c r="AD96" s="738"/>
      <c r="AE96" s="738"/>
      <c r="AF96" s="738"/>
      <c r="AG96" s="738"/>
      <c r="AH96" s="738"/>
      <c r="AI96" s="738"/>
      <c r="AJ96" s="738"/>
      <c r="AK96" s="738"/>
      <c r="AL96" s="738"/>
      <c r="AM96" s="738"/>
      <c r="AN96" s="738"/>
      <c r="AO96" s="738"/>
      <c r="AP96" s="738"/>
      <c r="AQ96" s="738"/>
      <c r="AR96" s="738"/>
      <c r="AS96" s="738"/>
      <c r="AT96" s="738"/>
      <c r="AU96" s="738"/>
      <c r="AV96" s="738"/>
      <c r="AW96" s="738"/>
      <c r="AX96" s="738"/>
      <c r="AY96" s="738"/>
      <c r="AZ96" s="738"/>
      <c r="BA96" s="738"/>
      <c r="BB96" s="738"/>
      <c r="BC96" s="738"/>
      <c r="BD96" s="738"/>
      <c r="BE96" s="738"/>
      <c r="BF96" s="738"/>
      <c r="BG96" s="738"/>
      <c r="BH96" s="738"/>
      <c r="BI96" s="738"/>
      <c r="BJ96" s="738"/>
      <c r="BK96" s="738"/>
      <c r="BL96" s="738"/>
      <c r="BM96" s="738"/>
      <c r="BN96" s="738"/>
      <c r="BO96" s="738"/>
      <c r="BP96" s="738"/>
      <c r="BQ96" s="738"/>
      <c r="BR96" s="738"/>
      <c r="BS96" s="738"/>
      <c r="BT96" s="738"/>
      <c r="BU96" s="738"/>
      <c r="BV96" s="738"/>
      <c r="BW96" s="738"/>
      <c r="BX96" s="738"/>
      <c r="BY96" s="738"/>
    </row>
    <row r="97" spans="1:77" ht="14">
      <c r="C97" s="1121" t="s">
        <v>99</v>
      </c>
      <c r="D97" s="1122"/>
      <c r="E97" s="1122"/>
      <c r="F97" s="1122"/>
      <c r="G97" s="1122"/>
      <c r="H97" s="1122"/>
      <c r="I97" s="1122"/>
      <c r="J97" s="1122"/>
      <c r="K97" s="1123"/>
      <c r="L97" s="476"/>
      <c r="M97" s="476"/>
      <c r="N97" s="1179"/>
      <c r="O97" s="1180"/>
      <c r="P97" s="476"/>
      <c r="Q97" s="476"/>
      <c r="R97" s="1179"/>
      <c r="S97" s="1180"/>
    </row>
    <row r="98" spans="1:77" s="285" customFormat="1" ht="14">
      <c r="A98" s="476"/>
      <c r="B98" s="476"/>
      <c r="C98" s="507" t="s">
        <v>100</v>
      </c>
      <c r="D98" s="507"/>
      <c r="E98" s="507"/>
      <c r="F98" s="507"/>
      <c r="G98" s="507"/>
      <c r="H98" s="507"/>
      <c r="I98" s="507"/>
      <c r="J98" s="507"/>
      <c r="K98" s="507"/>
      <c r="N98" s="1181"/>
      <c r="O98" s="1182"/>
      <c r="R98" s="1181"/>
      <c r="S98" s="1182"/>
      <c r="U98" s="738"/>
      <c r="V98" s="738"/>
      <c r="W98" s="738"/>
      <c r="X98" s="738"/>
      <c r="Y98" s="738"/>
      <c r="Z98" s="738"/>
      <c r="AA98" s="738"/>
      <c r="AB98" s="738"/>
      <c r="AC98" s="738"/>
      <c r="AD98" s="738"/>
      <c r="AE98" s="738"/>
      <c r="AF98" s="738"/>
      <c r="AG98" s="738"/>
      <c r="AH98" s="738"/>
      <c r="AI98" s="738"/>
      <c r="AJ98" s="738"/>
      <c r="AK98" s="738"/>
      <c r="AL98" s="738"/>
      <c r="AM98" s="738"/>
      <c r="AN98" s="738"/>
      <c r="AO98" s="738"/>
      <c r="AP98" s="738"/>
      <c r="AQ98" s="738"/>
      <c r="AR98" s="738"/>
      <c r="AS98" s="738"/>
      <c r="AT98" s="738"/>
      <c r="AU98" s="738"/>
      <c r="AV98" s="738"/>
      <c r="AW98" s="738"/>
      <c r="AX98" s="738"/>
      <c r="AY98" s="738"/>
      <c r="AZ98" s="738"/>
      <c r="BA98" s="738"/>
      <c r="BB98" s="738"/>
      <c r="BC98" s="738"/>
      <c r="BD98" s="738"/>
      <c r="BE98" s="738"/>
      <c r="BF98" s="738"/>
      <c r="BG98" s="738"/>
      <c r="BH98" s="738"/>
      <c r="BI98" s="738"/>
      <c r="BJ98" s="738"/>
      <c r="BK98" s="738"/>
      <c r="BL98" s="738"/>
      <c r="BM98" s="738"/>
      <c r="BN98" s="738"/>
      <c r="BO98" s="738"/>
      <c r="BP98" s="738"/>
      <c r="BQ98" s="738"/>
      <c r="BR98" s="738"/>
      <c r="BS98" s="738"/>
      <c r="BT98" s="738"/>
      <c r="BU98" s="738"/>
      <c r="BV98" s="738"/>
      <c r="BW98" s="738"/>
      <c r="BX98" s="738"/>
      <c r="BY98" s="738"/>
    </row>
    <row r="99" spans="1:77" s="285" customFormat="1">
      <c r="A99" s="476"/>
      <c r="B99" s="476"/>
      <c r="C99" s="505"/>
      <c r="D99" s="501" t="s">
        <v>101</v>
      </c>
      <c r="E99" s="506" t="s">
        <v>204</v>
      </c>
      <c r="F99" s="523">
        <f>319/2</f>
        <v>159.5</v>
      </c>
      <c r="G99" s="523">
        <f t="shared" ref="G99:G102" si="50">F99</f>
        <v>159.5</v>
      </c>
      <c r="H99" s="523">
        <f t="shared" ref="H99:H102" si="51">G99</f>
        <v>159.5</v>
      </c>
      <c r="I99" s="523">
        <f t="shared" ref="I99:I102" si="52">H99</f>
        <v>159.5</v>
      </c>
      <c r="J99" s="523">
        <f t="shared" ref="J99:J102" si="53">I99</f>
        <v>159.5</v>
      </c>
      <c r="K99" s="523">
        <f t="shared" ref="K99:K102" si="54">J99</f>
        <v>159.5</v>
      </c>
      <c r="L99" s="505"/>
      <c r="M99" s="505"/>
      <c r="N99" s="523">
        <f>K99</f>
        <v>159.5</v>
      </c>
      <c r="O99" s="523">
        <f>N99</f>
        <v>159.5</v>
      </c>
      <c r="P99" s="392"/>
      <c r="Q99" s="392"/>
      <c r="R99" s="523">
        <f>O99</f>
        <v>159.5</v>
      </c>
      <c r="S99" s="523">
        <f>R99</f>
        <v>159.5</v>
      </c>
      <c r="U99" s="738"/>
      <c r="V99" s="738"/>
      <c r="W99" s="738"/>
      <c r="X99" s="738"/>
      <c r="Y99" s="738"/>
      <c r="Z99" s="738"/>
      <c r="AA99" s="738"/>
      <c r="AB99" s="738"/>
      <c r="AC99" s="738"/>
      <c r="AD99" s="738"/>
      <c r="AE99" s="738"/>
      <c r="AF99" s="738"/>
      <c r="AG99" s="738"/>
      <c r="AH99" s="738"/>
      <c r="AI99" s="738"/>
      <c r="AJ99" s="738"/>
      <c r="AK99" s="738"/>
      <c r="AL99" s="738"/>
      <c r="AM99" s="738"/>
      <c r="AN99" s="738"/>
      <c r="AO99" s="738"/>
      <c r="AP99" s="738"/>
      <c r="AQ99" s="738"/>
      <c r="AR99" s="738"/>
      <c r="AS99" s="738"/>
      <c r="AT99" s="738"/>
      <c r="AU99" s="738"/>
      <c r="AV99" s="738"/>
      <c r="AW99" s="738"/>
      <c r="AX99" s="738"/>
      <c r="AY99" s="738"/>
      <c r="AZ99" s="738"/>
      <c r="BA99" s="738"/>
      <c r="BB99" s="738"/>
      <c r="BC99" s="738"/>
      <c r="BD99" s="738"/>
      <c r="BE99" s="738"/>
      <c r="BF99" s="738"/>
      <c r="BG99" s="738"/>
      <c r="BH99" s="738"/>
      <c r="BI99" s="738"/>
      <c r="BJ99" s="738"/>
      <c r="BK99" s="738"/>
      <c r="BL99" s="738"/>
      <c r="BM99" s="738"/>
      <c r="BN99" s="738"/>
      <c r="BO99" s="738"/>
      <c r="BP99" s="738"/>
      <c r="BQ99" s="738"/>
      <c r="BR99" s="738"/>
      <c r="BS99" s="738"/>
      <c r="BT99" s="738"/>
      <c r="BU99" s="738"/>
      <c r="BV99" s="738"/>
      <c r="BW99" s="738"/>
      <c r="BX99" s="738"/>
      <c r="BY99" s="738"/>
    </row>
    <row r="100" spans="1:77" s="285" customFormat="1">
      <c r="A100" s="476"/>
      <c r="B100" s="476"/>
      <c r="C100" s="505"/>
      <c r="D100" s="501" t="s">
        <v>106</v>
      </c>
      <c r="E100" s="506" t="s">
        <v>204</v>
      </c>
      <c r="F100" s="523">
        <f>319/2</f>
        <v>159.5</v>
      </c>
      <c r="G100" s="523">
        <f t="shared" si="50"/>
        <v>159.5</v>
      </c>
      <c r="H100" s="523">
        <f t="shared" si="51"/>
        <v>159.5</v>
      </c>
      <c r="I100" s="523">
        <f t="shared" si="52"/>
        <v>159.5</v>
      </c>
      <c r="J100" s="523">
        <f t="shared" si="53"/>
        <v>159.5</v>
      </c>
      <c r="K100" s="523">
        <f t="shared" si="54"/>
        <v>159.5</v>
      </c>
      <c r="L100" s="505"/>
      <c r="M100" s="505"/>
      <c r="N100" s="523">
        <f>K100</f>
        <v>159.5</v>
      </c>
      <c r="O100" s="523">
        <f>N100</f>
        <v>159.5</v>
      </c>
      <c r="P100" s="392"/>
      <c r="Q100" s="392"/>
      <c r="R100" s="523">
        <f>O100</f>
        <v>159.5</v>
      </c>
      <c r="S100" s="523">
        <f>R100</f>
        <v>159.5</v>
      </c>
      <c r="U100" s="738"/>
      <c r="V100" s="738"/>
      <c r="W100" s="738"/>
      <c r="X100" s="738"/>
      <c r="Y100" s="738"/>
      <c r="Z100" s="738"/>
      <c r="AA100" s="738"/>
      <c r="AB100" s="738"/>
      <c r="AC100" s="738"/>
      <c r="AD100" s="738"/>
      <c r="AE100" s="738"/>
      <c r="AF100" s="738"/>
      <c r="AG100" s="738"/>
      <c r="AH100" s="738"/>
      <c r="AI100" s="738"/>
      <c r="AJ100" s="738"/>
      <c r="AK100" s="738"/>
      <c r="AL100" s="738"/>
      <c r="AM100" s="738"/>
      <c r="AN100" s="738"/>
      <c r="AO100" s="738"/>
      <c r="AP100" s="738"/>
      <c r="AQ100" s="738"/>
      <c r="AR100" s="738"/>
      <c r="AS100" s="738"/>
      <c r="AT100" s="738"/>
      <c r="AU100" s="738"/>
      <c r="AV100" s="738"/>
      <c r="AW100" s="738"/>
      <c r="AX100" s="738"/>
      <c r="AY100" s="738"/>
      <c r="AZ100" s="738"/>
      <c r="BA100" s="738"/>
      <c r="BB100" s="738"/>
      <c r="BC100" s="738"/>
      <c r="BD100" s="738"/>
      <c r="BE100" s="738"/>
      <c r="BF100" s="738"/>
      <c r="BG100" s="738"/>
      <c r="BH100" s="738"/>
      <c r="BI100" s="738"/>
      <c r="BJ100" s="738"/>
      <c r="BK100" s="738"/>
      <c r="BL100" s="738"/>
      <c r="BM100" s="738"/>
      <c r="BN100" s="738"/>
      <c r="BO100" s="738"/>
      <c r="BP100" s="738"/>
      <c r="BQ100" s="738"/>
      <c r="BR100" s="738"/>
      <c r="BS100" s="738"/>
      <c r="BT100" s="738"/>
      <c r="BU100" s="738"/>
      <c r="BV100" s="738"/>
      <c r="BW100" s="738"/>
      <c r="BX100" s="738"/>
      <c r="BY100" s="738"/>
    </row>
    <row r="101" spans="1:77" s="285" customFormat="1">
      <c r="A101" s="476"/>
      <c r="B101" s="476"/>
      <c r="C101" s="505"/>
      <c r="D101" s="501" t="s">
        <v>103</v>
      </c>
      <c r="E101" s="506" t="s">
        <v>204</v>
      </c>
      <c r="F101" s="523">
        <v>4</v>
      </c>
      <c r="G101" s="523">
        <f t="shared" si="50"/>
        <v>4</v>
      </c>
      <c r="H101" s="523">
        <f t="shared" si="51"/>
        <v>4</v>
      </c>
      <c r="I101" s="523">
        <f t="shared" si="52"/>
        <v>4</v>
      </c>
      <c r="J101" s="523">
        <f t="shared" si="53"/>
        <v>4</v>
      </c>
      <c r="K101" s="523">
        <f t="shared" si="54"/>
        <v>4</v>
      </c>
      <c r="L101" s="505"/>
      <c r="M101" s="505"/>
      <c r="N101" s="523">
        <f>K101</f>
        <v>4</v>
      </c>
      <c r="O101" s="523">
        <f>N101</f>
        <v>4</v>
      </c>
      <c r="P101" s="392"/>
      <c r="Q101" s="392"/>
      <c r="R101" s="523">
        <f>O101</f>
        <v>4</v>
      </c>
      <c r="S101" s="523">
        <f>R101</f>
        <v>4</v>
      </c>
      <c r="U101" s="738"/>
      <c r="V101" s="738"/>
      <c r="W101" s="738"/>
      <c r="X101" s="738"/>
      <c r="Y101" s="738"/>
      <c r="Z101" s="738"/>
      <c r="AA101" s="738"/>
      <c r="AB101" s="738"/>
      <c r="AC101" s="738"/>
      <c r="AD101" s="738"/>
      <c r="AE101" s="738"/>
      <c r="AF101" s="738"/>
      <c r="AG101" s="738"/>
      <c r="AH101" s="738"/>
      <c r="AI101" s="738"/>
      <c r="AJ101" s="738"/>
      <c r="AK101" s="738"/>
      <c r="AL101" s="738"/>
      <c r="AM101" s="738"/>
      <c r="AN101" s="738"/>
      <c r="AO101" s="738"/>
      <c r="AP101" s="738"/>
      <c r="AQ101" s="738"/>
      <c r="AR101" s="738"/>
      <c r="AS101" s="738"/>
      <c r="AT101" s="738"/>
      <c r="AU101" s="738"/>
      <c r="AV101" s="738"/>
      <c r="AW101" s="738"/>
      <c r="AX101" s="738"/>
      <c r="AY101" s="738"/>
      <c r="AZ101" s="738"/>
      <c r="BA101" s="738"/>
      <c r="BB101" s="738"/>
      <c r="BC101" s="738"/>
      <c r="BD101" s="738"/>
      <c r="BE101" s="738"/>
      <c r="BF101" s="738"/>
      <c r="BG101" s="738"/>
      <c r="BH101" s="738"/>
      <c r="BI101" s="738"/>
      <c r="BJ101" s="738"/>
      <c r="BK101" s="738"/>
      <c r="BL101" s="738"/>
      <c r="BM101" s="738"/>
      <c r="BN101" s="738"/>
      <c r="BO101" s="738"/>
      <c r="BP101" s="738"/>
      <c r="BQ101" s="738"/>
      <c r="BR101" s="738"/>
      <c r="BS101" s="738"/>
      <c r="BT101" s="738"/>
      <c r="BU101" s="738"/>
      <c r="BV101" s="738"/>
      <c r="BW101" s="738"/>
      <c r="BX101" s="738"/>
      <c r="BY101" s="738"/>
    </row>
    <row r="102" spans="1:77" s="285" customFormat="1">
      <c r="A102" s="476"/>
      <c r="B102" s="476"/>
      <c r="C102" s="505"/>
      <c r="D102" s="501" t="s">
        <v>104</v>
      </c>
      <c r="E102" s="506" t="s">
        <v>205</v>
      </c>
      <c r="F102" s="523">
        <v>0</v>
      </c>
      <c r="G102" s="523">
        <f t="shared" si="50"/>
        <v>0</v>
      </c>
      <c r="H102" s="523">
        <f t="shared" si="51"/>
        <v>0</v>
      </c>
      <c r="I102" s="523">
        <f t="shared" si="52"/>
        <v>0</v>
      </c>
      <c r="J102" s="523">
        <f t="shared" si="53"/>
        <v>0</v>
      </c>
      <c r="K102" s="523">
        <f t="shared" si="54"/>
        <v>0</v>
      </c>
      <c r="L102" s="505"/>
      <c r="M102" s="505"/>
      <c r="N102" s="523">
        <f>K102</f>
        <v>0</v>
      </c>
      <c r="O102" s="523">
        <f>N102</f>
        <v>0</v>
      </c>
      <c r="P102" s="392"/>
      <c r="Q102" s="392"/>
      <c r="R102" s="523">
        <f>O102</f>
        <v>0</v>
      </c>
      <c r="S102" s="523">
        <f>R102</f>
        <v>0</v>
      </c>
      <c r="U102" s="738"/>
      <c r="V102" s="738"/>
      <c r="W102" s="738"/>
      <c r="X102" s="738"/>
      <c r="Y102" s="738"/>
      <c r="Z102" s="738"/>
      <c r="AA102" s="738"/>
      <c r="AB102" s="738"/>
      <c r="AC102" s="738"/>
      <c r="AD102" s="738"/>
      <c r="AE102" s="738"/>
      <c r="AF102" s="738"/>
      <c r="AG102" s="738"/>
      <c r="AH102" s="738"/>
      <c r="AI102" s="738"/>
      <c r="AJ102" s="738"/>
      <c r="AK102" s="738"/>
      <c r="AL102" s="738"/>
      <c r="AM102" s="738"/>
      <c r="AN102" s="738"/>
      <c r="AO102" s="738"/>
      <c r="AP102" s="738"/>
      <c r="AQ102" s="738"/>
      <c r="AR102" s="738"/>
      <c r="AS102" s="738"/>
      <c r="AT102" s="738"/>
      <c r="AU102" s="738"/>
      <c r="AV102" s="738"/>
      <c r="AW102" s="738"/>
      <c r="AX102" s="738"/>
      <c r="AY102" s="738"/>
      <c r="AZ102" s="738"/>
      <c r="BA102" s="738"/>
      <c r="BB102" s="738"/>
      <c r="BC102" s="738"/>
      <c r="BD102" s="738"/>
      <c r="BE102" s="738"/>
      <c r="BF102" s="738"/>
      <c r="BG102" s="738"/>
      <c r="BH102" s="738"/>
      <c r="BI102" s="738"/>
      <c r="BJ102" s="738"/>
      <c r="BK102" s="738"/>
      <c r="BL102" s="738"/>
      <c r="BM102" s="738"/>
      <c r="BN102" s="738"/>
      <c r="BO102" s="738"/>
      <c r="BP102" s="738"/>
      <c r="BQ102" s="738"/>
      <c r="BR102" s="738"/>
      <c r="BS102" s="738"/>
      <c r="BT102" s="738"/>
      <c r="BU102" s="738"/>
      <c r="BV102" s="738"/>
      <c r="BW102" s="738"/>
      <c r="BX102" s="738"/>
      <c r="BY102" s="738"/>
    </row>
    <row r="103" spans="1:77" ht="14">
      <c r="C103" s="509" t="s">
        <v>105</v>
      </c>
      <c r="D103" s="510"/>
      <c r="E103" s="510"/>
      <c r="F103" s="511"/>
      <c r="G103" s="511"/>
      <c r="H103" s="511"/>
      <c r="I103" s="511"/>
      <c r="J103" s="511"/>
      <c r="K103" s="512"/>
      <c r="L103" s="285"/>
      <c r="M103" s="285"/>
      <c r="N103" s="1183"/>
      <c r="O103" s="1184"/>
      <c r="P103" s="285"/>
      <c r="Q103" s="285"/>
      <c r="R103" s="1183"/>
      <c r="S103" s="1184"/>
    </row>
    <row r="104" spans="1:77" s="285" customFormat="1">
      <c r="A104" s="476"/>
      <c r="B104" s="476"/>
      <c r="C104" s="505"/>
      <c r="D104" s="501" t="s">
        <v>101</v>
      </c>
      <c r="E104" s="506" t="s">
        <v>204</v>
      </c>
      <c r="F104" s="523">
        <f>174/2</f>
        <v>87</v>
      </c>
      <c r="G104" s="523">
        <f t="shared" ref="G104:G108" si="55">F104</f>
        <v>87</v>
      </c>
      <c r="H104" s="523">
        <f t="shared" ref="H104:H108" si="56">G104</f>
        <v>87</v>
      </c>
      <c r="I104" s="523">
        <f t="shared" ref="I104:I108" si="57">H104</f>
        <v>87</v>
      </c>
      <c r="J104" s="523">
        <f t="shared" ref="J104:J108" si="58">I104</f>
        <v>87</v>
      </c>
      <c r="K104" s="523">
        <f t="shared" ref="K104:K108" si="59">J104</f>
        <v>87</v>
      </c>
      <c r="L104" s="505"/>
      <c r="M104" s="505"/>
      <c r="N104" s="523">
        <f>K104</f>
        <v>87</v>
      </c>
      <c r="O104" s="523">
        <f t="shared" ref="O104:O108" si="60">N104</f>
        <v>87</v>
      </c>
      <c r="P104" s="392"/>
      <c r="Q104" s="392"/>
      <c r="R104" s="523">
        <f>O104</f>
        <v>87</v>
      </c>
      <c r="S104" s="523">
        <f t="shared" ref="S104:S108" si="61">R104</f>
        <v>87</v>
      </c>
      <c r="U104" s="738"/>
      <c r="V104" s="738"/>
      <c r="W104" s="738"/>
      <c r="X104" s="738"/>
      <c r="Y104" s="738"/>
      <c r="Z104" s="738"/>
      <c r="AA104" s="738"/>
      <c r="AB104" s="738"/>
      <c r="AC104" s="738"/>
      <c r="AD104" s="738"/>
      <c r="AE104" s="738"/>
      <c r="AF104" s="738"/>
      <c r="AG104" s="738"/>
      <c r="AH104" s="738"/>
      <c r="AI104" s="738"/>
      <c r="AJ104" s="738"/>
      <c r="AK104" s="738"/>
      <c r="AL104" s="738"/>
      <c r="AM104" s="738"/>
      <c r="AN104" s="738"/>
      <c r="AO104" s="738"/>
      <c r="AP104" s="738"/>
      <c r="AQ104" s="738"/>
      <c r="AR104" s="738"/>
      <c r="AS104" s="738"/>
      <c r="AT104" s="738"/>
      <c r="AU104" s="738"/>
      <c r="AV104" s="738"/>
      <c r="AW104" s="738"/>
      <c r="AX104" s="738"/>
      <c r="AY104" s="738"/>
      <c r="AZ104" s="738"/>
      <c r="BA104" s="738"/>
      <c r="BB104" s="738"/>
      <c r="BC104" s="738"/>
      <c r="BD104" s="738"/>
      <c r="BE104" s="738"/>
      <c r="BF104" s="738"/>
      <c r="BG104" s="738"/>
      <c r="BH104" s="738"/>
      <c r="BI104" s="738"/>
      <c r="BJ104" s="738"/>
      <c r="BK104" s="738"/>
      <c r="BL104" s="738"/>
      <c r="BM104" s="738"/>
      <c r="BN104" s="738"/>
      <c r="BO104" s="738"/>
      <c r="BP104" s="738"/>
      <c r="BQ104" s="738"/>
      <c r="BR104" s="738"/>
      <c r="BS104" s="738"/>
      <c r="BT104" s="738"/>
      <c r="BU104" s="738"/>
      <c r="BV104" s="738"/>
      <c r="BW104" s="738"/>
      <c r="BX104" s="738"/>
      <c r="BY104" s="738"/>
    </row>
    <row r="105" spans="1:77" s="285" customFormat="1">
      <c r="A105" s="476"/>
      <c r="B105" s="476"/>
      <c r="C105" s="505"/>
      <c r="D105" s="501" t="s">
        <v>106</v>
      </c>
      <c r="E105" s="506" t="s">
        <v>204</v>
      </c>
      <c r="F105" s="523">
        <f>174/2</f>
        <v>87</v>
      </c>
      <c r="G105" s="523">
        <f t="shared" si="55"/>
        <v>87</v>
      </c>
      <c r="H105" s="523">
        <f t="shared" si="56"/>
        <v>87</v>
      </c>
      <c r="I105" s="523">
        <f t="shared" si="57"/>
        <v>87</v>
      </c>
      <c r="J105" s="523">
        <f t="shared" si="58"/>
        <v>87</v>
      </c>
      <c r="K105" s="523">
        <f t="shared" si="59"/>
        <v>87</v>
      </c>
      <c r="L105" s="505"/>
      <c r="M105" s="505"/>
      <c r="N105" s="523">
        <f>K105</f>
        <v>87</v>
      </c>
      <c r="O105" s="523">
        <f t="shared" si="60"/>
        <v>87</v>
      </c>
      <c r="P105" s="392"/>
      <c r="Q105" s="392"/>
      <c r="R105" s="523">
        <f>O105</f>
        <v>87</v>
      </c>
      <c r="S105" s="523">
        <f t="shared" si="61"/>
        <v>87</v>
      </c>
      <c r="U105" s="738"/>
      <c r="V105" s="738"/>
      <c r="W105" s="738"/>
      <c r="X105" s="738"/>
      <c r="Y105" s="738"/>
      <c r="Z105" s="738"/>
      <c r="AA105" s="738"/>
      <c r="AB105" s="738"/>
      <c r="AC105" s="738"/>
      <c r="AD105" s="738"/>
      <c r="AE105" s="738"/>
      <c r="AF105" s="738"/>
      <c r="AG105" s="738"/>
      <c r="AH105" s="738"/>
      <c r="AI105" s="738"/>
      <c r="AJ105" s="738"/>
      <c r="AK105" s="738"/>
      <c r="AL105" s="738"/>
      <c r="AM105" s="738"/>
      <c r="AN105" s="738"/>
      <c r="AO105" s="738"/>
      <c r="AP105" s="738"/>
      <c r="AQ105" s="738"/>
      <c r="AR105" s="738"/>
      <c r="AS105" s="738"/>
      <c r="AT105" s="738"/>
      <c r="AU105" s="738"/>
      <c r="AV105" s="738"/>
      <c r="AW105" s="738"/>
      <c r="AX105" s="738"/>
      <c r="AY105" s="738"/>
      <c r="AZ105" s="738"/>
      <c r="BA105" s="738"/>
      <c r="BB105" s="738"/>
      <c r="BC105" s="738"/>
      <c r="BD105" s="738"/>
      <c r="BE105" s="738"/>
      <c r="BF105" s="738"/>
      <c r="BG105" s="738"/>
      <c r="BH105" s="738"/>
      <c r="BI105" s="738"/>
      <c r="BJ105" s="738"/>
      <c r="BK105" s="738"/>
      <c r="BL105" s="738"/>
      <c r="BM105" s="738"/>
      <c r="BN105" s="738"/>
      <c r="BO105" s="738"/>
      <c r="BP105" s="738"/>
      <c r="BQ105" s="738"/>
      <c r="BR105" s="738"/>
      <c r="BS105" s="738"/>
      <c r="BT105" s="738"/>
      <c r="BU105" s="738"/>
      <c r="BV105" s="738"/>
      <c r="BW105" s="738"/>
      <c r="BX105" s="738"/>
      <c r="BY105" s="738"/>
    </row>
    <row r="106" spans="1:77">
      <c r="D106" s="508" t="s">
        <v>107</v>
      </c>
      <c r="E106" s="496" t="s">
        <v>204</v>
      </c>
      <c r="F106" s="523">
        <v>0</v>
      </c>
      <c r="G106" s="523">
        <f t="shared" si="55"/>
        <v>0</v>
      </c>
      <c r="H106" s="523">
        <f t="shared" si="56"/>
        <v>0</v>
      </c>
      <c r="I106" s="523">
        <f t="shared" si="57"/>
        <v>0</v>
      </c>
      <c r="J106" s="523">
        <f t="shared" si="58"/>
        <v>0</v>
      </c>
      <c r="K106" s="523">
        <f t="shared" si="59"/>
        <v>0</v>
      </c>
      <c r="L106" s="285"/>
      <c r="M106" s="285"/>
      <c r="N106" s="523">
        <f>K106</f>
        <v>0</v>
      </c>
      <c r="O106" s="523">
        <f t="shared" si="60"/>
        <v>0</v>
      </c>
      <c r="P106" s="285"/>
      <c r="Q106" s="285"/>
      <c r="R106" s="523">
        <f>O106</f>
        <v>0</v>
      </c>
      <c r="S106" s="523">
        <f t="shared" si="61"/>
        <v>0</v>
      </c>
    </row>
    <row r="107" spans="1:77">
      <c r="D107" s="508" t="s">
        <v>103</v>
      </c>
      <c r="E107" s="496" t="s">
        <v>204</v>
      </c>
      <c r="F107" s="523">
        <v>3</v>
      </c>
      <c r="G107" s="523">
        <f t="shared" si="55"/>
        <v>3</v>
      </c>
      <c r="H107" s="523">
        <f t="shared" si="56"/>
        <v>3</v>
      </c>
      <c r="I107" s="523">
        <f t="shared" si="57"/>
        <v>3</v>
      </c>
      <c r="J107" s="523">
        <f t="shared" si="58"/>
        <v>3</v>
      </c>
      <c r="K107" s="523">
        <f t="shared" si="59"/>
        <v>3</v>
      </c>
      <c r="L107" s="285"/>
      <c r="M107" s="285"/>
      <c r="N107" s="523">
        <f>K107</f>
        <v>3</v>
      </c>
      <c r="O107" s="523">
        <f t="shared" si="60"/>
        <v>3</v>
      </c>
      <c r="P107" s="285"/>
      <c r="Q107" s="285"/>
      <c r="R107" s="523">
        <f>O107</f>
        <v>3</v>
      </c>
      <c r="S107" s="523">
        <f t="shared" si="61"/>
        <v>3</v>
      </c>
    </row>
    <row r="108" spans="1:77">
      <c r="D108" s="508" t="s">
        <v>104</v>
      </c>
      <c r="E108" s="496" t="s">
        <v>205</v>
      </c>
      <c r="F108" s="523">
        <v>0</v>
      </c>
      <c r="G108" s="523">
        <f t="shared" si="55"/>
        <v>0</v>
      </c>
      <c r="H108" s="523">
        <f t="shared" si="56"/>
        <v>0</v>
      </c>
      <c r="I108" s="523">
        <f t="shared" si="57"/>
        <v>0</v>
      </c>
      <c r="J108" s="523">
        <f t="shared" si="58"/>
        <v>0</v>
      </c>
      <c r="K108" s="523">
        <f t="shared" si="59"/>
        <v>0</v>
      </c>
      <c r="N108" s="523">
        <f>K108</f>
        <v>0</v>
      </c>
      <c r="O108" s="523">
        <f t="shared" si="60"/>
        <v>0</v>
      </c>
      <c r="P108" s="285"/>
      <c r="Q108" s="285"/>
      <c r="R108" s="523">
        <f>O108</f>
        <v>0</v>
      </c>
      <c r="S108" s="523">
        <f t="shared" si="61"/>
        <v>0</v>
      </c>
    </row>
    <row r="109" spans="1:77" s="492" customFormat="1">
      <c r="D109" s="513"/>
      <c r="E109" s="514"/>
      <c r="F109" s="515"/>
      <c r="G109" s="515"/>
      <c r="H109" s="515"/>
      <c r="I109" s="515"/>
      <c r="J109" s="515"/>
      <c r="K109" s="515"/>
      <c r="N109" s="515"/>
      <c r="O109" s="515"/>
      <c r="P109" s="285"/>
      <c r="Q109" s="285"/>
      <c r="R109" s="515"/>
      <c r="S109" s="515"/>
      <c r="U109" s="765"/>
      <c r="V109" s="765"/>
      <c r="W109" s="765"/>
      <c r="X109" s="765"/>
      <c r="Y109" s="765"/>
      <c r="Z109" s="765"/>
      <c r="AA109" s="765"/>
      <c r="AB109" s="765"/>
      <c r="AC109" s="765"/>
      <c r="AD109" s="765"/>
      <c r="AE109" s="765"/>
      <c r="AF109" s="765"/>
      <c r="AG109" s="765"/>
      <c r="AH109" s="765"/>
      <c r="AI109" s="765"/>
      <c r="AJ109" s="765"/>
      <c r="AK109" s="765"/>
      <c r="AL109" s="765"/>
      <c r="AM109" s="765"/>
      <c r="AN109" s="765"/>
      <c r="AO109" s="765"/>
      <c r="AP109" s="765"/>
      <c r="AQ109" s="765"/>
      <c r="AR109" s="765"/>
      <c r="AS109" s="765"/>
      <c r="AT109" s="765"/>
      <c r="AU109" s="765"/>
      <c r="AV109" s="765"/>
      <c r="AW109" s="765"/>
      <c r="AX109" s="765"/>
      <c r="AY109" s="765"/>
      <c r="AZ109" s="765"/>
      <c r="BA109" s="765"/>
      <c r="BB109" s="765"/>
      <c r="BC109" s="765"/>
      <c r="BD109" s="765"/>
      <c r="BE109" s="765"/>
      <c r="BF109" s="765"/>
      <c r="BG109" s="765"/>
      <c r="BH109" s="765"/>
      <c r="BI109" s="765"/>
      <c r="BJ109" s="765"/>
      <c r="BK109" s="765"/>
      <c r="BL109" s="765"/>
      <c r="BM109" s="765"/>
      <c r="BN109" s="765"/>
      <c r="BO109" s="765"/>
      <c r="BP109" s="765"/>
      <c r="BQ109" s="765"/>
      <c r="BR109" s="765"/>
      <c r="BS109" s="765"/>
      <c r="BT109" s="765"/>
      <c r="BU109" s="765"/>
      <c r="BV109" s="765"/>
      <c r="BW109" s="765"/>
      <c r="BX109" s="765"/>
      <c r="BY109" s="765"/>
    </row>
    <row r="110" spans="1:77" s="492" customFormat="1">
      <c r="D110" s="513"/>
      <c r="E110" s="514"/>
      <c r="F110" s="515"/>
      <c r="G110" s="515"/>
      <c r="H110" s="515"/>
      <c r="I110" s="515"/>
      <c r="J110" s="515"/>
      <c r="K110" s="515"/>
      <c r="N110" s="515"/>
      <c r="O110" s="515"/>
      <c r="R110" s="515"/>
      <c r="S110" s="515"/>
      <c r="U110" s="765"/>
      <c r="V110" s="765"/>
      <c r="W110" s="765"/>
      <c r="X110" s="765"/>
      <c r="Y110" s="765"/>
      <c r="Z110" s="765"/>
      <c r="AA110" s="765"/>
      <c r="AB110" s="765"/>
      <c r="AC110" s="765"/>
      <c r="AD110" s="765"/>
      <c r="AE110" s="765"/>
      <c r="AF110" s="765"/>
      <c r="AG110" s="765"/>
      <c r="AH110" s="765"/>
      <c r="AI110" s="765"/>
      <c r="AJ110" s="765"/>
      <c r="AK110" s="765"/>
      <c r="AL110" s="765"/>
      <c r="AM110" s="765"/>
      <c r="AN110" s="765"/>
      <c r="AO110" s="765"/>
      <c r="AP110" s="765"/>
      <c r="AQ110" s="765"/>
      <c r="AR110" s="765"/>
      <c r="AS110" s="765"/>
      <c r="AT110" s="765"/>
      <c r="AU110" s="765"/>
      <c r="AV110" s="765"/>
      <c r="AW110" s="765"/>
      <c r="AX110" s="765"/>
      <c r="AY110" s="765"/>
      <c r="AZ110" s="765"/>
      <c r="BA110" s="765"/>
      <c r="BB110" s="765"/>
      <c r="BC110" s="765"/>
      <c r="BD110" s="765"/>
      <c r="BE110" s="765"/>
      <c r="BF110" s="765"/>
      <c r="BG110" s="765"/>
      <c r="BH110" s="765"/>
      <c r="BI110" s="765"/>
      <c r="BJ110" s="765"/>
      <c r="BK110" s="765"/>
      <c r="BL110" s="765"/>
      <c r="BM110" s="765"/>
      <c r="BN110" s="765"/>
      <c r="BO110" s="765"/>
      <c r="BP110" s="765"/>
      <c r="BQ110" s="765"/>
      <c r="BR110" s="765"/>
      <c r="BS110" s="765"/>
      <c r="BT110" s="765"/>
      <c r="BU110" s="765"/>
      <c r="BV110" s="765"/>
      <c r="BW110" s="765"/>
      <c r="BX110" s="765"/>
      <c r="BY110" s="765"/>
    </row>
    <row r="111" spans="1:77" ht="14">
      <c r="C111" s="1121" t="s">
        <v>108</v>
      </c>
      <c r="D111" s="1122"/>
      <c r="E111" s="1122"/>
      <c r="F111" s="1122"/>
      <c r="G111" s="1122"/>
      <c r="H111" s="1122"/>
      <c r="I111" s="1122"/>
      <c r="J111" s="1122"/>
      <c r="K111" s="1123"/>
      <c r="L111" s="476"/>
      <c r="M111" s="476"/>
      <c r="N111" s="1179"/>
      <c r="O111" s="1180"/>
      <c r="P111" s="476"/>
      <c r="Q111" s="476"/>
      <c r="R111" s="1179"/>
      <c r="S111" s="1180"/>
    </row>
    <row r="112" spans="1:77" ht="14">
      <c r="C112" s="516" t="s">
        <v>108</v>
      </c>
      <c r="D112" s="517"/>
      <c r="E112" s="517"/>
      <c r="F112" s="517"/>
      <c r="G112" s="517"/>
      <c r="H112" s="517"/>
      <c r="I112" s="517"/>
      <c r="J112" s="517"/>
      <c r="K112" s="518"/>
      <c r="L112" s="476"/>
      <c r="M112" s="476"/>
      <c r="N112" s="1181"/>
      <c r="O112" s="1182"/>
      <c r="P112" s="476"/>
      <c r="Q112" s="476"/>
      <c r="R112" s="1181"/>
      <c r="S112" s="1182"/>
    </row>
    <row r="113" spans="1:20">
      <c r="D113" s="502" t="s">
        <v>109</v>
      </c>
      <c r="E113" s="496" t="s">
        <v>193</v>
      </c>
      <c r="F113" s="523">
        <v>1</v>
      </c>
      <c r="G113" s="523">
        <v>1</v>
      </c>
      <c r="H113" s="523">
        <v>1</v>
      </c>
      <c r="I113" s="523">
        <v>1</v>
      </c>
      <c r="J113" s="523">
        <v>1</v>
      </c>
      <c r="K113" s="523">
        <v>1</v>
      </c>
      <c r="N113" s="523">
        <f t="shared" ref="N113:N117" si="62">K113</f>
        <v>1</v>
      </c>
      <c r="O113" s="523">
        <f t="shared" ref="O113:O117" si="63">N113</f>
        <v>1</v>
      </c>
      <c r="R113" s="523">
        <f t="shared" ref="R113:R117" si="64">O113</f>
        <v>1</v>
      </c>
      <c r="S113" s="523">
        <f t="shared" ref="S113:S117" si="65">R113</f>
        <v>1</v>
      </c>
    </row>
    <row r="114" spans="1:20">
      <c r="A114" s="492"/>
      <c r="D114" s="502" t="s">
        <v>110</v>
      </c>
      <c r="E114" s="496" t="s">
        <v>204</v>
      </c>
      <c r="F114" s="523">
        <v>0</v>
      </c>
      <c r="G114" s="523">
        <v>15.3</v>
      </c>
      <c r="H114" s="523">
        <v>32.130000000000003</v>
      </c>
      <c r="I114" s="523">
        <v>50.643000000000001</v>
      </c>
      <c r="J114" s="523">
        <v>71.007300000000001</v>
      </c>
      <c r="K114" s="523">
        <v>93.408030000000011</v>
      </c>
      <c r="N114" s="523">
        <f t="shared" si="62"/>
        <v>93.408030000000011</v>
      </c>
      <c r="O114" s="523">
        <f t="shared" si="63"/>
        <v>93.408030000000011</v>
      </c>
      <c r="R114" s="523">
        <f t="shared" si="64"/>
        <v>93.408030000000011</v>
      </c>
      <c r="S114" s="523">
        <f t="shared" si="65"/>
        <v>93.408030000000011</v>
      </c>
    </row>
    <row r="115" spans="1:20">
      <c r="A115" s="492"/>
      <c r="D115" s="502" t="s">
        <v>111</v>
      </c>
      <c r="E115" s="496" t="s">
        <v>204</v>
      </c>
      <c r="F115" s="523">
        <v>153</v>
      </c>
      <c r="G115" s="523">
        <v>168.3</v>
      </c>
      <c r="H115" s="523">
        <v>185.13000000000002</v>
      </c>
      <c r="I115" s="523">
        <v>203.64300000000003</v>
      </c>
      <c r="J115" s="523">
        <v>224.00730000000004</v>
      </c>
      <c r="K115" s="523">
        <v>246.40803000000005</v>
      </c>
      <c r="N115" s="523">
        <f t="shared" si="62"/>
        <v>246.40803000000005</v>
      </c>
      <c r="O115" s="523">
        <f t="shared" si="63"/>
        <v>246.40803000000005</v>
      </c>
      <c r="R115" s="523">
        <f t="shared" si="64"/>
        <v>246.40803000000005</v>
      </c>
      <c r="S115" s="523">
        <f t="shared" si="65"/>
        <v>246.40803000000005</v>
      </c>
    </row>
    <row r="116" spans="1:20">
      <c r="A116" s="492"/>
      <c r="D116" s="502" t="s">
        <v>112</v>
      </c>
      <c r="E116" s="496" t="s">
        <v>204</v>
      </c>
      <c r="F116" s="523">
        <v>17</v>
      </c>
      <c r="G116" s="523">
        <v>18.700000000000003</v>
      </c>
      <c r="H116" s="523">
        <v>20.570000000000004</v>
      </c>
      <c r="I116" s="523">
        <v>22.627000000000006</v>
      </c>
      <c r="J116" s="523">
        <v>24.889700000000008</v>
      </c>
      <c r="K116" s="523">
        <v>27.37867000000001</v>
      </c>
      <c r="N116" s="523">
        <f t="shared" si="62"/>
        <v>27.37867000000001</v>
      </c>
      <c r="O116" s="523">
        <f t="shared" si="63"/>
        <v>27.37867000000001</v>
      </c>
      <c r="R116" s="523">
        <f t="shared" si="64"/>
        <v>27.37867000000001</v>
      </c>
      <c r="S116" s="523">
        <f t="shared" si="65"/>
        <v>27.37867000000001</v>
      </c>
    </row>
    <row r="117" spans="1:20">
      <c r="A117" s="492"/>
      <c r="D117" s="502" t="s">
        <v>113</v>
      </c>
      <c r="E117" s="496" t="s">
        <v>204</v>
      </c>
      <c r="F117" s="523">
        <v>60</v>
      </c>
      <c r="G117" s="523">
        <v>66</v>
      </c>
      <c r="H117" s="523">
        <v>72.600000000000009</v>
      </c>
      <c r="I117" s="523">
        <v>79.860000000000014</v>
      </c>
      <c r="J117" s="523">
        <v>87.846000000000018</v>
      </c>
      <c r="K117" s="523">
        <v>96.63060000000003</v>
      </c>
      <c r="N117" s="523">
        <f t="shared" si="62"/>
        <v>96.63060000000003</v>
      </c>
      <c r="O117" s="523">
        <f t="shared" si="63"/>
        <v>96.63060000000003</v>
      </c>
      <c r="R117" s="523">
        <f t="shared" si="64"/>
        <v>96.63060000000003</v>
      </c>
      <c r="S117" s="523">
        <f t="shared" si="65"/>
        <v>96.63060000000003</v>
      </c>
    </row>
    <row r="118" spans="1:20">
      <c r="D118" s="519"/>
      <c r="F118" s="504"/>
      <c r="G118" s="504"/>
      <c r="H118" s="504"/>
      <c r="I118" s="504"/>
      <c r="J118" s="504"/>
      <c r="K118" s="504"/>
      <c r="L118" s="476"/>
      <c r="M118" s="476"/>
      <c r="N118" s="504"/>
      <c r="O118" s="504"/>
      <c r="P118" s="476"/>
      <c r="Q118" s="476"/>
      <c r="R118" s="504"/>
      <c r="S118" s="504"/>
    </row>
    <row r="119" spans="1:20">
      <c r="D119" s="519"/>
      <c r="F119" s="504"/>
      <c r="G119" s="504"/>
      <c r="H119" s="504"/>
      <c r="I119" s="504"/>
      <c r="J119" s="504"/>
      <c r="K119" s="504"/>
      <c r="L119" s="476"/>
      <c r="M119" s="476"/>
      <c r="N119" s="504"/>
      <c r="O119" s="504"/>
      <c r="P119" s="476"/>
      <c r="Q119" s="476"/>
      <c r="R119" s="504"/>
      <c r="S119" s="504"/>
    </row>
    <row r="120" spans="1:20">
      <c r="D120" s="519"/>
      <c r="F120" s="504"/>
      <c r="G120" s="504"/>
      <c r="H120" s="504"/>
      <c r="I120" s="504"/>
      <c r="J120" s="504"/>
      <c r="K120" s="504"/>
      <c r="L120" s="476"/>
      <c r="M120" s="476"/>
      <c r="N120" s="504"/>
      <c r="O120" s="504"/>
      <c r="P120" s="476"/>
      <c r="Q120" s="476"/>
      <c r="R120" s="504"/>
      <c r="S120" s="504"/>
    </row>
    <row r="121" spans="1:20" ht="13.5" thickBot="1">
      <c r="D121" s="519"/>
      <c r="F121" s="504"/>
      <c r="G121" s="504"/>
      <c r="H121" s="504"/>
      <c r="I121" s="504"/>
      <c r="J121" s="504"/>
      <c r="K121" s="504"/>
      <c r="L121" s="476"/>
      <c r="M121" s="476"/>
      <c r="N121" s="504"/>
      <c r="O121" s="504"/>
      <c r="P121" s="476"/>
      <c r="Q121" s="476"/>
      <c r="R121" s="504"/>
      <c r="S121" s="504"/>
    </row>
    <row r="122" spans="1:20" ht="14.5" thickBot="1">
      <c r="B122" s="484" t="s">
        <v>115</v>
      </c>
      <c r="C122" s="484"/>
      <c r="D122" s="485"/>
      <c r="E122" s="520"/>
      <c r="F122" s="521"/>
      <c r="G122" s="521"/>
      <c r="H122" s="521"/>
      <c r="I122" s="521"/>
      <c r="J122" s="521"/>
      <c r="K122" s="521"/>
      <c r="L122" s="476"/>
      <c r="M122" s="476"/>
      <c r="N122" s="522"/>
      <c r="O122" s="521"/>
      <c r="P122" s="476"/>
      <c r="Q122" s="476"/>
      <c r="R122" s="522"/>
      <c r="S122" s="521"/>
    </row>
    <row r="123" spans="1:20" ht="14">
      <c r="C123" s="1191" t="s">
        <v>116</v>
      </c>
      <c r="D123" s="1192"/>
      <c r="E123" s="1192"/>
      <c r="F123" s="1192"/>
      <c r="G123" s="1192"/>
      <c r="H123" s="1192"/>
      <c r="I123" s="1192"/>
      <c r="J123" s="1192"/>
      <c r="K123" s="1193"/>
      <c r="L123" s="476"/>
      <c r="M123" s="476"/>
      <c r="N123" s="1173"/>
      <c r="O123" s="1174"/>
      <c r="P123" s="476"/>
      <c r="Q123" s="476"/>
      <c r="R123" s="1173"/>
      <c r="S123" s="1174"/>
    </row>
    <row r="124" spans="1:20">
      <c r="D124" s="525" t="s">
        <v>117</v>
      </c>
      <c r="E124" s="496" t="s">
        <v>234</v>
      </c>
      <c r="F124" s="523">
        <v>0</v>
      </c>
      <c r="G124" s="523">
        <v>20</v>
      </c>
      <c r="H124" s="523">
        <v>35</v>
      </c>
      <c r="I124" s="523">
        <v>57</v>
      </c>
      <c r="J124" s="523">
        <v>75</v>
      </c>
      <c r="K124" s="523">
        <v>75</v>
      </c>
      <c r="L124" s="476"/>
      <c r="M124" s="476"/>
      <c r="N124" s="523">
        <f>K124</f>
        <v>75</v>
      </c>
      <c r="O124" s="523">
        <f t="shared" ref="O124:O125" si="66">N124</f>
        <v>75</v>
      </c>
      <c r="R124" s="523">
        <f t="shared" ref="R124:R125" si="67">O124</f>
        <v>75</v>
      </c>
      <c r="S124" s="523">
        <f t="shared" ref="S124:S125" si="68">R124</f>
        <v>75</v>
      </c>
    </row>
    <row r="125" spans="1:20">
      <c r="D125" s="525" t="s">
        <v>118</v>
      </c>
      <c r="E125" s="496" t="s">
        <v>207</v>
      </c>
      <c r="F125" s="523"/>
      <c r="G125" s="523">
        <v>1</v>
      </c>
      <c r="H125" s="523">
        <v>1</v>
      </c>
      <c r="I125" s="523">
        <v>3</v>
      </c>
      <c r="J125" s="523">
        <v>3</v>
      </c>
      <c r="K125" s="523">
        <v>3</v>
      </c>
      <c r="L125" s="476"/>
      <c r="M125" s="476"/>
      <c r="N125" s="523">
        <f t="shared" ref="N125" si="69">K125</f>
        <v>3</v>
      </c>
      <c r="O125" s="523">
        <f t="shared" si="66"/>
        <v>3</v>
      </c>
      <c r="R125" s="523">
        <f t="shared" si="67"/>
        <v>3</v>
      </c>
      <c r="S125" s="523">
        <f t="shared" si="68"/>
        <v>3</v>
      </c>
    </row>
    <row r="126" spans="1:20" ht="14">
      <c r="C126" s="1190" t="s">
        <v>119</v>
      </c>
      <c r="D126" s="1190">
        <v>0</v>
      </c>
      <c r="E126" s="1190">
        <v>0</v>
      </c>
      <c r="F126" s="1190">
        <v>0</v>
      </c>
      <c r="G126" s="1190">
        <v>0</v>
      </c>
      <c r="H126" s="1190">
        <v>0</v>
      </c>
      <c r="I126" s="1190">
        <v>0</v>
      </c>
      <c r="J126" s="1190">
        <v>0</v>
      </c>
      <c r="K126" s="524"/>
      <c r="L126" s="527"/>
      <c r="M126" s="527"/>
      <c r="N126" s="1183"/>
      <c r="O126" s="1184"/>
      <c r="P126" s="298"/>
      <c r="Q126" s="298"/>
      <c r="R126" s="1183"/>
      <c r="S126" s="1184"/>
      <c r="T126" s="527"/>
    </row>
    <row r="127" spans="1:20">
      <c r="D127" s="525" t="s">
        <v>120</v>
      </c>
      <c r="E127" s="496" t="s">
        <v>209</v>
      </c>
      <c r="F127" s="523">
        <v>433</v>
      </c>
      <c r="G127" s="523">
        <v>433</v>
      </c>
      <c r="H127" s="523">
        <v>433</v>
      </c>
      <c r="I127" s="523">
        <v>699</v>
      </c>
      <c r="J127" s="523">
        <v>0</v>
      </c>
      <c r="K127" s="523">
        <v>0</v>
      </c>
      <c r="L127" s="527"/>
      <c r="M127" s="527"/>
      <c r="N127" s="523">
        <f>K127</f>
        <v>0</v>
      </c>
      <c r="O127" s="523">
        <f>N127</f>
        <v>0</v>
      </c>
      <c r="P127" s="298"/>
      <c r="Q127" s="298"/>
      <c r="R127" s="523">
        <f>O127</f>
        <v>0</v>
      </c>
      <c r="S127" s="523">
        <f>R127</f>
        <v>0</v>
      </c>
      <c r="T127" s="527"/>
    </row>
    <row r="128" spans="1:20">
      <c r="D128" s="525" t="s">
        <v>121</v>
      </c>
      <c r="E128" s="496" t="s">
        <v>210</v>
      </c>
      <c r="F128" s="523">
        <f>200*200</f>
        <v>40000</v>
      </c>
      <c r="G128" s="523">
        <f t="shared" ref="G128:H128" si="70">200*200</f>
        <v>40000</v>
      </c>
      <c r="H128" s="523">
        <f t="shared" si="70"/>
        <v>40000</v>
      </c>
      <c r="I128" s="523">
        <v>60463</v>
      </c>
      <c r="J128" s="523">
        <v>0</v>
      </c>
      <c r="K128" s="523">
        <v>0</v>
      </c>
      <c r="L128" s="527"/>
      <c r="M128" s="527"/>
      <c r="N128" s="523">
        <f>K128</f>
        <v>0</v>
      </c>
      <c r="O128" s="523">
        <f>N128</f>
        <v>0</v>
      </c>
      <c r="P128" s="298"/>
      <c r="Q128" s="298"/>
      <c r="R128" s="523">
        <f>O128</f>
        <v>0</v>
      </c>
      <c r="S128" s="523">
        <f>R128</f>
        <v>0</v>
      </c>
      <c r="T128" s="527"/>
    </row>
    <row r="129" spans="1:73" s="528" customFormat="1" ht="14">
      <c r="A129" s="527"/>
      <c r="B129" s="527"/>
      <c r="C129" s="1175" t="s">
        <v>122</v>
      </c>
      <c r="D129" s="1175">
        <v>0</v>
      </c>
      <c r="E129" s="1175">
        <v>0</v>
      </c>
      <c r="F129" s="1175">
        <v>0</v>
      </c>
      <c r="G129" s="1175">
        <v>0</v>
      </c>
      <c r="H129" s="1175">
        <v>0</v>
      </c>
      <c r="I129" s="1175">
        <v>0</v>
      </c>
      <c r="J129" s="1175">
        <v>0</v>
      </c>
      <c r="K129" s="1175">
        <v>0</v>
      </c>
      <c r="L129" s="770"/>
      <c r="M129" s="770"/>
      <c r="N129" s="1176"/>
      <c r="O129" s="1176"/>
      <c r="P129" s="771"/>
      <c r="Q129" s="771"/>
      <c r="R129" s="1176"/>
      <c r="S129" s="1176"/>
      <c r="T129" s="527"/>
      <c r="U129" s="527"/>
      <c r="V129" s="527"/>
      <c r="W129" s="527"/>
      <c r="X129" s="527"/>
      <c r="Y129" s="527"/>
      <c r="Z129" s="527"/>
      <c r="AA129" s="527"/>
      <c r="AB129" s="527"/>
      <c r="AC129" s="527"/>
      <c r="AD129" s="527"/>
      <c r="AE129" s="527"/>
      <c r="AF129" s="527"/>
      <c r="AG129" s="527"/>
      <c r="AH129" s="527"/>
      <c r="AI129" s="527"/>
      <c r="AJ129" s="527"/>
      <c r="AK129" s="527"/>
      <c r="AL129" s="527"/>
      <c r="AM129" s="527"/>
      <c r="AN129" s="527"/>
      <c r="AO129" s="527"/>
      <c r="AP129" s="527"/>
      <c r="AQ129" s="527"/>
      <c r="AR129" s="527"/>
      <c r="AS129" s="527"/>
      <c r="AT129" s="527"/>
      <c r="AU129" s="527"/>
      <c r="AV129" s="527"/>
      <c r="AW129" s="527"/>
      <c r="AX129" s="527"/>
      <c r="AY129" s="527"/>
      <c r="AZ129" s="527"/>
      <c r="BA129" s="527"/>
      <c r="BB129" s="527"/>
      <c r="BC129" s="527"/>
      <c r="BD129" s="527"/>
      <c r="BE129" s="527"/>
      <c r="BF129" s="527"/>
      <c r="BG129" s="527"/>
      <c r="BH129" s="527"/>
      <c r="BI129" s="527"/>
      <c r="BJ129" s="527"/>
      <c r="BK129" s="527"/>
      <c r="BL129" s="527"/>
      <c r="BM129" s="527"/>
      <c r="BN129" s="527"/>
      <c r="BO129" s="527"/>
      <c r="BP129" s="527"/>
      <c r="BQ129" s="527"/>
      <c r="BR129" s="527"/>
      <c r="BS129" s="527"/>
      <c r="BT129" s="527"/>
      <c r="BU129" s="527"/>
    </row>
    <row r="130" spans="1:73" ht="13.5" thickBot="1">
      <c r="D130" s="525" t="s">
        <v>123</v>
      </c>
      <c r="E130" s="496" t="s">
        <v>211</v>
      </c>
      <c r="F130" s="772">
        <v>5</v>
      </c>
      <c r="G130" s="772">
        <v>5</v>
      </c>
      <c r="H130" s="523">
        <v>20</v>
      </c>
      <c r="I130" s="523">
        <v>22</v>
      </c>
      <c r="J130" s="523">
        <v>24</v>
      </c>
      <c r="K130" s="523">
        <v>26</v>
      </c>
      <c r="L130" s="773"/>
      <c r="M130" s="773"/>
      <c r="N130" s="523">
        <v>26</v>
      </c>
      <c r="O130" s="523">
        <v>26</v>
      </c>
      <c r="P130" s="298"/>
      <c r="Q130" s="298"/>
      <c r="R130" s="523">
        <v>26</v>
      </c>
      <c r="S130" s="523">
        <v>26</v>
      </c>
      <c r="T130" s="527"/>
    </row>
    <row r="131" spans="1:73" ht="14.5" thickBot="1">
      <c r="B131" s="484" t="s">
        <v>125</v>
      </c>
      <c r="C131" s="484"/>
      <c r="D131" s="485"/>
      <c r="E131" s="520"/>
      <c r="F131" s="774"/>
      <c r="G131" s="774"/>
      <c r="H131" s="774"/>
      <c r="I131" s="774"/>
      <c r="J131" s="774"/>
      <c r="K131" s="774"/>
      <c r="L131" s="476"/>
      <c r="M131" s="476"/>
      <c r="N131" s="775"/>
      <c r="O131" s="774"/>
      <c r="P131" s="476"/>
      <c r="Q131" s="476"/>
      <c r="R131" s="775"/>
      <c r="S131" s="774"/>
    </row>
    <row r="132" spans="1:73" ht="14">
      <c r="A132" s="492"/>
      <c r="C132" s="1188" t="s">
        <v>126</v>
      </c>
      <c r="D132" s="1189"/>
      <c r="E132" s="1189"/>
      <c r="F132" s="1189"/>
      <c r="G132" s="1189"/>
      <c r="H132" s="1189"/>
      <c r="I132" s="1189"/>
      <c r="J132" s="1189"/>
      <c r="K132" s="1125"/>
      <c r="L132" s="476"/>
      <c r="M132" s="476"/>
      <c r="N132" s="1173"/>
      <c r="O132" s="1174"/>
      <c r="P132" s="476"/>
      <c r="Q132" s="476"/>
      <c r="R132" s="1173"/>
      <c r="S132" s="1174"/>
    </row>
    <row r="133" spans="1:73">
      <c r="D133" s="534" t="s">
        <v>127</v>
      </c>
      <c r="E133" s="496" t="s">
        <v>193</v>
      </c>
      <c r="F133" s="523">
        <v>1</v>
      </c>
      <c r="G133" s="523">
        <f>F133</f>
        <v>1</v>
      </c>
      <c r="H133" s="523">
        <f>G133</f>
        <v>1</v>
      </c>
      <c r="I133" s="523">
        <f>H133</f>
        <v>1</v>
      </c>
      <c r="J133" s="523">
        <v>0</v>
      </c>
      <c r="K133" s="523">
        <v>0</v>
      </c>
      <c r="L133" s="476"/>
      <c r="M133" s="476"/>
      <c r="N133" s="523">
        <f>K133</f>
        <v>0</v>
      </c>
      <c r="O133" s="523">
        <f>N133</f>
        <v>0</v>
      </c>
      <c r="R133" s="523">
        <f>O133</f>
        <v>0</v>
      </c>
      <c r="S133" s="523">
        <f>R133</f>
        <v>0</v>
      </c>
    </row>
    <row r="134" spans="1:73" ht="14">
      <c r="A134" s="492"/>
      <c r="C134" s="1190" t="s">
        <v>128</v>
      </c>
      <c r="D134" s="1190">
        <v>0</v>
      </c>
      <c r="E134" s="1190">
        <v>0</v>
      </c>
      <c r="F134" s="1190">
        <v>0</v>
      </c>
      <c r="G134" s="1190">
        <v>0</v>
      </c>
      <c r="H134" s="1190">
        <v>0</v>
      </c>
      <c r="I134" s="1190">
        <v>0</v>
      </c>
      <c r="J134" s="1190">
        <v>0</v>
      </c>
      <c r="K134" s="524"/>
      <c r="L134" s="476"/>
      <c r="M134" s="476"/>
      <c r="N134" s="1183"/>
      <c r="O134" s="1184"/>
      <c r="P134" s="476"/>
      <c r="Q134" s="476"/>
      <c r="R134" s="1183"/>
      <c r="S134" s="1184"/>
    </row>
    <row r="135" spans="1:73">
      <c r="D135" s="534" t="s">
        <v>109</v>
      </c>
      <c r="E135" s="496" t="s">
        <v>193</v>
      </c>
      <c r="F135" s="776">
        <v>0.5</v>
      </c>
      <c r="G135" s="523">
        <v>1</v>
      </c>
      <c r="H135" s="523">
        <v>1</v>
      </c>
      <c r="I135" s="776">
        <v>1.9</v>
      </c>
      <c r="J135" s="523">
        <v>2</v>
      </c>
      <c r="K135" s="523">
        <v>2</v>
      </c>
      <c r="L135" s="476"/>
      <c r="M135" s="476"/>
      <c r="N135" s="523">
        <f t="shared" ref="N135:N138" si="71">K135</f>
        <v>2</v>
      </c>
      <c r="O135" s="523">
        <f t="shared" ref="O135:O138" si="72">N135</f>
        <v>2</v>
      </c>
      <c r="P135" s="476"/>
      <c r="Q135" s="476"/>
      <c r="R135" s="523">
        <f t="shared" ref="R135:R138" si="73">O135</f>
        <v>2</v>
      </c>
      <c r="S135" s="523">
        <f t="shared" ref="S135:S138" si="74">R135</f>
        <v>2</v>
      </c>
    </row>
    <row r="136" spans="1:73">
      <c r="D136" s="534" t="s">
        <v>129</v>
      </c>
      <c r="E136" s="496" t="s">
        <v>214</v>
      </c>
      <c r="F136" s="523">
        <v>3</v>
      </c>
      <c r="G136" s="523">
        <v>6</v>
      </c>
      <c r="H136" s="523">
        <v>6</v>
      </c>
      <c r="I136" s="523">
        <v>6</v>
      </c>
      <c r="J136" s="523">
        <v>6</v>
      </c>
      <c r="K136" s="523">
        <v>6</v>
      </c>
      <c r="L136" s="476"/>
      <c r="M136" s="476"/>
      <c r="N136" s="523">
        <f t="shared" si="71"/>
        <v>6</v>
      </c>
      <c r="O136" s="523">
        <f t="shared" si="72"/>
        <v>6</v>
      </c>
      <c r="R136" s="523">
        <f t="shared" si="73"/>
        <v>6</v>
      </c>
      <c r="S136" s="523">
        <f t="shared" si="74"/>
        <v>6</v>
      </c>
    </row>
    <row r="137" spans="1:73">
      <c r="D137" s="534" t="s">
        <v>130</v>
      </c>
      <c r="E137" s="496" t="s">
        <v>214</v>
      </c>
      <c r="F137" s="523">
        <v>2</v>
      </c>
      <c r="G137" s="523">
        <v>4</v>
      </c>
      <c r="H137" s="523">
        <v>4</v>
      </c>
      <c r="I137" s="523">
        <v>4</v>
      </c>
      <c r="J137" s="523">
        <v>4</v>
      </c>
      <c r="K137" s="523">
        <v>4</v>
      </c>
      <c r="N137" s="523">
        <f t="shared" si="71"/>
        <v>4</v>
      </c>
      <c r="O137" s="523">
        <f t="shared" si="72"/>
        <v>4</v>
      </c>
      <c r="R137" s="523">
        <f t="shared" si="73"/>
        <v>4</v>
      </c>
      <c r="S137" s="523">
        <f t="shared" si="74"/>
        <v>4</v>
      </c>
    </row>
    <row r="138" spans="1:73">
      <c r="D138" s="534" t="s">
        <v>131</v>
      </c>
      <c r="E138" s="496" t="s">
        <v>214</v>
      </c>
      <c r="F138" s="523">
        <v>2</v>
      </c>
      <c r="G138" s="523">
        <v>4</v>
      </c>
      <c r="H138" s="523">
        <v>4</v>
      </c>
      <c r="I138" s="523">
        <v>4</v>
      </c>
      <c r="J138" s="523">
        <v>4</v>
      </c>
      <c r="K138" s="523">
        <v>4</v>
      </c>
      <c r="N138" s="523">
        <f t="shared" si="71"/>
        <v>4</v>
      </c>
      <c r="O138" s="523">
        <f t="shared" si="72"/>
        <v>4</v>
      </c>
      <c r="R138" s="523">
        <f t="shared" si="73"/>
        <v>4</v>
      </c>
      <c r="S138" s="523">
        <f t="shared" si="74"/>
        <v>4</v>
      </c>
    </row>
    <row r="139" spans="1:73">
      <c r="D139" s="525" t="s">
        <v>132</v>
      </c>
      <c r="E139" s="496" t="s">
        <v>215</v>
      </c>
      <c r="F139" s="523">
        <v>0</v>
      </c>
      <c r="G139" s="523">
        <v>0</v>
      </c>
      <c r="H139" s="523">
        <v>0</v>
      </c>
      <c r="I139" s="523">
        <v>0</v>
      </c>
      <c r="J139" s="523">
        <v>0</v>
      </c>
      <c r="K139" s="523">
        <v>0</v>
      </c>
      <c r="N139" s="523">
        <f>K139</f>
        <v>0</v>
      </c>
      <c r="O139" s="523">
        <f>N139</f>
        <v>0</v>
      </c>
      <c r="R139" s="523">
        <f>O139</f>
        <v>0</v>
      </c>
      <c r="S139" s="523">
        <f>R139</f>
        <v>0</v>
      </c>
    </row>
    <row r="140" spans="1:73">
      <c r="F140" s="476"/>
      <c r="G140" s="476"/>
      <c r="H140" s="476"/>
      <c r="I140" s="476"/>
      <c r="J140" s="476"/>
      <c r="K140" s="476"/>
      <c r="L140" s="476"/>
      <c r="M140" s="476"/>
      <c r="N140" s="476"/>
      <c r="O140" s="476"/>
      <c r="P140" s="476"/>
      <c r="Q140" s="476"/>
      <c r="R140" s="476"/>
      <c r="S140" s="476"/>
    </row>
    <row r="141" spans="1:73">
      <c r="F141" s="476"/>
      <c r="G141" s="476"/>
      <c r="H141" s="476"/>
      <c r="I141" s="476"/>
      <c r="J141" s="476"/>
      <c r="K141" s="476"/>
      <c r="L141" s="476"/>
      <c r="M141" s="476"/>
      <c r="N141" s="476"/>
      <c r="O141" s="476"/>
      <c r="P141" s="476"/>
      <c r="Q141" s="476"/>
      <c r="R141" s="476"/>
      <c r="S141" s="476"/>
    </row>
    <row r="142" spans="1:73">
      <c r="F142" s="476"/>
      <c r="G142" s="476"/>
      <c r="H142" s="476"/>
      <c r="I142" s="476"/>
      <c r="J142" s="476"/>
      <c r="K142" s="476"/>
      <c r="L142" s="476"/>
      <c r="M142" s="476"/>
      <c r="N142" s="476"/>
      <c r="O142" s="476"/>
      <c r="P142" s="476"/>
      <c r="Q142" s="476"/>
      <c r="R142" s="476"/>
      <c r="S142" s="476"/>
    </row>
    <row r="143" spans="1:73">
      <c r="F143" s="476"/>
      <c r="G143" s="476"/>
      <c r="H143" s="476"/>
      <c r="I143" s="476"/>
      <c r="J143" s="476"/>
      <c r="K143" s="476"/>
      <c r="L143" s="476"/>
      <c r="M143" s="476"/>
      <c r="N143" s="476"/>
      <c r="O143" s="476"/>
      <c r="P143" s="476"/>
      <c r="Q143" s="476"/>
      <c r="R143" s="476"/>
      <c r="S143" s="476"/>
    </row>
    <row r="144" spans="1:73" ht="13.5" thickBot="1">
      <c r="F144" s="476"/>
      <c r="G144" s="476"/>
      <c r="H144" s="476"/>
      <c r="I144" s="476"/>
      <c r="J144" s="476"/>
      <c r="K144" s="476"/>
      <c r="L144" s="476"/>
      <c r="M144" s="476"/>
      <c r="N144" s="476"/>
      <c r="O144" s="476"/>
      <c r="P144" s="476"/>
      <c r="Q144" s="476"/>
      <c r="R144" s="476"/>
      <c r="S144" s="476"/>
    </row>
    <row r="145" spans="1:77" ht="14.5" thickBot="1">
      <c r="B145" s="484" t="s">
        <v>134</v>
      </c>
      <c r="C145" s="484"/>
      <c r="D145" s="485"/>
      <c r="E145" s="520"/>
      <c r="F145" s="521"/>
      <c r="G145" s="521"/>
      <c r="H145" s="521"/>
      <c r="I145" s="521"/>
      <c r="J145" s="521"/>
      <c r="K145" s="521"/>
      <c r="L145" s="476"/>
      <c r="M145" s="476"/>
      <c r="N145" s="522"/>
      <c r="O145" s="521"/>
      <c r="P145" s="476"/>
      <c r="Q145" s="476"/>
      <c r="R145" s="522"/>
      <c r="S145" s="521"/>
    </row>
    <row r="146" spans="1:77" ht="14">
      <c r="A146" s="492"/>
      <c r="C146" s="1185" t="s">
        <v>135</v>
      </c>
      <c r="D146" s="1186">
        <v>0</v>
      </c>
      <c r="E146" s="1186">
        <v>0</v>
      </c>
      <c r="F146" s="1186">
        <v>0</v>
      </c>
      <c r="G146" s="1186">
        <v>0</v>
      </c>
      <c r="H146" s="1186">
        <v>0</v>
      </c>
      <c r="I146" s="1186">
        <v>0</v>
      </c>
      <c r="J146" s="1186">
        <v>0</v>
      </c>
      <c r="K146" s="1187">
        <v>0</v>
      </c>
      <c r="L146" s="476"/>
      <c r="M146" s="476"/>
      <c r="N146" s="1173"/>
      <c r="O146" s="1174"/>
      <c r="P146" s="476"/>
      <c r="Q146" s="476"/>
      <c r="R146" s="1173"/>
      <c r="S146" s="1174"/>
    </row>
    <row r="147" spans="1:77">
      <c r="D147" s="534" t="s">
        <v>136</v>
      </c>
      <c r="E147" s="523" t="s">
        <v>216</v>
      </c>
      <c r="F147" s="523">
        <f>58201+10000</f>
        <v>68201</v>
      </c>
      <c r="G147" s="523">
        <f t="shared" ref="G147:G148" si="75">F147</f>
        <v>68201</v>
      </c>
      <c r="H147" s="523">
        <f t="shared" ref="H147:H148" si="76">G147</f>
        <v>68201</v>
      </c>
      <c r="I147" s="523">
        <f t="shared" ref="I147:I148" si="77">H147</f>
        <v>68201</v>
      </c>
      <c r="J147" s="523">
        <f t="shared" ref="J147:J148" si="78">I147</f>
        <v>68201</v>
      </c>
      <c r="K147" s="523">
        <f t="shared" ref="K147:K148" si="79">J147</f>
        <v>68201</v>
      </c>
      <c r="N147" s="523">
        <f>K147</f>
        <v>68201</v>
      </c>
      <c r="O147" s="523">
        <f>N147</f>
        <v>68201</v>
      </c>
      <c r="R147" s="523">
        <f>O147</f>
        <v>68201</v>
      </c>
      <c r="S147" s="523">
        <f>R147</f>
        <v>68201</v>
      </c>
    </row>
    <row r="148" spans="1:77">
      <c r="D148" s="534" t="s">
        <v>137</v>
      </c>
      <c r="E148" s="523" t="s">
        <v>216</v>
      </c>
      <c r="F148" s="523">
        <v>58201</v>
      </c>
      <c r="G148" s="523">
        <f t="shared" si="75"/>
        <v>58201</v>
      </c>
      <c r="H148" s="523">
        <f t="shared" si="76"/>
        <v>58201</v>
      </c>
      <c r="I148" s="523">
        <f t="shared" si="77"/>
        <v>58201</v>
      </c>
      <c r="J148" s="523">
        <f t="shared" si="78"/>
        <v>58201</v>
      </c>
      <c r="K148" s="523">
        <f t="shared" si="79"/>
        <v>58201</v>
      </c>
      <c r="N148" s="523">
        <f>K148</f>
        <v>58201</v>
      </c>
      <c r="O148" s="523">
        <f>N148</f>
        <v>58201</v>
      </c>
      <c r="R148" s="523">
        <f>O148</f>
        <v>58201</v>
      </c>
      <c r="S148" s="523">
        <f>R148</f>
        <v>58201</v>
      </c>
    </row>
    <row r="149" spans="1:77" ht="13.5" thickBot="1"/>
    <row r="150" spans="1:77" ht="14.5" thickBot="1">
      <c r="B150" s="484" t="s">
        <v>139</v>
      </c>
      <c r="C150" s="484"/>
      <c r="D150" s="485"/>
      <c r="E150" s="520"/>
      <c r="F150" s="290"/>
      <c r="G150" s="290"/>
      <c r="H150" s="290"/>
      <c r="I150" s="290"/>
      <c r="J150" s="290"/>
      <c r="K150" s="290"/>
      <c r="L150" s="767"/>
      <c r="M150" s="767"/>
      <c r="N150" s="777"/>
      <c r="O150" s="290"/>
      <c r="P150" s="767"/>
      <c r="Q150" s="767"/>
      <c r="R150" s="777"/>
      <c r="S150" s="290"/>
    </row>
    <row r="151" spans="1:77" ht="14">
      <c r="C151" s="1177" t="s">
        <v>217</v>
      </c>
      <c r="D151" s="1177">
        <v>0</v>
      </c>
      <c r="E151" s="1177">
        <v>0</v>
      </c>
      <c r="F151" s="1177">
        <v>0</v>
      </c>
      <c r="G151" s="1177">
        <v>0</v>
      </c>
      <c r="H151" s="1177">
        <v>0</v>
      </c>
      <c r="I151" s="1177">
        <v>0</v>
      </c>
      <c r="J151" s="1177">
        <v>0</v>
      </c>
      <c r="K151" s="1177">
        <v>0</v>
      </c>
      <c r="L151" s="767"/>
      <c r="M151" s="767"/>
      <c r="N151" s="1178"/>
      <c r="O151" s="1178"/>
      <c r="P151" s="767"/>
      <c r="Q151" s="767"/>
      <c r="R151" s="1178"/>
      <c r="S151" s="1178"/>
    </row>
    <row r="152" spans="1:77">
      <c r="D152" s="778" t="s">
        <v>141</v>
      </c>
      <c r="E152" s="608" t="s">
        <v>198</v>
      </c>
      <c r="F152" s="779">
        <v>0</v>
      </c>
      <c r="G152" s="779">
        <v>0</v>
      </c>
      <c r="H152" s="779">
        <v>0</v>
      </c>
      <c r="I152" s="779">
        <v>0</v>
      </c>
      <c r="J152" s="779">
        <v>0</v>
      </c>
      <c r="K152" s="779">
        <v>0</v>
      </c>
      <c r="L152" s="505"/>
      <c r="M152" s="505"/>
      <c r="N152" s="779">
        <v>0</v>
      </c>
      <c r="O152" s="779">
        <v>0</v>
      </c>
      <c r="P152" s="780"/>
      <c r="Q152" s="781"/>
      <c r="R152" s="779">
        <v>0</v>
      </c>
      <c r="S152" s="779">
        <v>0</v>
      </c>
    </row>
    <row r="153" spans="1:77">
      <c r="D153" s="778" t="s">
        <v>142</v>
      </c>
      <c r="E153" s="608" t="s">
        <v>198</v>
      </c>
      <c r="F153" s="779">
        <v>0</v>
      </c>
      <c r="G153" s="779">
        <v>0</v>
      </c>
      <c r="H153" s="779">
        <v>0</v>
      </c>
      <c r="I153" s="779">
        <v>0</v>
      </c>
      <c r="J153" s="779">
        <v>0</v>
      </c>
      <c r="K153" s="779">
        <v>0</v>
      </c>
      <c r="L153" s="505"/>
      <c r="M153" s="505"/>
      <c r="N153" s="779">
        <v>0</v>
      </c>
      <c r="O153" s="779">
        <v>0</v>
      </c>
      <c r="P153" s="780"/>
      <c r="Q153" s="781"/>
      <c r="R153" s="779">
        <v>0</v>
      </c>
      <c r="S153" s="779">
        <v>0</v>
      </c>
    </row>
    <row r="154" spans="1:77">
      <c r="D154" s="778" t="s">
        <v>143</v>
      </c>
      <c r="E154" s="608" t="s">
        <v>198</v>
      </c>
      <c r="F154" s="779">
        <v>0</v>
      </c>
      <c r="G154" s="779">
        <v>0</v>
      </c>
      <c r="H154" s="779">
        <v>0</v>
      </c>
      <c r="I154" s="779">
        <v>0</v>
      </c>
      <c r="J154" s="779">
        <v>0</v>
      </c>
      <c r="K154" s="779">
        <v>0</v>
      </c>
      <c r="L154" s="505"/>
      <c r="M154" s="505"/>
      <c r="N154" s="779">
        <v>0</v>
      </c>
      <c r="O154" s="779">
        <v>0</v>
      </c>
      <c r="P154" s="780"/>
      <c r="Q154" s="781"/>
      <c r="R154" s="779">
        <v>0</v>
      </c>
      <c r="S154" s="779">
        <v>0</v>
      </c>
    </row>
    <row r="155" spans="1:77">
      <c r="D155" s="778" t="s">
        <v>144</v>
      </c>
      <c r="E155" s="608" t="s">
        <v>198</v>
      </c>
      <c r="F155" s="779">
        <v>0</v>
      </c>
      <c r="G155" s="779">
        <v>0</v>
      </c>
      <c r="H155" s="779">
        <v>0</v>
      </c>
      <c r="I155" s="779">
        <v>0</v>
      </c>
      <c r="J155" s="779">
        <v>0</v>
      </c>
      <c r="K155" s="779">
        <v>0</v>
      </c>
      <c r="L155" s="505"/>
      <c r="M155" s="505"/>
      <c r="N155" s="779">
        <v>0</v>
      </c>
      <c r="O155" s="779">
        <v>0</v>
      </c>
      <c r="P155" s="780"/>
      <c r="Q155" s="781"/>
      <c r="R155" s="779">
        <v>0</v>
      </c>
      <c r="S155" s="779">
        <v>0</v>
      </c>
    </row>
    <row r="156" spans="1:77" ht="13.5" thickBot="1"/>
    <row r="157" spans="1:77" s="285" customFormat="1" ht="14.5" thickBot="1">
      <c r="B157" s="484" t="s">
        <v>235</v>
      </c>
      <c r="C157" s="484"/>
      <c r="D157" s="485"/>
      <c r="E157" s="520"/>
      <c r="F157" s="290"/>
      <c r="G157" s="290"/>
      <c r="H157" s="290"/>
      <c r="I157" s="290"/>
      <c r="J157" s="290"/>
      <c r="K157" s="290"/>
      <c r="L157" s="392"/>
      <c r="M157" s="392"/>
      <c r="N157" s="777"/>
      <c r="O157" s="290"/>
      <c r="P157" s="392"/>
      <c r="Q157" s="392"/>
      <c r="R157" s="777"/>
      <c r="S157" s="290"/>
      <c r="U157" s="738"/>
      <c r="V157" s="738"/>
      <c r="W157" s="738"/>
      <c r="X157" s="738"/>
      <c r="Y157" s="738"/>
      <c r="Z157" s="738"/>
      <c r="AA157" s="738"/>
      <c r="AB157" s="738"/>
      <c r="AC157" s="738"/>
      <c r="AD157" s="738"/>
      <c r="AE157" s="738"/>
      <c r="AF157" s="738"/>
      <c r="AG157" s="738"/>
      <c r="AH157" s="738"/>
      <c r="AI157" s="738"/>
      <c r="AJ157" s="738"/>
      <c r="AK157" s="738"/>
      <c r="AL157" s="738"/>
      <c r="AM157" s="738"/>
      <c r="AN157" s="738"/>
      <c r="AO157" s="738"/>
      <c r="AP157" s="738"/>
      <c r="AQ157" s="738"/>
      <c r="AR157" s="738"/>
      <c r="AS157" s="738"/>
      <c r="AT157" s="738"/>
      <c r="AU157" s="738"/>
      <c r="AV157" s="738"/>
      <c r="AW157" s="738"/>
      <c r="AX157" s="738"/>
      <c r="AY157" s="738"/>
      <c r="AZ157" s="738"/>
      <c r="BA157" s="738"/>
      <c r="BB157" s="738"/>
      <c r="BC157" s="738"/>
      <c r="BD157" s="738"/>
      <c r="BE157" s="738"/>
      <c r="BF157" s="738"/>
      <c r="BG157" s="738"/>
      <c r="BH157" s="738"/>
      <c r="BI157" s="738"/>
      <c r="BJ157" s="738"/>
      <c r="BK157" s="738"/>
      <c r="BL157" s="738"/>
      <c r="BM157" s="738"/>
      <c r="BN157" s="738"/>
      <c r="BO157" s="738"/>
      <c r="BP157" s="738"/>
      <c r="BQ157" s="738"/>
      <c r="BR157" s="738"/>
      <c r="BS157" s="738"/>
      <c r="BT157" s="738"/>
      <c r="BU157" s="738"/>
      <c r="BV157" s="738"/>
      <c r="BW157" s="738"/>
      <c r="BX157" s="738"/>
      <c r="BY157" s="738"/>
    </row>
    <row r="158" spans="1:77" ht="14">
      <c r="C158" s="1177" t="s">
        <v>145</v>
      </c>
      <c r="D158" s="1177">
        <v>0</v>
      </c>
      <c r="E158" s="1177">
        <v>0</v>
      </c>
      <c r="F158" s="1177">
        <v>0</v>
      </c>
      <c r="G158" s="1177">
        <v>0</v>
      </c>
      <c r="H158" s="1177">
        <v>0</v>
      </c>
      <c r="I158" s="1177">
        <v>0</v>
      </c>
      <c r="J158" s="1177">
        <v>0</v>
      </c>
      <c r="K158" s="1177">
        <v>0</v>
      </c>
    </row>
    <row r="159" spans="1:77">
      <c r="D159" s="295" t="s">
        <v>146</v>
      </c>
      <c r="E159" s="742" t="s">
        <v>147</v>
      </c>
      <c r="F159" s="779">
        <v>0</v>
      </c>
      <c r="G159" s="779">
        <v>0</v>
      </c>
      <c r="H159" s="779">
        <v>0</v>
      </c>
      <c r="I159" s="779">
        <v>0</v>
      </c>
      <c r="J159" s="779">
        <v>0</v>
      </c>
      <c r="K159" s="779">
        <v>0</v>
      </c>
      <c r="L159" s="285"/>
      <c r="M159" s="782"/>
      <c r="N159" s="779">
        <v>0</v>
      </c>
      <c r="O159" s="779">
        <v>0</v>
      </c>
      <c r="R159" s="779">
        <v>0</v>
      </c>
      <c r="S159" s="779">
        <v>0</v>
      </c>
    </row>
    <row r="160" spans="1:77">
      <c r="D160" s="295" t="s">
        <v>148</v>
      </c>
      <c r="E160" s="742" t="s">
        <v>147</v>
      </c>
      <c r="F160" s="779">
        <v>0</v>
      </c>
      <c r="G160" s="779">
        <v>0</v>
      </c>
      <c r="H160" s="779">
        <v>0</v>
      </c>
      <c r="I160" s="779">
        <v>0</v>
      </c>
      <c r="J160" s="779">
        <v>0</v>
      </c>
      <c r="K160" s="779">
        <v>0</v>
      </c>
      <c r="M160" s="782"/>
      <c r="N160" s="779">
        <v>0</v>
      </c>
      <c r="O160" s="779">
        <v>0</v>
      </c>
      <c r="R160" s="779">
        <v>0</v>
      </c>
      <c r="S160" s="779">
        <v>0</v>
      </c>
    </row>
    <row r="161" spans="2:19">
      <c r="D161" s="295" t="s">
        <v>149</v>
      </c>
      <c r="E161" s="742" t="s">
        <v>236</v>
      </c>
      <c r="F161" s="779">
        <v>0</v>
      </c>
      <c r="G161" s="779">
        <v>0</v>
      </c>
      <c r="H161" s="779">
        <v>0</v>
      </c>
      <c r="I161" s="779">
        <v>0</v>
      </c>
      <c r="J161" s="779">
        <v>0</v>
      </c>
      <c r="K161" s="779">
        <v>0</v>
      </c>
      <c r="M161" s="782"/>
      <c r="N161" s="779">
        <v>0</v>
      </c>
      <c r="O161" s="779">
        <v>0</v>
      </c>
      <c r="R161" s="779">
        <v>0</v>
      </c>
      <c r="S161" s="779">
        <v>0</v>
      </c>
    </row>
    <row r="162" spans="2:19">
      <c r="D162" s="295" t="s">
        <v>151</v>
      </c>
      <c r="E162" s="742" t="s">
        <v>236</v>
      </c>
      <c r="F162" s="779">
        <v>0</v>
      </c>
      <c r="G162" s="779">
        <v>0</v>
      </c>
      <c r="H162" s="779">
        <v>0</v>
      </c>
      <c r="I162" s="779">
        <v>0</v>
      </c>
      <c r="J162" s="779">
        <v>0</v>
      </c>
      <c r="K162" s="779">
        <v>0</v>
      </c>
      <c r="M162" s="782"/>
      <c r="N162" s="779">
        <v>0</v>
      </c>
      <c r="O162" s="779">
        <v>0</v>
      </c>
      <c r="R162" s="779">
        <v>0</v>
      </c>
      <c r="S162" s="779">
        <v>0</v>
      </c>
    </row>
    <row r="163" spans="2:19">
      <c r="D163" s="295" t="s">
        <v>152</v>
      </c>
      <c r="E163" s="742" t="s">
        <v>236</v>
      </c>
      <c r="F163" s="779">
        <v>0</v>
      </c>
      <c r="G163" s="779">
        <v>0</v>
      </c>
      <c r="H163" s="779">
        <v>0</v>
      </c>
      <c r="I163" s="779">
        <v>0</v>
      </c>
      <c r="J163" s="779">
        <v>0</v>
      </c>
      <c r="K163" s="779">
        <v>0</v>
      </c>
      <c r="L163" s="293"/>
      <c r="M163" s="782"/>
      <c r="N163" s="779">
        <v>0</v>
      </c>
      <c r="O163" s="779">
        <v>0</v>
      </c>
      <c r="R163" s="779">
        <v>0</v>
      </c>
      <c r="S163" s="779">
        <v>0</v>
      </c>
    </row>
    <row r="164" spans="2:19">
      <c r="D164" s="295" t="s">
        <v>153</v>
      </c>
      <c r="E164" s="742" t="s">
        <v>236</v>
      </c>
      <c r="F164" s="779">
        <v>0</v>
      </c>
      <c r="G164" s="779">
        <v>0</v>
      </c>
      <c r="H164" s="779">
        <v>0</v>
      </c>
      <c r="I164" s="779">
        <v>0</v>
      </c>
      <c r="J164" s="779">
        <v>0</v>
      </c>
      <c r="K164" s="779">
        <v>0</v>
      </c>
      <c r="L164" s="293"/>
      <c r="M164" s="782"/>
      <c r="N164" s="779">
        <v>0</v>
      </c>
      <c r="O164" s="779">
        <v>0</v>
      </c>
      <c r="R164" s="779">
        <v>0</v>
      </c>
      <c r="S164" s="779">
        <v>0</v>
      </c>
    </row>
    <row r="165" spans="2:19">
      <c r="D165" s="295" t="s">
        <v>154</v>
      </c>
      <c r="E165" s="742" t="s">
        <v>236</v>
      </c>
      <c r="F165" s="779">
        <v>0</v>
      </c>
      <c r="G165" s="779">
        <v>0</v>
      </c>
      <c r="H165" s="779">
        <v>0</v>
      </c>
      <c r="I165" s="779">
        <v>0</v>
      </c>
      <c r="J165" s="779">
        <v>0</v>
      </c>
      <c r="K165" s="779">
        <v>0</v>
      </c>
      <c r="L165" s="782"/>
      <c r="M165" s="782"/>
      <c r="N165" s="779">
        <v>0</v>
      </c>
      <c r="O165" s="779">
        <v>0</v>
      </c>
      <c r="R165" s="779">
        <v>0</v>
      </c>
      <c r="S165" s="779">
        <v>0</v>
      </c>
    </row>
    <row r="166" spans="2:19">
      <c r="D166" s="295" t="s">
        <v>155</v>
      </c>
      <c r="E166" s="742" t="s">
        <v>147</v>
      </c>
      <c r="F166" s="779">
        <v>0</v>
      </c>
      <c r="G166" s="779">
        <v>0</v>
      </c>
      <c r="H166" s="779">
        <v>0</v>
      </c>
      <c r="I166" s="779">
        <v>0</v>
      </c>
      <c r="J166" s="779">
        <v>0</v>
      </c>
      <c r="K166" s="779">
        <v>0</v>
      </c>
      <c r="L166" s="782"/>
      <c r="M166" s="782"/>
      <c r="N166" s="779">
        <v>0</v>
      </c>
      <c r="O166" s="779">
        <v>0</v>
      </c>
      <c r="R166" s="779">
        <v>0</v>
      </c>
      <c r="S166" s="779">
        <v>0</v>
      </c>
    </row>
    <row r="167" spans="2:19">
      <c r="D167" s="295" t="s">
        <v>156</v>
      </c>
      <c r="E167" s="742" t="s">
        <v>147</v>
      </c>
      <c r="F167" s="779">
        <v>0</v>
      </c>
      <c r="G167" s="779">
        <v>0</v>
      </c>
      <c r="H167" s="779">
        <v>0</v>
      </c>
      <c r="I167" s="779">
        <v>0</v>
      </c>
      <c r="J167" s="779">
        <v>0</v>
      </c>
      <c r="K167" s="779">
        <v>0</v>
      </c>
      <c r="L167" s="782"/>
      <c r="M167" s="782"/>
      <c r="N167" s="779">
        <v>0</v>
      </c>
      <c r="O167" s="779">
        <v>0</v>
      </c>
      <c r="R167" s="779">
        <v>0</v>
      </c>
      <c r="S167" s="779">
        <v>0</v>
      </c>
    </row>
    <row r="168" spans="2:19" ht="13.5" thickBot="1"/>
    <row r="169" spans="2:19" s="285" customFormat="1" ht="14.5" thickBot="1">
      <c r="B169" s="536" t="s">
        <v>158</v>
      </c>
      <c r="C169" s="783"/>
      <c r="D169" s="784"/>
      <c r="E169" s="785"/>
      <c r="F169" s="786"/>
      <c r="G169" s="786"/>
      <c r="H169" s="786"/>
      <c r="I169" s="786"/>
      <c r="J169" s="786"/>
      <c r="K169" s="786"/>
      <c r="L169" s="293"/>
      <c r="M169" s="293"/>
      <c r="N169" s="787"/>
      <c r="O169" s="786"/>
      <c r="P169" s="293"/>
      <c r="Q169" s="293"/>
      <c r="R169" s="787"/>
      <c r="S169" s="786"/>
    </row>
    <row r="170" spans="2:19" ht="14">
      <c r="C170" s="788" t="s">
        <v>227</v>
      </c>
      <c r="D170" s="789"/>
    </row>
    <row r="171" spans="2:19">
      <c r="D171" s="703" t="s">
        <v>159</v>
      </c>
      <c r="E171" s="442" t="s">
        <v>150</v>
      </c>
      <c r="F171" s="779">
        <v>0</v>
      </c>
      <c r="G171" s="779">
        <v>0</v>
      </c>
      <c r="H171" s="779">
        <v>0</v>
      </c>
      <c r="I171" s="779">
        <v>0</v>
      </c>
      <c r="J171" s="779">
        <v>0</v>
      </c>
      <c r="K171" s="779">
        <v>0</v>
      </c>
      <c r="L171" s="285"/>
      <c r="M171" s="782"/>
      <c r="N171" s="779">
        <v>0</v>
      </c>
      <c r="O171" s="779">
        <v>0</v>
      </c>
      <c r="R171" s="779">
        <v>0</v>
      </c>
      <c r="S171" s="779">
        <v>0</v>
      </c>
    </row>
    <row r="172" spans="2:19">
      <c r="D172" s="703" t="s">
        <v>160</v>
      </c>
      <c r="E172" s="442" t="s">
        <v>161</v>
      </c>
      <c r="F172" s="779">
        <v>0</v>
      </c>
      <c r="G172" s="779">
        <v>0</v>
      </c>
      <c r="H172" s="779">
        <v>0</v>
      </c>
      <c r="I172" s="779">
        <v>0</v>
      </c>
      <c r="J172" s="779">
        <v>0</v>
      </c>
      <c r="K172" s="779">
        <v>0</v>
      </c>
      <c r="L172" s="285"/>
      <c r="M172" s="782"/>
      <c r="N172" s="779">
        <v>0</v>
      </c>
      <c r="O172" s="779">
        <v>0</v>
      </c>
      <c r="R172" s="779">
        <v>0</v>
      </c>
      <c r="S172" s="779">
        <v>0</v>
      </c>
    </row>
    <row r="173" spans="2:19">
      <c r="D173" s="703" t="s">
        <v>162</v>
      </c>
      <c r="E173" s="442" t="s">
        <v>163</v>
      </c>
      <c r="F173" s="779">
        <v>0</v>
      </c>
      <c r="G173" s="779">
        <v>0</v>
      </c>
      <c r="H173" s="779">
        <v>0</v>
      </c>
      <c r="I173" s="779">
        <v>0</v>
      </c>
      <c r="J173" s="779">
        <v>0</v>
      </c>
      <c r="K173" s="779">
        <v>0</v>
      </c>
      <c r="L173" s="285"/>
      <c r="M173" s="782"/>
      <c r="N173" s="779">
        <v>0</v>
      </c>
      <c r="O173" s="779">
        <v>0</v>
      </c>
      <c r="R173" s="779">
        <v>0</v>
      </c>
      <c r="S173" s="779">
        <v>0</v>
      </c>
    </row>
    <row r="174" spans="2:19">
      <c r="D174" s="703" t="s">
        <v>164</v>
      </c>
      <c r="E174" s="442" t="s">
        <v>165</v>
      </c>
      <c r="F174" s="779">
        <v>0</v>
      </c>
      <c r="G174" s="779">
        <v>0</v>
      </c>
      <c r="H174" s="779">
        <v>0</v>
      </c>
      <c r="I174" s="779">
        <v>0</v>
      </c>
      <c r="J174" s="779">
        <v>0</v>
      </c>
      <c r="K174" s="779">
        <v>0</v>
      </c>
      <c r="L174" s="285"/>
      <c r="M174" s="782"/>
      <c r="N174" s="779">
        <v>0</v>
      </c>
      <c r="O174" s="779">
        <v>0</v>
      </c>
      <c r="R174" s="779">
        <v>0</v>
      </c>
      <c r="S174" s="779">
        <v>0</v>
      </c>
    </row>
    <row r="175" spans="2:19">
      <c r="D175" s="703" t="s">
        <v>166</v>
      </c>
      <c r="E175" s="442" t="s">
        <v>167</v>
      </c>
      <c r="F175" s="779">
        <v>0</v>
      </c>
      <c r="G175" s="779">
        <v>0</v>
      </c>
      <c r="H175" s="779">
        <v>0</v>
      </c>
      <c r="I175" s="779">
        <v>0</v>
      </c>
      <c r="J175" s="779">
        <v>0</v>
      </c>
      <c r="K175" s="779">
        <v>0</v>
      </c>
      <c r="L175" s="285"/>
      <c r="M175" s="782"/>
      <c r="N175" s="779">
        <v>0</v>
      </c>
      <c r="O175" s="779">
        <v>0</v>
      </c>
      <c r="R175" s="779">
        <v>0</v>
      </c>
      <c r="S175" s="779">
        <v>0</v>
      </c>
    </row>
    <row r="176" spans="2:19" ht="13.5" thickBot="1"/>
    <row r="177" spans="2:19" s="285" customFormat="1" ht="14.5" thickBot="1">
      <c r="B177" s="536" t="s">
        <v>168</v>
      </c>
      <c r="C177" s="783"/>
      <c r="D177" s="784"/>
      <c r="E177" s="785"/>
      <c r="F177" s="786"/>
      <c r="G177" s="786"/>
      <c r="H177" s="786"/>
      <c r="I177" s="786"/>
      <c r="J177" s="786"/>
      <c r="K177" s="786"/>
      <c r="L177" s="293"/>
      <c r="M177" s="293"/>
      <c r="N177" s="787"/>
      <c r="O177" s="786"/>
      <c r="P177" s="293"/>
      <c r="Q177" s="293"/>
      <c r="R177" s="787"/>
      <c r="S177" s="786"/>
    </row>
    <row r="178" spans="2:19" ht="14">
      <c r="C178" s="788" t="s">
        <v>237</v>
      </c>
      <c r="D178" s="789"/>
    </row>
    <row r="179" spans="2:19">
      <c r="D179" s="828" t="s">
        <v>169</v>
      </c>
      <c r="E179" s="744" t="s">
        <v>170</v>
      </c>
      <c r="F179" s="779">
        <v>0</v>
      </c>
      <c r="G179" s="779">
        <v>0</v>
      </c>
      <c r="H179" s="779">
        <v>0</v>
      </c>
      <c r="I179" s="779">
        <v>0</v>
      </c>
      <c r="J179" s="779">
        <v>0</v>
      </c>
      <c r="K179" s="779">
        <v>0</v>
      </c>
      <c r="N179" s="779">
        <v>0</v>
      </c>
      <c r="O179" s="779">
        <v>0</v>
      </c>
      <c r="R179" s="779">
        <v>0</v>
      </c>
      <c r="S179" s="779">
        <v>0</v>
      </c>
    </row>
    <row r="180" spans="2:19">
      <c r="D180" s="828" t="s">
        <v>171</v>
      </c>
      <c r="E180" s="744" t="s">
        <v>170</v>
      </c>
      <c r="F180" s="779">
        <v>0</v>
      </c>
      <c r="G180" s="779">
        <v>0</v>
      </c>
      <c r="H180" s="779">
        <v>0</v>
      </c>
      <c r="I180" s="779">
        <v>0</v>
      </c>
      <c r="J180" s="779">
        <v>0</v>
      </c>
      <c r="K180" s="779">
        <v>0</v>
      </c>
      <c r="N180" s="779">
        <v>0</v>
      </c>
      <c r="O180" s="779">
        <v>0</v>
      </c>
      <c r="R180" s="779">
        <v>0</v>
      </c>
      <c r="S180" s="779">
        <v>0</v>
      </c>
    </row>
    <row r="181" spans="2:19" ht="14">
      <c r="D181" s="828" t="s">
        <v>172</v>
      </c>
      <c r="E181" s="790" t="s">
        <v>173</v>
      </c>
      <c r="F181" s="779">
        <v>0</v>
      </c>
      <c r="G181" s="779">
        <v>0</v>
      </c>
      <c r="H181" s="779">
        <v>0</v>
      </c>
      <c r="I181" s="779">
        <v>0</v>
      </c>
      <c r="J181" s="779">
        <v>0</v>
      </c>
      <c r="K181" s="779">
        <v>0</v>
      </c>
      <c r="N181" s="779">
        <v>0</v>
      </c>
      <c r="O181" s="779">
        <v>0</v>
      </c>
      <c r="R181" s="779">
        <v>0</v>
      </c>
      <c r="S181" s="779">
        <v>0</v>
      </c>
    </row>
    <row r="182" spans="2:19">
      <c r="D182" s="828" t="s">
        <v>174</v>
      </c>
      <c r="E182" s="744" t="s">
        <v>175</v>
      </c>
      <c r="F182" s="779">
        <v>0</v>
      </c>
      <c r="G182" s="779">
        <v>0</v>
      </c>
      <c r="H182" s="779">
        <v>0</v>
      </c>
      <c r="I182" s="779">
        <v>0</v>
      </c>
      <c r="J182" s="779">
        <v>0</v>
      </c>
      <c r="K182" s="779">
        <v>0</v>
      </c>
      <c r="N182" s="779">
        <v>0</v>
      </c>
      <c r="O182" s="779">
        <v>0</v>
      </c>
      <c r="R182" s="779">
        <v>0</v>
      </c>
      <c r="S182" s="779">
        <v>0</v>
      </c>
    </row>
    <row r="183" spans="2:19">
      <c r="D183" s="828" t="s">
        <v>176</v>
      </c>
      <c r="E183" s="744" t="s">
        <v>177</v>
      </c>
      <c r="F183" s="779">
        <v>0</v>
      </c>
      <c r="G183" s="779">
        <v>0</v>
      </c>
      <c r="H183" s="779">
        <v>0</v>
      </c>
      <c r="I183" s="779">
        <v>0</v>
      </c>
      <c r="J183" s="779">
        <v>0</v>
      </c>
      <c r="K183" s="779">
        <v>0</v>
      </c>
      <c r="N183" s="779">
        <v>0</v>
      </c>
      <c r="O183" s="779">
        <v>0</v>
      </c>
      <c r="R183" s="779">
        <v>0</v>
      </c>
      <c r="S183" s="779">
        <v>0</v>
      </c>
    </row>
    <row r="184" spans="2:19">
      <c r="D184" s="828" t="s">
        <v>178</v>
      </c>
      <c r="E184" s="744" t="s">
        <v>177</v>
      </c>
      <c r="F184" s="779">
        <v>0</v>
      </c>
      <c r="G184" s="779">
        <v>0</v>
      </c>
      <c r="H184" s="779">
        <v>0</v>
      </c>
      <c r="I184" s="779">
        <v>0</v>
      </c>
      <c r="J184" s="779">
        <v>0</v>
      </c>
      <c r="K184" s="779">
        <v>0</v>
      </c>
      <c r="N184" s="779">
        <v>0</v>
      </c>
      <c r="O184" s="779">
        <v>0</v>
      </c>
      <c r="R184" s="779">
        <v>0</v>
      </c>
      <c r="S184" s="779">
        <v>0</v>
      </c>
    </row>
    <row r="185" spans="2:19">
      <c r="D185" s="828" t="s">
        <v>179</v>
      </c>
      <c r="E185" s="744" t="s">
        <v>177</v>
      </c>
      <c r="F185" s="779">
        <v>0</v>
      </c>
      <c r="G185" s="779">
        <v>0</v>
      </c>
      <c r="H185" s="779">
        <v>0</v>
      </c>
      <c r="I185" s="779">
        <v>0</v>
      </c>
      <c r="J185" s="779">
        <v>0</v>
      </c>
      <c r="K185" s="779">
        <v>0</v>
      </c>
      <c r="N185" s="779">
        <v>0</v>
      </c>
      <c r="O185" s="779">
        <v>0</v>
      </c>
      <c r="R185" s="779">
        <v>0</v>
      </c>
      <c r="S185" s="779">
        <v>0</v>
      </c>
    </row>
    <row r="186" spans="2:19">
      <c r="D186" s="828" t="s">
        <v>180</v>
      </c>
      <c r="E186" s="744" t="s">
        <v>177</v>
      </c>
      <c r="F186" s="779">
        <v>0</v>
      </c>
      <c r="G186" s="779">
        <v>0</v>
      </c>
      <c r="H186" s="779">
        <v>0</v>
      </c>
      <c r="I186" s="779">
        <v>0</v>
      </c>
      <c r="J186" s="779">
        <v>0</v>
      </c>
      <c r="K186" s="779">
        <v>0</v>
      </c>
      <c r="N186" s="779">
        <v>0</v>
      </c>
      <c r="O186" s="779">
        <v>0</v>
      </c>
      <c r="R186" s="779">
        <v>0</v>
      </c>
      <c r="S186" s="779">
        <v>0</v>
      </c>
    </row>
    <row r="187" spans="2:19">
      <c r="D187" s="828" t="s">
        <v>181</v>
      </c>
      <c r="E187" s="744" t="s">
        <v>177</v>
      </c>
      <c r="F187" s="779">
        <v>0</v>
      </c>
      <c r="G187" s="779">
        <v>0</v>
      </c>
      <c r="H187" s="779">
        <v>0</v>
      </c>
      <c r="I187" s="779">
        <v>0</v>
      </c>
      <c r="J187" s="779">
        <v>0</v>
      </c>
      <c r="K187" s="779">
        <v>0</v>
      </c>
      <c r="N187" s="779">
        <v>0</v>
      </c>
      <c r="O187" s="779">
        <v>0</v>
      </c>
      <c r="R187" s="779">
        <v>0</v>
      </c>
      <c r="S187" s="779">
        <v>0</v>
      </c>
    </row>
    <row r="188" spans="2:19">
      <c r="D188" s="828" t="s">
        <v>182</v>
      </c>
      <c r="E188" s="744" t="s">
        <v>177</v>
      </c>
      <c r="F188" s="779">
        <v>0</v>
      </c>
      <c r="G188" s="779">
        <v>0</v>
      </c>
      <c r="H188" s="779">
        <v>0</v>
      </c>
      <c r="I188" s="779">
        <v>0</v>
      </c>
      <c r="J188" s="779">
        <v>0</v>
      </c>
      <c r="K188" s="779">
        <v>0</v>
      </c>
      <c r="N188" s="779">
        <v>0</v>
      </c>
      <c r="O188" s="779">
        <v>0</v>
      </c>
      <c r="R188" s="779">
        <v>0</v>
      </c>
      <c r="S188" s="779">
        <v>0</v>
      </c>
    </row>
    <row r="189" spans="2:19">
      <c r="D189" s="828" t="s">
        <v>183</v>
      </c>
      <c r="E189" s="744" t="s">
        <v>177</v>
      </c>
      <c r="F189" s="779">
        <v>0</v>
      </c>
      <c r="G189" s="779">
        <v>0</v>
      </c>
      <c r="H189" s="779">
        <v>0</v>
      </c>
      <c r="I189" s="779">
        <v>0</v>
      </c>
      <c r="J189" s="779">
        <v>0</v>
      </c>
      <c r="K189" s="779">
        <v>0</v>
      </c>
      <c r="N189" s="779">
        <v>0</v>
      </c>
      <c r="O189" s="779">
        <v>0</v>
      </c>
      <c r="R189" s="779">
        <v>0</v>
      </c>
      <c r="S189" s="779">
        <v>0</v>
      </c>
    </row>
    <row r="190" spans="2:19">
      <c r="D190" s="828" t="s">
        <v>184</v>
      </c>
      <c r="E190" s="744" t="s">
        <v>177</v>
      </c>
      <c r="F190" s="779">
        <v>0</v>
      </c>
      <c r="G190" s="779">
        <v>0</v>
      </c>
      <c r="H190" s="779">
        <v>0</v>
      </c>
      <c r="I190" s="779">
        <v>0</v>
      </c>
      <c r="J190" s="779">
        <v>0</v>
      </c>
      <c r="K190" s="779">
        <v>0</v>
      </c>
      <c r="N190" s="779">
        <v>0</v>
      </c>
      <c r="O190" s="779">
        <v>0</v>
      </c>
      <c r="R190" s="779">
        <v>0</v>
      </c>
      <c r="S190" s="779">
        <v>0</v>
      </c>
    </row>
    <row r="191" spans="2:19">
      <c r="D191" s="828" t="s">
        <v>185</v>
      </c>
      <c r="E191" s="744" t="s">
        <v>186</v>
      </c>
      <c r="F191" s="779">
        <v>0</v>
      </c>
      <c r="G191" s="779">
        <v>0</v>
      </c>
      <c r="H191" s="779">
        <v>0</v>
      </c>
      <c r="I191" s="779">
        <v>0</v>
      </c>
      <c r="J191" s="779">
        <v>0</v>
      </c>
      <c r="K191" s="779">
        <v>0</v>
      </c>
      <c r="N191" s="779">
        <v>0</v>
      </c>
      <c r="O191" s="779">
        <v>0</v>
      </c>
      <c r="R191" s="779">
        <v>0</v>
      </c>
      <c r="S191" s="779">
        <v>0</v>
      </c>
    </row>
  </sheetData>
  <mergeCells count="74">
    <mergeCell ref="B2:S2"/>
    <mergeCell ref="N4:O4"/>
    <mergeCell ref="R4:S4"/>
    <mergeCell ref="B5:D5"/>
    <mergeCell ref="C12:K12"/>
    <mergeCell ref="N12:O12"/>
    <mergeCell ref="R12:S12"/>
    <mergeCell ref="C7:K7"/>
    <mergeCell ref="N7:O7"/>
    <mergeCell ref="R7:S7"/>
    <mergeCell ref="C29:K29"/>
    <mergeCell ref="N29:O29"/>
    <mergeCell ref="R29:S29"/>
    <mergeCell ref="C37:K37"/>
    <mergeCell ref="N37:O37"/>
    <mergeCell ref="R37:S37"/>
    <mergeCell ref="C13:K13"/>
    <mergeCell ref="N13:O13"/>
    <mergeCell ref="R13:S13"/>
    <mergeCell ref="C28:K28"/>
    <mergeCell ref="N28:O28"/>
    <mergeCell ref="R28:S28"/>
    <mergeCell ref="R23:S23"/>
    <mergeCell ref="N23:O23"/>
    <mergeCell ref="C23:K23"/>
    <mergeCell ref="R38:S38"/>
    <mergeCell ref="N68:O68"/>
    <mergeCell ref="R68:S68"/>
    <mergeCell ref="N78:O78"/>
    <mergeCell ref="R78:S78"/>
    <mergeCell ref="N51:O51"/>
    <mergeCell ref="R51:S51"/>
    <mergeCell ref="N60:O60"/>
    <mergeCell ref="R60:S60"/>
    <mergeCell ref="N38:O38"/>
    <mergeCell ref="N82:O82"/>
    <mergeCell ref="R82:S82"/>
    <mergeCell ref="C88:K88"/>
    <mergeCell ref="N88:O88"/>
    <mergeCell ref="R88:S88"/>
    <mergeCell ref="N89:O89"/>
    <mergeCell ref="R89:S89"/>
    <mergeCell ref="C146:K146"/>
    <mergeCell ref="N146:O146"/>
    <mergeCell ref="R146:S146"/>
    <mergeCell ref="N132:O132"/>
    <mergeCell ref="R132:S132"/>
    <mergeCell ref="C132:J132"/>
    <mergeCell ref="C134:J134"/>
    <mergeCell ref="C123:K123"/>
    <mergeCell ref="N134:O134"/>
    <mergeCell ref="R134:S134"/>
    <mergeCell ref="N123:O123"/>
    <mergeCell ref="C126:J126"/>
    <mergeCell ref="N126:O126"/>
    <mergeCell ref="R126:S126"/>
    <mergeCell ref="N97:O97"/>
    <mergeCell ref="R97:S97"/>
    <mergeCell ref="N98:O98"/>
    <mergeCell ref="N112:O112"/>
    <mergeCell ref="R112:S112"/>
    <mergeCell ref="R98:S98"/>
    <mergeCell ref="N103:O103"/>
    <mergeCell ref="R103:S103"/>
    <mergeCell ref="N111:O111"/>
    <mergeCell ref="R111:S111"/>
    <mergeCell ref="R123:S123"/>
    <mergeCell ref="C129:K129"/>
    <mergeCell ref="N129:O129"/>
    <mergeCell ref="R129:S129"/>
    <mergeCell ref="C158:K158"/>
    <mergeCell ref="C151:K151"/>
    <mergeCell ref="N151:O151"/>
    <mergeCell ref="R151:S151"/>
  </mergeCells>
  <pageMargins left="0.7" right="0.7" top="0.75" bottom="0.75" header="0.3" footer="0.3"/>
  <pageSetup paperSize="3" fitToHeight="0" orientation="landscape" r:id="rId1"/>
  <headerFooter>
    <oddHeader xml:space="preserve">&amp;L&amp;"Times New Roman,Bold"&amp;KFF0000VA-180815-UC - MOD. 13 </oddHead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6"/>
  <sheetViews>
    <sheetView workbookViewId="0">
      <selection activeCell="E5" sqref="E5"/>
    </sheetView>
  </sheetViews>
  <sheetFormatPr defaultColWidth="8.796875" defaultRowHeight="13"/>
  <cols>
    <col min="1" max="1" width="2.19921875" style="288" customWidth="1"/>
    <col min="2" max="3" width="8.796875" style="288"/>
    <col min="4" max="4" width="28" style="288" customWidth="1"/>
    <col min="5" max="8" width="15.19921875" style="288" customWidth="1"/>
    <col min="9" max="16" width="17.69921875" style="288" bestFit="1" customWidth="1"/>
    <col min="17" max="16384" width="8.796875" style="288"/>
  </cols>
  <sheetData>
    <row r="1" spans="1:16">
      <c r="A1" s="285"/>
      <c r="B1" s="378" t="s">
        <v>1252</v>
      </c>
      <c r="C1" s="285"/>
      <c r="D1" s="285"/>
      <c r="E1" s="285"/>
      <c r="F1" s="285"/>
      <c r="G1" s="285"/>
      <c r="H1" s="285"/>
      <c r="I1" s="285"/>
      <c r="J1" s="285"/>
      <c r="K1" s="285"/>
      <c r="L1" s="285"/>
      <c r="M1" s="285"/>
      <c r="N1" s="285"/>
      <c r="O1" s="285"/>
      <c r="P1" s="285"/>
    </row>
    <row r="2" spans="1:16">
      <c r="A2" s="285"/>
      <c r="B2" s="378" t="s">
        <v>238</v>
      </c>
      <c r="C2" s="378"/>
      <c r="D2" s="378"/>
      <c r="E2" s="378"/>
      <c r="F2" s="378"/>
      <c r="G2" s="378"/>
      <c r="H2" s="378"/>
      <c r="I2" s="378"/>
      <c r="J2" s="378"/>
      <c r="K2" s="378"/>
      <c r="L2" s="378"/>
      <c r="M2" s="378"/>
      <c r="N2" s="378"/>
      <c r="O2" s="378"/>
      <c r="P2" s="378"/>
    </row>
    <row r="3" spans="1:16">
      <c r="A3" s="285"/>
      <c r="B3" s="378"/>
      <c r="C3" s="378"/>
      <c r="D3" s="378"/>
      <c r="E3" s="378"/>
      <c r="F3" s="378"/>
      <c r="G3" s="378"/>
      <c r="H3" s="378"/>
      <c r="I3" s="378"/>
      <c r="J3" s="378"/>
      <c r="K3" s="378"/>
      <c r="L3" s="378"/>
      <c r="M3" s="378"/>
      <c r="N3" s="378"/>
      <c r="O3" s="378"/>
      <c r="P3" s="378"/>
    </row>
    <row r="4" spans="1:16">
      <c r="A4" s="285"/>
      <c r="B4" s="286"/>
      <c r="C4" s="378"/>
      <c r="D4" s="378"/>
      <c r="E4" s="285"/>
      <c r="F4" s="285"/>
      <c r="G4" s="285"/>
      <c r="H4" s="285"/>
      <c r="I4" s="285"/>
      <c r="J4" s="285"/>
      <c r="K4" s="285"/>
      <c r="L4" s="285"/>
      <c r="M4" s="285"/>
      <c r="N4" s="285"/>
      <c r="O4" s="285"/>
      <c r="P4" s="285"/>
    </row>
    <row r="5" spans="1:16" ht="13.5" thickBot="1">
      <c r="A5" s="285"/>
      <c r="B5" s="286"/>
      <c r="C5" s="378"/>
      <c r="D5" s="378"/>
      <c r="E5" s="287"/>
      <c r="F5" s="287"/>
      <c r="G5" s="287"/>
      <c r="H5" s="287"/>
      <c r="I5" s="287"/>
      <c r="J5" s="287"/>
      <c r="K5" s="285"/>
      <c r="L5" s="756" t="s">
        <v>239</v>
      </c>
      <c r="M5" s="756"/>
      <c r="N5" s="756"/>
      <c r="O5" s="756"/>
      <c r="P5" s="756"/>
    </row>
    <row r="6" spans="1:16" ht="13.5" customHeight="1" thickBot="1">
      <c r="A6" s="285"/>
      <c r="B6" s="729" t="s">
        <v>240</v>
      </c>
      <c r="C6" s="730"/>
      <c r="D6" s="731"/>
      <c r="E6" s="433" t="s">
        <v>241</v>
      </c>
      <c r="F6" s="732" t="s">
        <v>242</v>
      </c>
      <c r="G6" s="433" t="s">
        <v>243</v>
      </c>
      <c r="H6" s="732" t="s">
        <v>244</v>
      </c>
      <c r="I6" s="433" t="s">
        <v>245</v>
      </c>
      <c r="J6" s="732" t="s">
        <v>246</v>
      </c>
      <c r="K6" s="733" t="s">
        <v>37</v>
      </c>
      <c r="L6" s="734" t="s">
        <v>247</v>
      </c>
      <c r="M6" s="734" t="s">
        <v>248</v>
      </c>
      <c r="N6" s="734" t="s">
        <v>249</v>
      </c>
      <c r="O6" s="734" t="s">
        <v>250</v>
      </c>
      <c r="P6" s="735" t="s">
        <v>251</v>
      </c>
    </row>
    <row r="7" spans="1:16" ht="13.5" thickBot="1">
      <c r="A7" s="285"/>
      <c r="B7" s="757" t="s">
        <v>252</v>
      </c>
      <c r="C7" s="758"/>
      <c r="D7" s="758"/>
      <c r="E7" s="736"/>
      <c r="F7" s="736"/>
      <c r="G7" s="736"/>
      <c r="H7" s="736"/>
      <c r="I7" s="736"/>
      <c r="J7" s="736"/>
      <c r="K7" s="736"/>
      <c r="L7" s="736"/>
      <c r="M7" s="736"/>
      <c r="N7" s="736"/>
      <c r="O7" s="736"/>
      <c r="P7" s="737"/>
    </row>
    <row r="8" spans="1:16">
      <c r="A8" s="738"/>
      <c r="B8" s="759"/>
      <c r="C8" s="759"/>
      <c r="D8" s="759"/>
      <c r="E8" s="739"/>
      <c r="F8" s="739"/>
      <c r="G8" s="739"/>
      <c r="H8" s="739"/>
      <c r="I8" s="739"/>
      <c r="J8" s="739"/>
      <c r="K8" s="739"/>
      <c r="L8" s="739"/>
      <c r="M8" s="739"/>
      <c r="N8" s="739"/>
      <c r="O8" s="739"/>
      <c r="P8" s="740"/>
    </row>
    <row r="9" spans="1:16">
      <c r="A9" s="285"/>
      <c r="B9" s="760"/>
      <c r="C9" s="760"/>
      <c r="D9" s="741" t="s">
        <v>253</v>
      </c>
      <c r="E9" s="742">
        <f>'1- Total Estimated Charges'!F198</f>
        <v>33528122.594496418</v>
      </c>
      <c r="F9" s="742">
        <f>'1- Total Estimated Charges'!G198</f>
        <v>35532667.643425904</v>
      </c>
      <c r="G9" s="742">
        <f>'1- Total Estimated Charges'!H198</f>
        <v>36519340.135102294</v>
      </c>
      <c r="H9" s="742">
        <f>'1- Total Estimated Charges'!I198</f>
        <v>39283112.632083237</v>
      </c>
      <c r="I9" s="742">
        <f>'1- Total Estimated Charges'!J198</f>
        <v>37988925.835276462</v>
      </c>
      <c r="J9" s="742">
        <f>'1- Total Estimated Charges'!K198</f>
        <v>39411161.941406794</v>
      </c>
      <c r="K9" s="743">
        <f>'1- Total Estimated Charges'!L198</f>
        <v>222263329.78179112</v>
      </c>
      <c r="L9" s="744">
        <v>34470227.20548033</v>
      </c>
      <c r="M9" s="744">
        <v>34470227.20548033</v>
      </c>
      <c r="N9" s="744">
        <v>34539769.138736874</v>
      </c>
      <c r="O9" s="744">
        <v>34539769.138736874</v>
      </c>
      <c r="P9" s="745">
        <f>SUM(K9:O9)</f>
        <v>360283322.47022545</v>
      </c>
    </row>
    <row r="10" spans="1:16">
      <c r="A10" s="285"/>
      <c r="B10" s="760"/>
      <c r="C10" s="760"/>
      <c r="D10" s="746"/>
      <c r="E10" s="747"/>
      <c r="F10" s="747"/>
      <c r="G10" s="747"/>
      <c r="H10" s="747"/>
      <c r="I10" s="747"/>
      <c r="J10" s="747"/>
      <c r="K10" s="747"/>
      <c r="L10" s="747"/>
      <c r="M10" s="747"/>
      <c r="N10" s="747"/>
      <c r="O10" s="747"/>
      <c r="P10" s="747"/>
    </row>
    <row r="11" spans="1:16">
      <c r="A11" s="285"/>
      <c r="B11" s="760"/>
      <c r="C11" s="760"/>
      <c r="D11" s="741" t="s">
        <v>254</v>
      </c>
      <c r="E11" s="744">
        <v>4426867.9432835821</v>
      </c>
      <c r="F11" s="744">
        <v>4426867.9432835821</v>
      </c>
      <c r="G11" s="744">
        <v>4176121.6719999998</v>
      </c>
      <c r="H11" s="744">
        <v>3988061.9709999999</v>
      </c>
      <c r="I11" s="744">
        <v>275400</v>
      </c>
      <c r="J11" s="744">
        <v>275400</v>
      </c>
      <c r="K11" s="745">
        <v>17568719.529567163</v>
      </c>
      <c r="L11" s="744">
        <v>275400</v>
      </c>
      <c r="M11" s="744">
        <v>275400</v>
      </c>
      <c r="N11" s="744">
        <v>275400</v>
      </c>
      <c r="O11" s="744">
        <v>275400</v>
      </c>
      <c r="P11" s="745">
        <f>SUM(K11:O11)</f>
        <v>18670319.529567163</v>
      </c>
    </row>
    <row r="12" spans="1:16">
      <c r="A12" s="285"/>
      <c r="B12" s="760"/>
      <c r="C12" s="760"/>
      <c r="D12" s="746"/>
      <c r="E12" s="747"/>
      <c r="F12" s="747"/>
      <c r="G12" s="747"/>
      <c r="H12" s="747"/>
      <c r="I12" s="747"/>
      <c r="J12" s="747"/>
      <c r="K12" s="747"/>
      <c r="L12" s="747"/>
      <c r="M12" s="747"/>
      <c r="N12" s="747"/>
      <c r="O12" s="747"/>
      <c r="P12" s="747"/>
    </row>
    <row r="13" spans="1:16">
      <c r="A13" s="285"/>
      <c r="B13" s="760"/>
      <c r="C13" s="760"/>
      <c r="D13" s="741" t="s">
        <v>255</v>
      </c>
      <c r="E13" s="744">
        <v>7998000</v>
      </c>
      <c r="F13" s="744">
        <v>0</v>
      </c>
      <c r="G13" s="744">
        <v>0</v>
      </c>
      <c r="H13" s="744">
        <v>0</v>
      </c>
      <c r="I13" s="744">
        <v>0</v>
      </c>
      <c r="J13" s="744">
        <v>0</v>
      </c>
      <c r="K13" s="745">
        <v>7998000</v>
      </c>
      <c r="L13" s="744">
        <v>0</v>
      </c>
      <c r="M13" s="744">
        <v>0</v>
      </c>
      <c r="N13" s="744">
        <v>0</v>
      </c>
      <c r="O13" s="744">
        <v>0</v>
      </c>
      <c r="P13" s="745">
        <f>SUM(K13:O13)</f>
        <v>7998000</v>
      </c>
    </row>
    <row r="14" spans="1:16" ht="13.5" thickBot="1">
      <c r="A14" s="285"/>
      <c r="B14" s="760"/>
      <c r="C14" s="760"/>
      <c r="D14" s="746"/>
      <c r="E14" s="747"/>
      <c r="F14" s="747"/>
      <c r="G14" s="747"/>
      <c r="H14" s="747"/>
      <c r="I14" s="747"/>
      <c r="J14" s="747"/>
      <c r="K14" s="747"/>
      <c r="L14" s="747"/>
      <c r="M14" s="747"/>
      <c r="N14" s="747"/>
      <c r="O14" s="747"/>
      <c r="P14" s="747"/>
    </row>
    <row r="15" spans="1:16" ht="13.5" thickBot="1">
      <c r="A15" s="285"/>
      <c r="B15" s="425" t="s">
        <v>256</v>
      </c>
      <c r="C15" s="748"/>
      <c r="D15" s="749"/>
      <c r="E15" s="750">
        <f t="shared" ref="E15:I15" si="0">SUM(E9:E13)</f>
        <v>45952990.537780002</v>
      </c>
      <c r="F15" s="750">
        <f t="shared" si="0"/>
        <v>39959535.586709484</v>
      </c>
      <c r="G15" s="750">
        <f t="shared" si="0"/>
        <v>40695461.807102293</v>
      </c>
      <c r="H15" s="750">
        <f t="shared" si="0"/>
        <v>43271174.603083238</v>
      </c>
      <c r="I15" s="750">
        <f t="shared" si="0"/>
        <v>38264325.835276462</v>
      </c>
      <c r="J15" s="750">
        <f>SUM(J9:J13)</f>
        <v>39686561.941406794</v>
      </c>
      <c r="K15" s="750">
        <f>SUM(E15:J15)</f>
        <v>247830050.31135824</v>
      </c>
      <c r="L15" s="750">
        <v>34745627.20548033</v>
      </c>
      <c r="M15" s="750">
        <v>34745627.20548033</v>
      </c>
      <c r="N15" s="750">
        <v>34815169.138736874</v>
      </c>
      <c r="O15" s="750">
        <v>34815169.138736874</v>
      </c>
      <c r="P15" s="750">
        <f>SUM(K15:O15)</f>
        <v>386951642.99979258</v>
      </c>
    </row>
    <row r="16" spans="1:16">
      <c r="A16" s="285"/>
      <c r="B16" s="285"/>
      <c r="C16" s="285"/>
      <c r="D16" s="285"/>
      <c r="E16" s="751"/>
      <c r="F16" s="751"/>
      <c r="G16" s="751"/>
      <c r="H16" s="751"/>
      <c r="I16" s="751"/>
      <c r="J16" s="751"/>
      <c r="K16" s="285"/>
      <c r="L16" s="752"/>
      <c r="M16" s="752"/>
      <c r="N16" s="752"/>
      <c r="O16" s="752"/>
      <c r="P16" s="285"/>
    </row>
    <row r="17" spans="2:14">
      <c r="E17" s="753"/>
      <c r="F17" s="753"/>
      <c r="G17" s="753"/>
      <c r="H17" s="753"/>
      <c r="I17" s="753"/>
      <c r="J17" s="753"/>
      <c r="K17" s="463"/>
    </row>
    <row r="18" spans="2:14">
      <c r="B18" s="754" t="s">
        <v>257</v>
      </c>
      <c r="K18" s="755"/>
    </row>
    <row r="19" spans="2:14">
      <c r="K19" s="755"/>
      <c r="L19" s="463"/>
    </row>
    <row r="21" spans="2:14" ht="12.75" hidden="1" customHeight="1">
      <c r="E21" s="288" t="s">
        <v>258</v>
      </c>
      <c r="F21" s="288" t="s">
        <v>259</v>
      </c>
      <c r="G21" s="288" t="s">
        <v>260</v>
      </c>
      <c r="H21" s="288" t="s">
        <v>261</v>
      </c>
      <c r="I21" s="288" t="s">
        <v>262</v>
      </c>
      <c r="J21" s="288" t="s">
        <v>263</v>
      </c>
      <c r="K21" s="288" t="s">
        <v>264</v>
      </c>
      <c r="L21" s="288" t="s">
        <v>265</v>
      </c>
    </row>
    <row r="22" spans="2:14" ht="12.75" hidden="1" customHeight="1">
      <c r="D22" s="288" t="s">
        <v>266</v>
      </c>
      <c r="E22" s="755">
        <v>7500000</v>
      </c>
      <c r="F22" s="755">
        <v>498000</v>
      </c>
      <c r="G22" s="755">
        <v>0</v>
      </c>
      <c r="H22" s="755">
        <v>0</v>
      </c>
      <c r="I22" s="755">
        <v>0</v>
      </c>
      <c r="J22" s="755">
        <v>0</v>
      </c>
      <c r="K22" s="755">
        <v>0</v>
      </c>
      <c r="L22" s="755">
        <v>7998000</v>
      </c>
      <c r="N22" s="477"/>
    </row>
    <row r="23" spans="2:14" ht="12.75" hidden="1" customHeight="1">
      <c r="D23" s="288" t="s">
        <v>267</v>
      </c>
      <c r="F23" s="755">
        <v>4426867.9432835821</v>
      </c>
      <c r="G23" s="755">
        <v>4426867.9432835821</v>
      </c>
      <c r="H23" s="755">
        <v>4176121.6719999998</v>
      </c>
      <c r="I23" s="755">
        <v>3988061.9709999999</v>
      </c>
      <c r="J23" s="755">
        <v>275400</v>
      </c>
      <c r="K23" s="755">
        <v>275400</v>
      </c>
      <c r="L23" s="755">
        <v>17568719.529567163</v>
      </c>
    </row>
    <row r="24" spans="2:14" ht="12.75" hidden="1" customHeight="1">
      <c r="D24" s="288" t="s">
        <v>268</v>
      </c>
      <c r="F24" s="755">
        <v>33528122.594496418</v>
      </c>
      <c r="G24" s="755">
        <v>35532667.643425904</v>
      </c>
      <c r="H24" s="755">
        <v>36519340.135102294</v>
      </c>
      <c r="I24" s="755">
        <v>38148529.507990636</v>
      </c>
      <c r="J24" s="755">
        <v>36319377.611199759</v>
      </c>
      <c r="K24" s="755">
        <v>37067882.735469691</v>
      </c>
      <c r="L24" s="755">
        <v>217115920.22768471</v>
      </c>
    </row>
    <row r="25" spans="2:14" ht="12.75" hidden="1" customHeight="1"/>
    <row r="26" spans="2:14" ht="12.75" hidden="1" customHeight="1">
      <c r="E26" s="755">
        <v>7500000</v>
      </c>
      <c r="F26" s="755">
        <v>38452990.537780002</v>
      </c>
      <c r="G26" s="755">
        <v>39959535.586709484</v>
      </c>
      <c r="H26" s="755">
        <v>40695461.807102293</v>
      </c>
      <c r="I26" s="755">
        <v>42136591.478990637</v>
      </c>
      <c r="J26" s="755">
        <v>36594777.611199759</v>
      </c>
      <c r="K26" s="755">
        <v>37343282.735469691</v>
      </c>
      <c r="L26" s="755">
        <v>242682639.75725186</v>
      </c>
    </row>
  </sheetData>
  <pageMargins left="0.7" right="0.7" top="0.75" bottom="0.75" header="0.3" footer="0.3"/>
  <pageSetup paperSize="3" fitToHeight="0" orientation="landscape" r:id="rId1"/>
  <headerFooter>
    <oddHeader xml:space="preserve">&amp;L&amp;"Times New Roman,Bold"&amp;KFF0000VA-180815-UC - MOD. 13 </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X128"/>
  <sheetViews>
    <sheetView workbookViewId="0">
      <selection activeCell="C4" sqref="C4"/>
    </sheetView>
  </sheetViews>
  <sheetFormatPr defaultColWidth="9.296875" defaultRowHeight="13"/>
  <cols>
    <col min="1" max="1" width="3.796875" style="348" customWidth="1"/>
    <col min="2" max="2" width="2.19921875" style="348" customWidth="1"/>
    <col min="3" max="3" width="67.296875" style="348" bestFit="1" customWidth="1"/>
    <col min="4" max="4" width="14.19921875" style="348" bestFit="1" customWidth="1"/>
    <col min="5" max="7" width="13.69921875" style="348" customWidth="1"/>
    <col min="8" max="8" width="18.296875" style="348" customWidth="1"/>
    <col min="9" max="9" width="14.796875" style="348" bestFit="1" customWidth="1"/>
    <col min="10" max="10" width="14.19921875" style="348" bestFit="1" customWidth="1"/>
    <col min="11" max="11" width="13.69921875" style="348" customWidth="1"/>
    <col min="12" max="12" width="18.19921875" style="348" bestFit="1" customWidth="1"/>
    <col min="13" max="13" width="17.296875" style="348" bestFit="1" customWidth="1"/>
    <col min="14" max="18" width="14.19921875" style="348" bestFit="1" customWidth="1"/>
    <col min="19" max="19" width="17.296875" style="348" bestFit="1" customWidth="1"/>
    <col min="20" max="20" width="13.19921875" style="348" customWidth="1"/>
    <col min="21" max="21" width="15.69921875" style="348" bestFit="1" customWidth="1"/>
    <col min="22" max="22" width="13.796875" style="348" customWidth="1"/>
    <col min="23" max="23" width="13.19921875" style="348" customWidth="1"/>
    <col min="24" max="24" width="15.69921875" style="348" bestFit="1" customWidth="1"/>
    <col min="25" max="16384" width="9.296875" style="348"/>
  </cols>
  <sheetData>
    <row r="1" spans="2:24">
      <c r="C1" s="339" t="s">
        <v>1252</v>
      </c>
    </row>
    <row r="2" spans="2:24">
      <c r="B2" s="1217" t="s">
        <v>269</v>
      </c>
      <c r="C2" s="1217"/>
      <c r="D2" s="1217"/>
      <c r="E2" s="1217"/>
      <c r="F2" s="1217"/>
      <c r="G2" s="1217"/>
      <c r="H2" s="1217"/>
      <c r="I2" s="1217"/>
      <c r="J2" s="1217"/>
      <c r="K2" s="1217"/>
      <c r="L2" s="1217"/>
      <c r="M2" s="1217"/>
      <c r="N2" s="1217"/>
      <c r="O2" s="1217"/>
      <c r="P2" s="1217"/>
      <c r="Q2" s="1217"/>
      <c r="R2" s="1217"/>
      <c r="S2" s="1217"/>
      <c r="T2" s="1217"/>
      <c r="U2" s="1217"/>
      <c r="V2" s="1217"/>
      <c r="W2" s="1217"/>
      <c r="X2" s="1217"/>
    </row>
    <row r="3" spans="2:24">
      <c r="B3" s="339" t="s">
        <v>270</v>
      </c>
      <c r="C3" s="1126"/>
      <c r="D3" s="1126"/>
      <c r="E3" s="1126"/>
      <c r="F3" s="1126"/>
      <c r="G3" s="1126"/>
      <c r="H3" s="1126"/>
      <c r="I3" s="1126"/>
      <c r="J3" s="1126"/>
      <c r="K3" s="1126"/>
      <c r="L3" s="1126"/>
      <c r="M3" s="1126"/>
      <c r="N3" s="1126"/>
      <c r="O3" s="1126"/>
      <c r="P3" s="1126"/>
      <c r="Q3" s="1126"/>
      <c r="R3" s="1126"/>
    </row>
    <row r="4" spans="2:24" ht="13.5" thickBot="1">
      <c r="B4" s="587"/>
      <c r="C4" s="1126"/>
      <c r="D4" s="1126"/>
      <c r="E4" s="1126"/>
      <c r="F4" s="1126"/>
      <c r="G4" s="1126"/>
      <c r="H4" s="1126"/>
      <c r="I4" s="1126"/>
      <c r="J4" s="1126"/>
      <c r="K4" s="1126"/>
      <c r="L4" s="1126"/>
      <c r="M4" s="1126"/>
      <c r="N4" s="1126"/>
      <c r="O4" s="1126"/>
      <c r="P4" s="1126"/>
      <c r="Q4" s="1126"/>
      <c r="R4" s="1126"/>
    </row>
    <row r="5" spans="2:24" ht="26.5" thickBot="1">
      <c r="B5" s="589"/>
      <c r="C5" s="588">
        <v>1.02</v>
      </c>
      <c r="D5" s="705" t="s">
        <v>271</v>
      </c>
      <c r="E5" s="705" t="s">
        <v>272</v>
      </c>
      <c r="F5" s="705" t="s">
        <v>273</v>
      </c>
      <c r="G5" s="705" t="s">
        <v>274</v>
      </c>
      <c r="H5" s="706" t="s">
        <v>275</v>
      </c>
      <c r="I5" s="705" t="s">
        <v>276</v>
      </c>
      <c r="J5" s="705" t="s">
        <v>277</v>
      </c>
      <c r="K5" s="705" t="s">
        <v>278</v>
      </c>
      <c r="L5" s="705" t="s">
        <v>279</v>
      </c>
      <c r="M5" s="706" t="s">
        <v>280</v>
      </c>
      <c r="N5" s="705" t="s">
        <v>33</v>
      </c>
      <c r="O5" s="705" t="s">
        <v>34</v>
      </c>
      <c r="P5" s="705" t="s">
        <v>35</v>
      </c>
      <c r="Q5" s="705" t="s">
        <v>36</v>
      </c>
      <c r="R5" s="707" t="s">
        <v>37</v>
      </c>
      <c r="S5" s="708" t="s">
        <v>38</v>
      </c>
      <c r="T5" s="709" t="s">
        <v>39</v>
      </c>
      <c r="U5" s="710" t="s">
        <v>40</v>
      </c>
      <c r="V5" s="711" t="s">
        <v>41</v>
      </c>
      <c r="W5" s="709" t="s">
        <v>42</v>
      </c>
      <c r="X5" s="710" t="s">
        <v>43</v>
      </c>
    </row>
    <row r="6" spans="2:24">
      <c r="B6" s="593"/>
      <c r="C6" s="594"/>
      <c r="D6" s="594"/>
      <c r="E6" s="594"/>
      <c r="F6" s="594"/>
      <c r="G6" s="594"/>
      <c r="H6" s="594"/>
      <c r="I6" s="594"/>
      <c r="J6" s="594"/>
      <c r="K6" s="594"/>
      <c r="L6" s="594"/>
      <c r="M6" s="594"/>
      <c r="N6" s="594"/>
      <c r="O6" s="594"/>
      <c r="P6" s="594"/>
      <c r="Q6" s="594"/>
      <c r="R6" s="594"/>
      <c r="S6" s="595"/>
      <c r="T6" s="594"/>
      <c r="U6" s="596"/>
      <c r="V6" s="594"/>
      <c r="W6" s="594"/>
      <c r="X6" s="596"/>
    </row>
    <row r="7" spans="2:24" ht="13.5" thickBot="1">
      <c r="B7" s="597"/>
      <c r="C7" s="339"/>
      <c r="S7" s="614"/>
      <c r="T7" s="663"/>
      <c r="U7" s="664"/>
      <c r="V7" s="663"/>
      <c r="W7" s="663"/>
      <c r="X7" s="664"/>
    </row>
    <row r="8" spans="2:24">
      <c r="B8" s="597"/>
      <c r="C8" s="712" t="s">
        <v>281</v>
      </c>
      <c r="D8" s="713"/>
      <c r="E8" s="713"/>
      <c r="F8" s="713"/>
      <c r="G8" s="713"/>
      <c r="H8" s="713"/>
      <c r="I8" s="713"/>
      <c r="J8" s="713"/>
      <c r="K8" s="713"/>
      <c r="L8" s="713"/>
      <c r="M8" s="713"/>
      <c r="N8" s="713"/>
      <c r="O8" s="713"/>
      <c r="P8" s="713"/>
      <c r="Q8" s="713"/>
      <c r="R8" s="713"/>
      <c r="S8" s="714"/>
      <c r="T8" s="713"/>
      <c r="U8" s="715"/>
      <c r="V8" s="713"/>
      <c r="W8" s="713"/>
      <c r="X8" s="715"/>
    </row>
    <row r="9" spans="2:24">
      <c r="B9" s="597"/>
      <c r="C9" s="605" t="s">
        <v>282</v>
      </c>
      <c r="D9" s="523">
        <f>D22+D35+D48+D61+D74+D87</f>
        <v>378.32</v>
      </c>
      <c r="E9" s="523">
        <f t="shared" ref="E9:W9" si="0">E22+E35+E48+E61+E74+E87</f>
        <v>0</v>
      </c>
      <c r="F9" s="523">
        <f t="shared" si="0"/>
        <v>0</v>
      </c>
      <c r="G9" s="523">
        <f t="shared" si="0"/>
        <v>1</v>
      </c>
      <c r="H9" s="716"/>
      <c r="I9" s="523">
        <f t="shared" si="0"/>
        <v>400.04799999999994</v>
      </c>
      <c r="J9" s="523">
        <f t="shared" si="0"/>
        <v>91</v>
      </c>
      <c r="K9" s="523">
        <f t="shared" si="0"/>
        <v>6</v>
      </c>
      <c r="L9" s="523">
        <f t="shared" si="0"/>
        <v>42</v>
      </c>
      <c r="M9" s="602"/>
      <c r="N9" s="523">
        <f t="shared" si="0"/>
        <v>255.86880000000002</v>
      </c>
      <c r="O9" s="523">
        <f t="shared" si="0"/>
        <v>208.22192000000001</v>
      </c>
      <c r="P9" s="523">
        <f t="shared" si="0"/>
        <v>194.939728</v>
      </c>
      <c r="Q9" s="523">
        <f t="shared" si="0"/>
        <v>183.88575520000001</v>
      </c>
      <c r="R9" s="602"/>
      <c r="S9" s="523">
        <f t="shared" si="0"/>
        <v>126</v>
      </c>
      <c r="T9" s="523">
        <f t="shared" si="0"/>
        <v>35</v>
      </c>
      <c r="U9" s="604"/>
      <c r="V9" s="523">
        <f t="shared" si="0"/>
        <v>0</v>
      </c>
      <c r="W9" s="523">
        <f t="shared" si="0"/>
        <v>0</v>
      </c>
      <c r="X9" s="604"/>
    </row>
    <row r="10" spans="2:24">
      <c r="B10" s="597"/>
      <c r="C10" s="605" t="s">
        <v>283</v>
      </c>
      <c r="D10" s="496"/>
      <c r="E10" s="496"/>
      <c r="F10" s="496"/>
      <c r="G10" s="496"/>
      <c r="H10" s="716"/>
      <c r="I10" s="496"/>
      <c r="J10" s="496"/>
      <c r="K10" s="496"/>
      <c r="L10" s="496"/>
      <c r="M10" s="602"/>
      <c r="N10" s="496"/>
      <c r="O10" s="496"/>
      <c r="P10" s="496"/>
      <c r="Q10" s="496"/>
      <c r="R10" s="602"/>
      <c r="S10" s="567"/>
      <c r="T10" s="496"/>
      <c r="U10" s="604"/>
      <c r="V10" s="569"/>
      <c r="W10" s="496"/>
      <c r="X10" s="604"/>
    </row>
    <row r="11" spans="2:24">
      <c r="B11" s="597"/>
      <c r="C11" s="605" t="s">
        <v>284</v>
      </c>
      <c r="D11" s="717">
        <f>D24+D37+D50+D63+D76+D89</f>
        <v>2427616.8184930426</v>
      </c>
      <c r="E11" s="717">
        <f t="shared" ref="E11:G12" si="1">E24+E37+E50+E63+E76+E89</f>
        <v>0</v>
      </c>
      <c r="F11" s="717">
        <f t="shared" si="1"/>
        <v>0</v>
      </c>
      <c r="G11" s="717">
        <f t="shared" si="1"/>
        <v>144551.99650304348</v>
      </c>
      <c r="H11" s="606">
        <f>SUM(D11:G11)</f>
        <v>2572168.8149960861</v>
      </c>
      <c r="I11" s="717">
        <f t="shared" ref="I11:L12" si="2">I24+I37+I50+I63+I76+I89</f>
        <v>4613306.2103843475</v>
      </c>
      <c r="J11" s="717">
        <f t="shared" si="2"/>
        <v>1456166.8606976084</v>
      </c>
      <c r="K11" s="717">
        <f t="shared" si="2"/>
        <v>219573.88345956523</v>
      </c>
      <c r="L11" s="717">
        <f t="shared" si="2"/>
        <v>262691.2004347826</v>
      </c>
      <c r="M11" s="606">
        <f>SUM(I11:L11)</f>
        <v>6551738.1549763037</v>
      </c>
      <c r="N11" s="717">
        <f t="shared" ref="N11:Q12" si="3">N24+N37+N50+N63+N76+N89</f>
        <v>1607480.0988921737</v>
      </c>
      <c r="O11" s="717">
        <f t="shared" si="3"/>
        <v>1424063.1997865215</v>
      </c>
      <c r="P11" s="717">
        <f t="shared" si="3"/>
        <v>1235521.7342400001</v>
      </c>
      <c r="Q11" s="717">
        <f t="shared" si="3"/>
        <v>1118988.9050660869</v>
      </c>
      <c r="R11" s="442">
        <f>SUM(H11+M11+N11+O11+P11+Q11)</f>
        <v>14509960.907957174</v>
      </c>
      <c r="S11" s="717">
        <f t="shared" ref="S11:T12" si="4">S24+S37+S50+S63+S76+S89</f>
        <v>814637.88</v>
      </c>
      <c r="T11" s="717">
        <f t="shared" si="4"/>
        <v>226288.3</v>
      </c>
      <c r="U11" s="607">
        <f>R11+S11+T11</f>
        <v>15550887.087957175</v>
      </c>
      <c r="V11" s="717">
        <f t="shared" ref="V11:W12" si="5">V24+V37+V50+V63+V76+V89</f>
        <v>0</v>
      </c>
      <c r="W11" s="717">
        <f t="shared" si="5"/>
        <v>0</v>
      </c>
      <c r="X11" s="607">
        <f>U11+V11+W11</f>
        <v>15550887.087957175</v>
      </c>
    </row>
    <row r="12" spans="2:24">
      <c r="B12" s="597"/>
      <c r="C12" s="605" t="s">
        <v>285</v>
      </c>
      <c r="D12" s="717">
        <f>D25+D38+D51+D64+D77+D90</f>
        <v>1727104.8182608695</v>
      </c>
      <c r="E12" s="717">
        <f t="shared" si="1"/>
        <v>0</v>
      </c>
      <c r="F12" s="717">
        <f t="shared" si="1"/>
        <v>0</v>
      </c>
      <c r="G12" s="717">
        <f t="shared" si="1"/>
        <v>45715.36891304348</v>
      </c>
      <c r="H12" s="606">
        <f t="shared" ref="H12:H13" si="6">SUM(D12:G12)</f>
        <v>1772820.187173913</v>
      </c>
      <c r="I12" s="717">
        <f t="shared" si="2"/>
        <v>2277270.1395652173</v>
      </c>
      <c r="J12" s="717">
        <f t="shared" si="2"/>
        <v>820353.92739130429</v>
      </c>
      <c r="K12" s="717">
        <f t="shared" si="2"/>
        <v>84963.195000000007</v>
      </c>
      <c r="L12" s="717">
        <f t="shared" si="2"/>
        <v>92296.908260869561</v>
      </c>
      <c r="M12" s="606">
        <f>SUM(I12:L12)</f>
        <v>3274884.1702173911</v>
      </c>
      <c r="N12" s="717">
        <f t="shared" si="3"/>
        <v>596427.26239130425</v>
      </c>
      <c r="O12" s="717">
        <f t="shared" si="3"/>
        <v>426639.43239130429</v>
      </c>
      <c r="P12" s="717">
        <f t="shared" si="3"/>
        <v>385897.67217391299</v>
      </c>
      <c r="Q12" s="717">
        <f t="shared" si="3"/>
        <v>338684.97652173915</v>
      </c>
      <c r="R12" s="442">
        <f>SUM(H12+M12+N12+O12+P12+Q12)</f>
        <v>6795353.7008695649</v>
      </c>
      <c r="S12" s="717">
        <f t="shared" si="4"/>
        <v>286224.12</v>
      </c>
      <c r="T12" s="717">
        <f t="shared" si="4"/>
        <v>79506.7</v>
      </c>
      <c r="U12" s="607">
        <f t="shared" ref="U12:U14" si="7">R12+S12+T12</f>
        <v>7161084.5208695652</v>
      </c>
      <c r="V12" s="717">
        <f t="shared" si="5"/>
        <v>0</v>
      </c>
      <c r="W12" s="717">
        <f t="shared" si="5"/>
        <v>0</v>
      </c>
      <c r="X12" s="607">
        <f t="shared" ref="X12:X14" si="8">U12+V12+W12</f>
        <v>7161084.5208695652</v>
      </c>
    </row>
    <row r="13" spans="2:24">
      <c r="B13" s="597"/>
      <c r="C13" s="605" t="s">
        <v>286</v>
      </c>
      <c r="D13" s="496"/>
      <c r="E13" s="496"/>
      <c r="F13" s="496"/>
      <c r="G13" s="496"/>
      <c r="H13" s="606">
        <f t="shared" si="6"/>
        <v>0</v>
      </c>
      <c r="I13" s="496"/>
      <c r="J13" s="496"/>
      <c r="K13" s="496"/>
      <c r="L13" s="496"/>
      <c r="M13" s="606">
        <f t="shared" ref="M13" si="9">SUM(I13:L13)</f>
        <v>0</v>
      </c>
      <c r="N13" s="496"/>
      <c r="O13" s="496"/>
      <c r="P13" s="496"/>
      <c r="Q13" s="496"/>
      <c r="R13" s="442">
        <f t="shared" ref="R13" si="10">SUM(D13:Q13)</f>
        <v>0</v>
      </c>
      <c r="S13" s="496"/>
      <c r="T13" s="496"/>
      <c r="U13" s="607">
        <f t="shared" si="7"/>
        <v>0</v>
      </c>
      <c r="V13" s="496"/>
      <c r="W13" s="496"/>
      <c r="X13" s="607">
        <f t="shared" si="8"/>
        <v>0</v>
      </c>
    </row>
    <row r="14" spans="2:24">
      <c r="B14" s="597"/>
      <c r="C14" s="718" t="s">
        <v>265</v>
      </c>
      <c r="D14" s="571">
        <f t="shared" ref="D14:L14" si="11">SUM(D11:D13)</f>
        <v>4154721.6367539121</v>
      </c>
      <c r="E14" s="571">
        <f t="shared" si="11"/>
        <v>0</v>
      </c>
      <c r="F14" s="571">
        <f t="shared" si="11"/>
        <v>0</v>
      </c>
      <c r="G14" s="571">
        <f t="shared" si="11"/>
        <v>190267.36541608698</v>
      </c>
      <c r="H14" s="719">
        <f t="shared" si="11"/>
        <v>4344989.0021699993</v>
      </c>
      <c r="I14" s="571">
        <f t="shared" si="11"/>
        <v>6890576.3499495648</v>
      </c>
      <c r="J14" s="571">
        <f t="shared" si="11"/>
        <v>2276520.7880889126</v>
      </c>
      <c r="K14" s="571">
        <f t="shared" si="11"/>
        <v>304537.07845956524</v>
      </c>
      <c r="L14" s="571">
        <f t="shared" si="11"/>
        <v>354988.10869565216</v>
      </c>
      <c r="M14" s="719">
        <f>SUM(M11:M13)</f>
        <v>9826622.3251936957</v>
      </c>
      <c r="N14" s="571">
        <f t="shared" ref="N14:P14" si="12">SUM(N11:N13)</f>
        <v>2203907.3612834779</v>
      </c>
      <c r="O14" s="571">
        <f t="shared" si="12"/>
        <v>1850702.6321778258</v>
      </c>
      <c r="P14" s="571">
        <f t="shared" si="12"/>
        <v>1621419.4064139132</v>
      </c>
      <c r="Q14" s="571">
        <f>SUM(Q11:Q13)</f>
        <v>1457673.8815878262</v>
      </c>
      <c r="R14" s="720">
        <f>SUM(H14+M14+N14+O14+P14+Q14)</f>
        <v>21305314.608826738</v>
      </c>
      <c r="S14" s="571">
        <f t="shared" ref="S14:T14" si="13">SUM(S11:S13)</f>
        <v>1100862</v>
      </c>
      <c r="T14" s="571">
        <f t="shared" si="13"/>
        <v>305795</v>
      </c>
      <c r="U14" s="573">
        <f t="shared" si="7"/>
        <v>22711971.608826738</v>
      </c>
      <c r="V14" s="571">
        <f t="shared" ref="V14:W14" si="14">SUM(V11:V13)</f>
        <v>0</v>
      </c>
      <c r="W14" s="571">
        <f t="shared" si="14"/>
        <v>0</v>
      </c>
      <c r="X14" s="573">
        <f t="shared" si="8"/>
        <v>22711971.608826738</v>
      </c>
    </row>
    <row r="15" spans="2:24" ht="13.5" thickBot="1">
      <c r="B15" s="682"/>
      <c r="C15" s="663"/>
      <c r="D15" s="721"/>
      <c r="E15" s="721"/>
      <c r="F15" s="721"/>
      <c r="G15" s="721"/>
      <c r="H15" s="721"/>
      <c r="I15" s="721"/>
      <c r="J15" s="721"/>
      <c r="K15" s="721"/>
      <c r="L15" s="721"/>
      <c r="M15" s="721"/>
      <c r="N15" s="721"/>
      <c r="O15" s="721"/>
      <c r="P15" s="721"/>
      <c r="Q15" s="721"/>
      <c r="R15" s="721"/>
      <c r="S15" s="722"/>
      <c r="T15" s="721"/>
      <c r="U15" s="723"/>
      <c r="V15" s="721"/>
      <c r="W15" s="721"/>
      <c r="X15" s="723"/>
    </row>
    <row r="16" spans="2:24" ht="13.5" thickBot="1"/>
    <row r="17" spans="2:24" ht="13.5" thickBot="1">
      <c r="B17" s="339"/>
      <c r="S17" s="1214" t="s">
        <v>189</v>
      </c>
      <c r="T17" s="1215"/>
      <c r="U17" s="1216"/>
      <c r="V17" s="1214" t="s">
        <v>287</v>
      </c>
      <c r="W17" s="1215"/>
      <c r="X17" s="1216"/>
    </row>
    <row r="18" spans="2:24" ht="26.5" thickBot="1">
      <c r="B18" s="589"/>
      <c r="C18" s="588">
        <v>1.02</v>
      </c>
      <c r="D18" s="705" t="s">
        <v>271</v>
      </c>
      <c r="E18" s="705" t="s">
        <v>272</v>
      </c>
      <c r="F18" s="705" t="s">
        <v>273</v>
      </c>
      <c r="G18" s="705" t="s">
        <v>274</v>
      </c>
      <c r="H18" s="706" t="s">
        <v>275</v>
      </c>
      <c r="I18" s="705" t="s">
        <v>276</v>
      </c>
      <c r="J18" s="705" t="s">
        <v>277</v>
      </c>
      <c r="K18" s="705" t="s">
        <v>278</v>
      </c>
      <c r="L18" s="705" t="s">
        <v>279</v>
      </c>
      <c r="M18" s="706" t="s">
        <v>280</v>
      </c>
      <c r="N18" s="705" t="s">
        <v>33</v>
      </c>
      <c r="O18" s="705" t="s">
        <v>34</v>
      </c>
      <c r="P18" s="705" t="s">
        <v>35</v>
      </c>
      <c r="Q18" s="705" t="s">
        <v>36</v>
      </c>
      <c r="R18" s="707" t="s">
        <v>37</v>
      </c>
      <c r="S18" s="708" t="s">
        <v>38</v>
      </c>
      <c r="T18" s="709" t="s">
        <v>39</v>
      </c>
      <c r="U18" s="710" t="s">
        <v>40</v>
      </c>
      <c r="V18" s="711" t="s">
        <v>41</v>
      </c>
      <c r="W18" s="709" t="s">
        <v>42</v>
      </c>
      <c r="X18" s="710" t="s">
        <v>43</v>
      </c>
    </row>
    <row r="19" spans="2:24">
      <c r="B19" s="593"/>
      <c r="C19" s="594"/>
      <c r="D19" s="594"/>
      <c r="E19" s="594"/>
      <c r="F19" s="594"/>
      <c r="G19" s="594"/>
      <c r="H19" s="594"/>
      <c r="I19" s="594"/>
      <c r="J19" s="594"/>
      <c r="K19" s="594"/>
      <c r="L19" s="594"/>
      <c r="M19" s="594"/>
      <c r="N19" s="594"/>
      <c r="O19" s="594"/>
      <c r="P19" s="594"/>
      <c r="Q19" s="594"/>
      <c r="R19" s="594"/>
      <c r="S19" s="595"/>
      <c r="T19" s="594"/>
      <c r="U19" s="596"/>
      <c r="V19" s="594"/>
      <c r="W19" s="594"/>
      <c r="X19" s="596"/>
    </row>
    <row r="20" spans="2:24" ht="13.5" thickBot="1">
      <c r="B20" s="597"/>
      <c r="C20" s="339"/>
      <c r="S20" s="614"/>
      <c r="T20" s="663"/>
      <c r="U20" s="664"/>
      <c r="V20" s="663"/>
      <c r="W20" s="663"/>
      <c r="X20" s="664"/>
    </row>
    <row r="21" spans="2:24">
      <c r="B21" s="597"/>
      <c r="C21" s="712" t="s">
        <v>51</v>
      </c>
      <c r="D21" s="713"/>
      <c r="E21" s="713"/>
      <c r="F21" s="713"/>
      <c r="G21" s="713"/>
      <c r="H21" s="713"/>
      <c r="I21" s="713"/>
      <c r="J21" s="713"/>
      <c r="K21" s="713"/>
      <c r="L21" s="713"/>
      <c r="M21" s="713"/>
      <c r="N21" s="713"/>
      <c r="O21" s="713"/>
      <c r="P21" s="713"/>
      <c r="Q21" s="713"/>
      <c r="R21" s="713"/>
      <c r="S21" s="714"/>
      <c r="T21" s="713"/>
      <c r="U21" s="715"/>
      <c r="V21" s="713"/>
      <c r="W21" s="713"/>
      <c r="X21" s="715"/>
    </row>
    <row r="22" spans="2:24">
      <c r="B22" s="597"/>
      <c r="C22" s="605" t="s">
        <v>282</v>
      </c>
      <c r="D22" s="523">
        <v>11</v>
      </c>
      <c r="E22" s="523">
        <v>0</v>
      </c>
      <c r="F22" s="523">
        <v>0</v>
      </c>
      <c r="G22" s="523">
        <v>0</v>
      </c>
      <c r="H22" s="716"/>
      <c r="I22" s="523">
        <v>11</v>
      </c>
      <c r="J22" s="523">
        <v>0</v>
      </c>
      <c r="K22" s="523">
        <v>0</v>
      </c>
      <c r="L22" s="523">
        <v>0</v>
      </c>
      <c r="M22" s="602"/>
      <c r="N22" s="523">
        <v>8</v>
      </c>
      <c r="O22" s="523">
        <v>8</v>
      </c>
      <c r="P22" s="523">
        <v>8</v>
      </c>
      <c r="Q22" s="523">
        <v>8</v>
      </c>
      <c r="R22" s="442">
        <f>SUM(D22:Q22)</f>
        <v>54</v>
      </c>
      <c r="S22" s="724"/>
      <c r="T22" s="724"/>
      <c r="U22" s="604"/>
      <c r="V22" s="692"/>
      <c r="W22" s="692"/>
      <c r="X22" s="604"/>
    </row>
    <row r="23" spans="2:24">
      <c r="B23" s="597"/>
      <c r="C23" s="605" t="s">
        <v>283</v>
      </c>
      <c r="D23" s="496">
        <f>D27/D22</f>
        <v>9175.9798017391331</v>
      </c>
      <c r="E23" s="496"/>
      <c r="F23" s="496"/>
      <c r="G23" s="496"/>
      <c r="H23" s="716"/>
      <c r="I23" s="496">
        <f>I27/I22</f>
        <v>9175.9798017391331</v>
      </c>
      <c r="J23" s="496"/>
      <c r="K23" s="496"/>
      <c r="L23" s="496"/>
      <c r="M23" s="602"/>
      <c r="N23" s="496">
        <f>N27/N22</f>
        <v>9175.9798017391222</v>
      </c>
      <c r="O23" s="496">
        <f>O27/O22</f>
        <v>9175.9798017391222</v>
      </c>
      <c r="P23" s="496">
        <f>P27/P22</f>
        <v>9175.9798017391222</v>
      </c>
      <c r="Q23" s="496">
        <f>Q27/Q22</f>
        <v>9175.9798017391222</v>
      </c>
      <c r="R23" s="442"/>
      <c r="S23" s="496"/>
      <c r="T23" s="496"/>
      <c r="U23" s="604"/>
      <c r="V23" s="496"/>
      <c r="W23" s="496"/>
      <c r="X23" s="604"/>
    </row>
    <row r="24" spans="2:24">
      <c r="B24" s="597"/>
      <c r="C24" s="605" t="s">
        <v>284</v>
      </c>
      <c r="D24" s="717">
        <v>81569.742166956508</v>
      </c>
      <c r="E24" s="717"/>
      <c r="F24" s="717"/>
      <c r="G24" s="717"/>
      <c r="H24" s="606">
        <f>SUM(D24:G24)</f>
        <v>81569.742166956508</v>
      </c>
      <c r="I24" s="717">
        <v>81569.742166956508</v>
      </c>
      <c r="J24" s="717"/>
      <c r="K24" s="717"/>
      <c r="L24" s="717"/>
      <c r="M24" s="606">
        <f>SUM(I24:L24)</f>
        <v>81569.742166956508</v>
      </c>
      <c r="N24" s="717">
        <v>59323.448848695625</v>
      </c>
      <c r="O24" s="717">
        <v>59323.448848695625</v>
      </c>
      <c r="P24" s="717">
        <v>59323.448848695625</v>
      </c>
      <c r="Q24" s="717">
        <v>59323.448848695625</v>
      </c>
      <c r="R24" s="442">
        <f>SUM(H24+M24+N24+O24+P24+Q24)</f>
        <v>400433.27972869546</v>
      </c>
      <c r="S24" s="717"/>
      <c r="T24" s="717"/>
      <c r="U24" s="607">
        <f>R24+S24+T24</f>
        <v>400433.27972869546</v>
      </c>
      <c r="V24" s="717"/>
      <c r="W24" s="717"/>
      <c r="X24" s="607">
        <f>U24+V24+W24</f>
        <v>400433.27972869546</v>
      </c>
    </row>
    <row r="25" spans="2:24">
      <c r="B25" s="597"/>
      <c r="C25" s="605" t="s">
        <v>285</v>
      </c>
      <c r="D25" s="717">
        <v>19366.035652173963</v>
      </c>
      <c r="E25" s="717"/>
      <c r="F25" s="717"/>
      <c r="G25" s="717"/>
      <c r="H25" s="606">
        <f t="shared" ref="H25:H26" si="15">SUM(D25:G25)</f>
        <v>19366.035652173963</v>
      </c>
      <c r="I25" s="717">
        <v>19366.035652173963</v>
      </c>
      <c r="J25" s="717"/>
      <c r="K25" s="717"/>
      <c r="L25" s="717"/>
      <c r="M25" s="606">
        <f t="shared" ref="M25:M26" si="16">SUM(I25:L25)</f>
        <v>19366.035652173963</v>
      </c>
      <c r="N25" s="717">
        <v>14084.38956521736</v>
      </c>
      <c r="O25" s="717">
        <v>14084.38956521736</v>
      </c>
      <c r="P25" s="717">
        <v>14084.38956521736</v>
      </c>
      <c r="Q25" s="717">
        <v>14084.38956521736</v>
      </c>
      <c r="R25" s="442">
        <f>SUM(H25+M25+N25+O25+P25+Q25)</f>
        <v>95069.629565217387</v>
      </c>
      <c r="S25" s="717"/>
      <c r="T25" s="717"/>
      <c r="U25" s="607">
        <f t="shared" ref="U25:U27" si="17">R25+S25+T25</f>
        <v>95069.629565217387</v>
      </c>
      <c r="V25" s="717"/>
      <c r="W25" s="717"/>
      <c r="X25" s="607">
        <f t="shared" ref="X25:X27" si="18">U25+V25+W25</f>
        <v>95069.629565217387</v>
      </c>
    </row>
    <row r="26" spans="2:24">
      <c r="B26" s="597"/>
      <c r="C26" s="605" t="s">
        <v>286</v>
      </c>
      <c r="D26" s="496"/>
      <c r="E26" s="496"/>
      <c r="F26" s="496"/>
      <c r="G26" s="496"/>
      <c r="H26" s="606">
        <f t="shared" si="15"/>
        <v>0</v>
      </c>
      <c r="I26" s="496"/>
      <c r="J26" s="496"/>
      <c r="K26" s="496"/>
      <c r="L26" s="496"/>
      <c r="M26" s="606">
        <f t="shared" si="16"/>
        <v>0</v>
      </c>
      <c r="N26" s="496"/>
      <c r="O26" s="496"/>
      <c r="P26" s="496"/>
      <c r="Q26" s="496"/>
      <c r="R26" s="442">
        <f t="shared" ref="R26" si="19">SUM(D26:Q26)</f>
        <v>0</v>
      </c>
      <c r="S26" s="567">
        <v>0</v>
      </c>
      <c r="T26" s="496">
        <v>0</v>
      </c>
      <c r="U26" s="607">
        <f t="shared" si="17"/>
        <v>0</v>
      </c>
      <c r="V26" s="569">
        <v>0</v>
      </c>
      <c r="W26" s="496">
        <v>0</v>
      </c>
      <c r="X26" s="607">
        <f t="shared" si="18"/>
        <v>0</v>
      </c>
    </row>
    <row r="27" spans="2:24">
      <c r="B27" s="597"/>
      <c r="C27" s="718" t="s">
        <v>265</v>
      </c>
      <c r="D27" s="571">
        <f t="shared" ref="D27:W27" si="20">SUM(D24:D26)</f>
        <v>100935.77781913047</v>
      </c>
      <c r="E27" s="571"/>
      <c r="F27" s="571"/>
      <c r="G27" s="571"/>
      <c r="H27" s="719">
        <f t="shared" si="20"/>
        <v>100935.77781913047</v>
      </c>
      <c r="I27" s="571">
        <f t="shared" si="20"/>
        <v>100935.77781913047</v>
      </c>
      <c r="J27" s="571"/>
      <c r="K27" s="571"/>
      <c r="L27" s="571"/>
      <c r="M27" s="719">
        <f t="shared" si="20"/>
        <v>100935.77781913047</v>
      </c>
      <c r="N27" s="571">
        <f t="shared" si="20"/>
        <v>73407.838413912978</v>
      </c>
      <c r="O27" s="571">
        <f t="shared" si="20"/>
        <v>73407.838413912978</v>
      </c>
      <c r="P27" s="571">
        <f t="shared" si="20"/>
        <v>73407.838413912978</v>
      </c>
      <c r="Q27" s="571">
        <f t="shared" si="20"/>
        <v>73407.838413912978</v>
      </c>
      <c r="R27" s="720">
        <f>SUM(H27+M27+N27+O27+P27+Q27)</f>
        <v>495502.90929391288</v>
      </c>
      <c r="S27" s="571">
        <f t="shared" si="20"/>
        <v>0</v>
      </c>
      <c r="T27" s="571">
        <f t="shared" si="20"/>
        <v>0</v>
      </c>
      <c r="U27" s="573">
        <f t="shared" si="17"/>
        <v>495502.90929391288</v>
      </c>
      <c r="V27" s="571">
        <f t="shared" si="20"/>
        <v>0</v>
      </c>
      <c r="W27" s="571">
        <f t="shared" si="20"/>
        <v>0</v>
      </c>
      <c r="X27" s="573">
        <f t="shared" si="18"/>
        <v>495502.90929391288</v>
      </c>
    </row>
    <row r="28" spans="2:24" ht="13.5" thickBot="1">
      <c r="B28" s="682"/>
      <c r="C28" s="663"/>
      <c r="D28" s="721"/>
      <c r="E28" s="721"/>
      <c r="F28" s="721"/>
      <c r="G28" s="721"/>
      <c r="H28" s="721"/>
      <c r="I28" s="721"/>
      <c r="J28" s="721"/>
      <c r="K28" s="721"/>
      <c r="L28" s="721"/>
      <c r="M28" s="721"/>
      <c r="N28" s="721"/>
      <c r="O28" s="721"/>
      <c r="P28" s="721"/>
      <c r="Q28" s="721"/>
      <c r="R28" s="721"/>
      <c r="S28" s="722"/>
      <c r="T28" s="721"/>
      <c r="U28" s="723"/>
      <c r="V28" s="721"/>
      <c r="W28" s="721"/>
      <c r="X28" s="723"/>
    </row>
    <row r="29" spans="2:24" ht="13.5" thickBot="1"/>
    <row r="30" spans="2:24" ht="13.5" thickBot="1">
      <c r="B30" s="339"/>
      <c r="S30" s="1214" t="s">
        <v>189</v>
      </c>
      <c r="T30" s="1215"/>
      <c r="U30" s="1216"/>
      <c r="V30" s="1214" t="s">
        <v>287</v>
      </c>
      <c r="W30" s="1215"/>
      <c r="X30" s="1216"/>
    </row>
    <row r="31" spans="2:24" ht="26.5" thickBot="1">
      <c r="B31" s="589"/>
      <c r="C31" s="588">
        <v>1.02</v>
      </c>
      <c r="D31" s="705" t="s">
        <v>271</v>
      </c>
      <c r="E31" s="705" t="s">
        <v>272</v>
      </c>
      <c r="F31" s="705" t="s">
        <v>273</v>
      </c>
      <c r="G31" s="705" t="s">
        <v>274</v>
      </c>
      <c r="H31" s="706" t="s">
        <v>275</v>
      </c>
      <c r="I31" s="705" t="s">
        <v>276</v>
      </c>
      <c r="J31" s="705" t="s">
        <v>277</v>
      </c>
      <c r="K31" s="705" t="s">
        <v>278</v>
      </c>
      <c r="L31" s="705" t="s">
        <v>279</v>
      </c>
      <c r="M31" s="706" t="s">
        <v>280</v>
      </c>
      <c r="N31" s="705" t="s">
        <v>33</v>
      </c>
      <c r="O31" s="705" t="s">
        <v>34</v>
      </c>
      <c r="P31" s="705" t="s">
        <v>35</v>
      </c>
      <c r="Q31" s="705" t="s">
        <v>36</v>
      </c>
      <c r="R31" s="707" t="s">
        <v>37</v>
      </c>
      <c r="S31" s="708" t="s">
        <v>38</v>
      </c>
      <c r="T31" s="709" t="s">
        <v>39</v>
      </c>
      <c r="U31" s="710" t="s">
        <v>40</v>
      </c>
      <c r="V31" s="711" t="s">
        <v>41</v>
      </c>
      <c r="W31" s="709" t="s">
        <v>42</v>
      </c>
      <c r="X31" s="710" t="s">
        <v>43</v>
      </c>
    </row>
    <row r="32" spans="2:24">
      <c r="B32" s="593"/>
      <c r="C32" s="594"/>
      <c r="D32" s="594"/>
      <c r="E32" s="594"/>
      <c r="F32" s="594"/>
      <c r="G32" s="594"/>
      <c r="H32" s="594"/>
      <c r="I32" s="594"/>
      <c r="J32" s="594"/>
      <c r="K32" s="594"/>
      <c r="L32" s="594"/>
      <c r="M32" s="594"/>
      <c r="N32" s="594"/>
      <c r="O32" s="594"/>
      <c r="P32" s="594"/>
      <c r="Q32" s="594"/>
      <c r="R32" s="594"/>
      <c r="S32" s="595"/>
      <c r="T32" s="594"/>
      <c r="U32" s="596"/>
      <c r="V32" s="594"/>
      <c r="W32" s="594"/>
      <c r="X32" s="596"/>
    </row>
    <row r="33" spans="2:24" ht="13.5" thickBot="1">
      <c r="B33" s="597"/>
      <c r="C33" s="339"/>
      <c r="S33" s="614"/>
      <c r="T33" s="663"/>
      <c r="U33" s="664"/>
      <c r="V33" s="663"/>
      <c r="W33" s="663"/>
      <c r="X33" s="664"/>
    </row>
    <row r="34" spans="2:24">
      <c r="B34" s="597"/>
      <c r="C34" s="712" t="s">
        <v>52</v>
      </c>
      <c r="D34" s="713"/>
      <c r="E34" s="713"/>
      <c r="F34" s="713"/>
      <c r="G34" s="713"/>
      <c r="H34" s="713"/>
      <c r="I34" s="713"/>
      <c r="J34" s="713"/>
      <c r="K34" s="713"/>
      <c r="L34" s="713"/>
      <c r="M34" s="713"/>
      <c r="N34" s="713"/>
      <c r="O34" s="713"/>
      <c r="P34" s="713"/>
      <c r="Q34" s="713"/>
      <c r="R34" s="713"/>
      <c r="S34" s="714"/>
      <c r="T34" s="713"/>
      <c r="U34" s="715"/>
      <c r="V34" s="713"/>
      <c r="W34" s="713"/>
      <c r="X34" s="715"/>
    </row>
    <row r="35" spans="2:24">
      <c r="B35" s="597"/>
      <c r="C35" s="605" t="s">
        <v>282</v>
      </c>
      <c r="D35" s="523"/>
      <c r="E35" s="523"/>
      <c r="F35" s="523"/>
      <c r="G35" s="523"/>
      <c r="H35" s="716"/>
      <c r="I35" s="523">
        <v>5</v>
      </c>
      <c r="J35" s="523"/>
      <c r="K35" s="523"/>
      <c r="L35" s="523"/>
      <c r="M35" s="602"/>
      <c r="N35" s="523"/>
      <c r="O35" s="523"/>
      <c r="P35" s="523"/>
      <c r="Q35" s="523"/>
      <c r="R35" s="442">
        <f>SUM(D35:Q35)</f>
        <v>5</v>
      </c>
      <c r="S35" s="724">
        <v>0</v>
      </c>
      <c r="T35" s="523">
        <v>0</v>
      </c>
      <c r="U35" s="604"/>
      <c r="V35" s="692">
        <v>0</v>
      </c>
      <c r="W35" s="523">
        <v>0</v>
      </c>
      <c r="X35" s="604"/>
    </row>
    <row r="36" spans="2:24">
      <c r="B36" s="597"/>
      <c r="C36" s="605" t="s">
        <v>283</v>
      </c>
      <c r="D36" s="496"/>
      <c r="E36" s="496"/>
      <c r="F36" s="496"/>
      <c r="G36" s="496"/>
      <c r="H36" s="716"/>
      <c r="I36" s="496">
        <f t="shared" ref="I36" si="21">I40/I35</f>
        <v>636036.52173913037</v>
      </c>
      <c r="J36" s="496"/>
      <c r="K36" s="496"/>
      <c r="L36" s="496"/>
      <c r="M36" s="602"/>
      <c r="N36" s="496"/>
      <c r="O36" s="496"/>
      <c r="P36" s="496"/>
      <c r="Q36" s="496"/>
      <c r="R36" s="442"/>
      <c r="S36" s="567">
        <v>0</v>
      </c>
      <c r="T36" s="496">
        <v>0</v>
      </c>
      <c r="U36" s="604"/>
      <c r="V36" s="569">
        <v>0</v>
      </c>
      <c r="W36" s="496">
        <v>0</v>
      </c>
      <c r="X36" s="604"/>
    </row>
    <row r="37" spans="2:24">
      <c r="B37" s="597"/>
      <c r="C37" s="605" t="s">
        <v>284</v>
      </c>
      <c r="D37" s="717"/>
      <c r="E37" s="717"/>
      <c r="F37" s="717"/>
      <c r="G37" s="717"/>
      <c r="H37" s="606">
        <f>SUM(D37:G37)</f>
        <v>0</v>
      </c>
      <c r="I37" s="717">
        <v>2101421.7391304346</v>
      </c>
      <c r="J37" s="717"/>
      <c r="K37" s="717"/>
      <c r="L37" s="717"/>
      <c r="M37" s="606">
        <f>SUM(I37:L37)</f>
        <v>2101421.7391304346</v>
      </c>
      <c r="N37" s="717"/>
      <c r="O37" s="717"/>
      <c r="P37" s="717"/>
      <c r="Q37" s="717"/>
      <c r="R37" s="442">
        <f>SUM(H37+M37+N37+O37+P37+Q37)</f>
        <v>2101421.7391304346</v>
      </c>
      <c r="S37" s="567">
        <v>0</v>
      </c>
      <c r="T37" s="496">
        <v>0</v>
      </c>
      <c r="U37" s="607">
        <f>R37+S37+T37</f>
        <v>2101421.7391304346</v>
      </c>
      <c r="V37" s="569">
        <v>0</v>
      </c>
      <c r="W37" s="496">
        <v>0</v>
      </c>
      <c r="X37" s="607">
        <f>U37+V37+W37</f>
        <v>2101421.7391304346</v>
      </c>
    </row>
    <row r="38" spans="2:24">
      <c r="B38" s="597"/>
      <c r="C38" s="605" t="s">
        <v>285</v>
      </c>
      <c r="D38" s="717"/>
      <c r="E38" s="717"/>
      <c r="F38" s="717"/>
      <c r="G38" s="717"/>
      <c r="H38" s="606">
        <f t="shared" ref="H38:H39" si="22">SUM(D38:G38)</f>
        <v>0</v>
      </c>
      <c r="I38" s="717">
        <v>1078760.8695652173</v>
      </c>
      <c r="J38" s="717"/>
      <c r="K38" s="717"/>
      <c r="L38" s="717"/>
      <c r="M38" s="606">
        <f t="shared" ref="M38:M39" si="23">SUM(I38:L38)</f>
        <v>1078760.8695652173</v>
      </c>
      <c r="N38" s="717"/>
      <c r="O38" s="717"/>
      <c r="P38" s="717"/>
      <c r="Q38" s="717"/>
      <c r="R38" s="442">
        <f>SUM(H38+M38+N38+O38+P38+Q38)</f>
        <v>1078760.8695652173</v>
      </c>
      <c r="S38" s="567">
        <v>0</v>
      </c>
      <c r="T38" s="496">
        <v>0</v>
      </c>
      <c r="U38" s="607">
        <f t="shared" ref="U38:U40" si="24">R38+S38+T38</f>
        <v>1078760.8695652173</v>
      </c>
      <c r="V38" s="569">
        <v>0</v>
      </c>
      <c r="W38" s="496">
        <v>0</v>
      </c>
      <c r="X38" s="607">
        <f t="shared" ref="X38:X40" si="25">U38+V38+W38</f>
        <v>1078760.8695652173</v>
      </c>
    </row>
    <row r="39" spans="2:24">
      <c r="B39" s="597"/>
      <c r="C39" s="605" t="s">
        <v>286</v>
      </c>
      <c r="D39" s="496"/>
      <c r="E39" s="496"/>
      <c r="F39" s="496"/>
      <c r="G39" s="496"/>
      <c r="H39" s="606">
        <f t="shared" si="22"/>
        <v>0</v>
      </c>
      <c r="I39" s="496"/>
      <c r="J39" s="496"/>
      <c r="K39" s="496"/>
      <c r="L39" s="496"/>
      <c r="M39" s="606">
        <f t="shared" si="23"/>
        <v>0</v>
      </c>
      <c r="N39" s="496"/>
      <c r="O39" s="496"/>
      <c r="P39" s="496"/>
      <c r="Q39" s="496"/>
      <c r="R39" s="442">
        <f t="shared" ref="R39" si="26">SUM(D39:Q39)</f>
        <v>0</v>
      </c>
      <c r="S39" s="567">
        <v>0</v>
      </c>
      <c r="T39" s="496">
        <v>0</v>
      </c>
      <c r="U39" s="607">
        <f t="shared" si="24"/>
        <v>0</v>
      </c>
      <c r="V39" s="569">
        <v>0</v>
      </c>
      <c r="W39" s="496">
        <v>0</v>
      </c>
      <c r="X39" s="607">
        <f t="shared" si="25"/>
        <v>0</v>
      </c>
    </row>
    <row r="40" spans="2:24">
      <c r="B40" s="597"/>
      <c r="C40" s="718" t="s">
        <v>265</v>
      </c>
      <c r="D40" s="571">
        <f t="shared" ref="D40:Q40" si="27">SUM(D37:D39)</f>
        <v>0</v>
      </c>
      <c r="E40" s="571">
        <f t="shared" si="27"/>
        <v>0</v>
      </c>
      <c r="F40" s="571">
        <f t="shared" si="27"/>
        <v>0</v>
      </c>
      <c r="G40" s="571">
        <f t="shared" si="27"/>
        <v>0</v>
      </c>
      <c r="H40" s="719">
        <f t="shared" si="27"/>
        <v>0</v>
      </c>
      <c r="I40" s="571">
        <f t="shared" si="27"/>
        <v>3180182.6086956519</v>
      </c>
      <c r="J40" s="571">
        <f t="shared" si="27"/>
        <v>0</v>
      </c>
      <c r="K40" s="571">
        <f t="shared" si="27"/>
        <v>0</v>
      </c>
      <c r="L40" s="571">
        <f t="shared" si="27"/>
        <v>0</v>
      </c>
      <c r="M40" s="719">
        <f t="shared" si="27"/>
        <v>3180182.6086956519</v>
      </c>
      <c r="N40" s="571">
        <f t="shared" si="27"/>
        <v>0</v>
      </c>
      <c r="O40" s="571">
        <f t="shared" si="27"/>
        <v>0</v>
      </c>
      <c r="P40" s="571">
        <f t="shared" si="27"/>
        <v>0</v>
      </c>
      <c r="Q40" s="571">
        <f t="shared" si="27"/>
        <v>0</v>
      </c>
      <c r="R40" s="720">
        <f>SUM(H40+M40+N40+O40+P40+Q40)</f>
        <v>3180182.6086956519</v>
      </c>
      <c r="S40" s="572">
        <v>0</v>
      </c>
      <c r="T40" s="571">
        <v>0</v>
      </c>
      <c r="U40" s="573">
        <f t="shared" si="24"/>
        <v>3180182.6086956519</v>
      </c>
      <c r="V40" s="574">
        <v>0</v>
      </c>
      <c r="W40" s="571">
        <v>0</v>
      </c>
      <c r="X40" s="573">
        <f t="shared" si="25"/>
        <v>3180182.6086956519</v>
      </c>
    </row>
    <row r="41" spans="2:24" ht="13.5" thickBot="1">
      <c r="B41" s="682"/>
      <c r="C41" s="663"/>
      <c r="D41" s="721"/>
      <c r="E41" s="721"/>
      <c r="F41" s="721"/>
      <c r="G41" s="721"/>
      <c r="H41" s="721"/>
      <c r="I41" s="721"/>
      <c r="J41" s="721"/>
      <c r="K41" s="721"/>
      <c r="L41" s="721"/>
      <c r="M41" s="721"/>
      <c r="N41" s="721"/>
      <c r="O41" s="721"/>
      <c r="P41" s="721"/>
      <c r="Q41" s="721"/>
      <c r="R41" s="721"/>
      <c r="S41" s="722"/>
      <c r="T41" s="721"/>
      <c r="U41" s="723"/>
      <c r="V41" s="721"/>
      <c r="W41" s="721"/>
      <c r="X41" s="723"/>
    </row>
    <row r="42" spans="2:24" ht="13.5" thickBot="1"/>
    <row r="43" spans="2:24" ht="13.5" thickBot="1">
      <c r="B43" s="339"/>
      <c r="S43" s="1214" t="s">
        <v>189</v>
      </c>
      <c r="T43" s="1215"/>
      <c r="U43" s="1216"/>
      <c r="V43" s="1214" t="s">
        <v>287</v>
      </c>
      <c r="W43" s="1215"/>
      <c r="X43" s="1216"/>
    </row>
    <row r="44" spans="2:24" ht="26.5" thickBot="1">
      <c r="B44" s="589"/>
      <c r="C44" s="588">
        <v>1.02</v>
      </c>
      <c r="D44" s="705" t="s">
        <v>271</v>
      </c>
      <c r="E44" s="705" t="s">
        <v>272</v>
      </c>
      <c r="F44" s="705" t="s">
        <v>273</v>
      </c>
      <c r="G44" s="705" t="s">
        <v>274</v>
      </c>
      <c r="H44" s="706" t="s">
        <v>275</v>
      </c>
      <c r="I44" s="705" t="s">
        <v>276</v>
      </c>
      <c r="J44" s="705" t="s">
        <v>277</v>
      </c>
      <c r="K44" s="705" t="s">
        <v>278</v>
      </c>
      <c r="L44" s="705" t="s">
        <v>279</v>
      </c>
      <c r="M44" s="706" t="s">
        <v>280</v>
      </c>
      <c r="N44" s="705" t="s">
        <v>33</v>
      </c>
      <c r="O44" s="705" t="s">
        <v>34</v>
      </c>
      <c r="P44" s="705" t="s">
        <v>35</v>
      </c>
      <c r="Q44" s="705" t="s">
        <v>36</v>
      </c>
      <c r="R44" s="707" t="s">
        <v>37</v>
      </c>
      <c r="S44" s="708" t="s">
        <v>38</v>
      </c>
      <c r="T44" s="709" t="s">
        <v>39</v>
      </c>
      <c r="U44" s="710" t="s">
        <v>40</v>
      </c>
      <c r="V44" s="711" t="s">
        <v>41</v>
      </c>
      <c r="W44" s="709" t="s">
        <v>42</v>
      </c>
      <c r="X44" s="710" t="s">
        <v>43</v>
      </c>
    </row>
    <row r="45" spans="2:24">
      <c r="B45" s="593"/>
      <c r="C45" s="594"/>
      <c r="D45" s="594"/>
      <c r="E45" s="594"/>
      <c r="F45" s="594"/>
      <c r="G45" s="594"/>
      <c r="H45" s="594"/>
      <c r="I45" s="594"/>
      <c r="J45" s="594"/>
      <c r="K45" s="594"/>
      <c r="L45" s="594"/>
      <c r="M45" s="594"/>
      <c r="N45" s="594"/>
      <c r="O45" s="594"/>
      <c r="P45" s="594"/>
      <c r="Q45" s="594"/>
      <c r="R45" s="594"/>
      <c r="S45" s="595"/>
      <c r="T45" s="594"/>
      <c r="U45" s="596"/>
      <c r="V45" s="594"/>
      <c r="W45" s="594"/>
      <c r="X45" s="596"/>
    </row>
    <row r="46" spans="2:24" ht="13.5" thickBot="1">
      <c r="B46" s="597"/>
      <c r="C46" s="339"/>
      <c r="S46" s="614"/>
      <c r="T46" s="663"/>
      <c r="U46" s="664"/>
      <c r="V46" s="663"/>
      <c r="W46" s="663"/>
      <c r="X46" s="664"/>
    </row>
    <row r="47" spans="2:24">
      <c r="B47" s="597"/>
      <c r="C47" s="712" t="s">
        <v>53</v>
      </c>
      <c r="D47" s="713"/>
      <c r="E47" s="713"/>
      <c r="F47" s="713"/>
      <c r="G47" s="713"/>
      <c r="H47" s="713"/>
      <c r="I47" s="713"/>
      <c r="J47" s="713"/>
      <c r="K47" s="713"/>
      <c r="L47" s="713"/>
      <c r="M47" s="713"/>
      <c r="N47" s="713"/>
      <c r="O47" s="713"/>
      <c r="P47" s="713"/>
      <c r="Q47" s="713"/>
      <c r="R47" s="713"/>
      <c r="S47" s="714"/>
      <c r="T47" s="713"/>
      <c r="U47" s="715"/>
      <c r="V47" s="713"/>
      <c r="W47" s="713"/>
      <c r="X47" s="715"/>
    </row>
    <row r="48" spans="2:24">
      <c r="B48" s="597"/>
      <c r="C48" s="605" t="s">
        <v>282</v>
      </c>
      <c r="D48" s="523">
        <v>367.32</v>
      </c>
      <c r="E48" s="523"/>
      <c r="F48" s="523"/>
      <c r="G48" s="523"/>
      <c r="H48" s="716"/>
      <c r="I48" s="523">
        <v>342.04799999999994</v>
      </c>
      <c r="J48" s="523"/>
      <c r="K48" s="523"/>
      <c r="L48" s="523"/>
      <c r="M48" s="602"/>
      <c r="N48" s="523">
        <v>212.86880000000002</v>
      </c>
      <c r="O48" s="523">
        <v>199.22192000000001</v>
      </c>
      <c r="P48" s="523">
        <v>186.939728</v>
      </c>
      <c r="Q48" s="523">
        <v>175.88575520000001</v>
      </c>
      <c r="R48" s="442">
        <f>SUM(D48:Q48)</f>
        <v>1484.2842031999999</v>
      </c>
      <c r="S48" s="724">
        <v>0</v>
      </c>
      <c r="T48" s="523">
        <v>0</v>
      </c>
      <c r="U48" s="604"/>
      <c r="V48" s="692">
        <v>0</v>
      </c>
      <c r="W48" s="523">
        <v>0</v>
      </c>
      <c r="X48" s="604"/>
    </row>
    <row r="49" spans="2:24">
      <c r="B49" s="597"/>
      <c r="C49" s="605" t="s">
        <v>283</v>
      </c>
      <c r="D49" s="496">
        <f>D53/D48</f>
        <v>8550.425734166156</v>
      </c>
      <c r="E49" s="496"/>
      <c r="F49" s="496"/>
      <c r="G49" s="496"/>
      <c r="H49" s="716"/>
      <c r="I49" s="496">
        <f>I53/I48</f>
        <v>8446.9210854464345</v>
      </c>
      <c r="J49" s="496"/>
      <c r="K49" s="496"/>
      <c r="L49" s="496"/>
      <c r="M49" s="716"/>
      <c r="N49" s="496">
        <f>N53/N48</f>
        <v>8189.8885657758874</v>
      </c>
      <c r="O49" s="496">
        <f t="shared" ref="O49:Q49" si="28">O53/O48</f>
        <v>7966.1285683213255</v>
      </c>
      <c r="P49" s="496">
        <f t="shared" si="28"/>
        <v>8280.80571509123</v>
      </c>
      <c r="Q49" s="496">
        <f t="shared" si="28"/>
        <v>7870.256699298141</v>
      </c>
      <c r="R49" s="442"/>
      <c r="S49" s="567">
        <v>0</v>
      </c>
      <c r="T49" s="496">
        <v>0</v>
      </c>
      <c r="U49" s="604"/>
      <c r="V49" s="569">
        <v>0</v>
      </c>
      <c r="W49" s="496">
        <v>0</v>
      </c>
      <c r="X49" s="604"/>
    </row>
    <row r="50" spans="2:24">
      <c r="B50" s="597"/>
      <c r="C50" s="605" t="s">
        <v>284</v>
      </c>
      <c r="D50" s="717">
        <v>2346047.0763260862</v>
      </c>
      <c r="E50" s="717"/>
      <c r="F50" s="717"/>
      <c r="G50" s="717"/>
      <c r="H50" s="606">
        <f>SUM(D50:G50)</f>
        <v>2346047.0763260862</v>
      </c>
      <c r="I50" s="717">
        <v>2167623.5286521735</v>
      </c>
      <c r="J50" s="717"/>
      <c r="K50" s="717"/>
      <c r="L50" s="717"/>
      <c r="M50" s="606">
        <f>SUM(I50:L50)</f>
        <v>2167623.5286521735</v>
      </c>
      <c r="N50" s="717">
        <v>1329247.3163478258</v>
      </c>
      <c r="O50" s="717">
        <v>1220187.7544347823</v>
      </c>
      <c r="P50" s="717">
        <v>1176198.2853913044</v>
      </c>
      <c r="Q50" s="717">
        <v>1059665.4562173912</v>
      </c>
      <c r="R50" s="442">
        <f t="shared" ref="R50:R52" si="29">SUM(D50:Q50)</f>
        <v>13812640.022347825</v>
      </c>
      <c r="S50" s="567">
        <v>0</v>
      </c>
      <c r="T50" s="496">
        <v>0</v>
      </c>
      <c r="U50" s="607">
        <f>R50</f>
        <v>13812640.022347825</v>
      </c>
      <c r="V50" s="569">
        <v>0</v>
      </c>
      <c r="W50" s="496">
        <v>0</v>
      </c>
      <c r="X50" s="607">
        <f>U50</f>
        <v>13812640.022347825</v>
      </c>
    </row>
    <row r="51" spans="2:24">
      <c r="B51" s="597"/>
      <c r="C51" s="605" t="s">
        <v>285</v>
      </c>
      <c r="D51" s="717">
        <v>794695.30434782605</v>
      </c>
      <c r="E51" s="717"/>
      <c r="F51" s="717"/>
      <c r="G51" s="717"/>
      <c r="H51" s="606">
        <f t="shared" ref="H51:H52" si="30">SUM(D51:G51)</f>
        <v>794695.30434782605</v>
      </c>
      <c r="I51" s="717">
        <v>721628.93478260865</v>
      </c>
      <c r="J51" s="717"/>
      <c r="K51" s="717"/>
      <c r="L51" s="717"/>
      <c r="M51" s="606">
        <f>SUM(I51:L51)</f>
        <v>721628.93478260865</v>
      </c>
      <c r="N51" s="717">
        <v>414124.43478260865</v>
      </c>
      <c r="O51" s="717">
        <v>366839.67391304346</v>
      </c>
      <c r="P51" s="717">
        <v>371813.28260869562</v>
      </c>
      <c r="Q51" s="717">
        <v>324600.58695652179</v>
      </c>
      <c r="R51" s="442">
        <f t="shared" si="29"/>
        <v>4510026.4565217383</v>
      </c>
      <c r="S51" s="567">
        <v>0</v>
      </c>
      <c r="T51" s="496">
        <v>0</v>
      </c>
      <c r="U51" s="607">
        <f>R51</f>
        <v>4510026.4565217383</v>
      </c>
      <c r="V51" s="569">
        <v>0</v>
      </c>
      <c r="W51" s="496">
        <v>0</v>
      </c>
      <c r="X51" s="607">
        <f>U51</f>
        <v>4510026.4565217383</v>
      </c>
    </row>
    <row r="52" spans="2:24">
      <c r="B52" s="597"/>
      <c r="C52" s="605" t="s">
        <v>286</v>
      </c>
      <c r="D52" s="496"/>
      <c r="E52" s="496"/>
      <c r="F52" s="496"/>
      <c r="G52" s="496"/>
      <c r="H52" s="606">
        <f t="shared" si="30"/>
        <v>0</v>
      </c>
      <c r="I52" s="496"/>
      <c r="J52" s="496"/>
      <c r="K52" s="496"/>
      <c r="L52" s="496"/>
      <c r="M52" s="606">
        <v>0</v>
      </c>
      <c r="N52" s="496"/>
      <c r="O52" s="496"/>
      <c r="P52" s="496"/>
      <c r="Q52" s="496"/>
      <c r="R52" s="442">
        <f t="shared" si="29"/>
        <v>0</v>
      </c>
      <c r="S52" s="567">
        <v>0</v>
      </c>
      <c r="T52" s="496">
        <v>0</v>
      </c>
      <c r="U52" s="607">
        <v>0</v>
      </c>
      <c r="V52" s="569">
        <v>0</v>
      </c>
      <c r="W52" s="496">
        <v>0</v>
      </c>
      <c r="X52" s="607">
        <v>0</v>
      </c>
    </row>
    <row r="53" spans="2:24">
      <c r="B53" s="597"/>
      <c r="C53" s="718" t="s">
        <v>265</v>
      </c>
      <c r="D53" s="571">
        <f t="shared" ref="D53:Q53" si="31">SUM(D50:D52)</f>
        <v>3140742.3806739124</v>
      </c>
      <c r="E53" s="571">
        <f t="shared" si="31"/>
        <v>0</v>
      </c>
      <c r="F53" s="571">
        <f t="shared" si="31"/>
        <v>0</v>
      </c>
      <c r="G53" s="571">
        <f t="shared" si="31"/>
        <v>0</v>
      </c>
      <c r="H53" s="719">
        <f t="shared" si="31"/>
        <v>3140742.3806739124</v>
      </c>
      <c r="I53" s="571">
        <f t="shared" si="31"/>
        <v>2889252.4634347819</v>
      </c>
      <c r="J53" s="571">
        <f t="shared" si="31"/>
        <v>0</v>
      </c>
      <c r="K53" s="571">
        <f t="shared" si="31"/>
        <v>0</v>
      </c>
      <c r="L53" s="571">
        <f t="shared" si="31"/>
        <v>0</v>
      </c>
      <c r="M53" s="719">
        <f t="shared" si="31"/>
        <v>2889252.4634347819</v>
      </c>
      <c r="N53" s="571">
        <f t="shared" si="31"/>
        <v>1743371.7511304345</v>
      </c>
      <c r="O53" s="571">
        <f t="shared" si="31"/>
        <v>1587027.4283478258</v>
      </c>
      <c r="P53" s="571">
        <f t="shared" si="31"/>
        <v>1548011.568</v>
      </c>
      <c r="Q53" s="571">
        <f t="shared" si="31"/>
        <v>1384266.0431739129</v>
      </c>
      <c r="R53" s="720">
        <f>SUM(H53+M53+N53+O53+P53+Q53)</f>
        <v>12292671.634760868</v>
      </c>
      <c r="S53" s="572">
        <v>0</v>
      </c>
      <c r="T53" s="571">
        <v>0</v>
      </c>
      <c r="U53" s="573">
        <f>R53</f>
        <v>12292671.634760868</v>
      </c>
      <c r="V53" s="574">
        <v>0</v>
      </c>
      <c r="W53" s="571">
        <v>0</v>
      </c>
      <c r="X53" s="573">
        <f>U53</f>
        <v>12292671.634760868</v>
      </c>
    </row>
    <row r="54" spans="2:24" ht="13.5" thickBot="1">
      <c r="B54" s="682"/>
      <c r="C54" s="725" t="s">
        <v>288</v>
      </c>
      <c r="D54" s="721"/>
      <c r="E54" s="721"/>
      <c r="F54" s="721"/>
      <c r="G54" s="721"/>
      <c r="H54" s="721"/>
      <c r="I54" s="721"/>
      <c r="J54" s="721"/>
      <c r="K54" s="721"/>
      <c r="L54" s="721"/>
      <c r="M54" s="721"/>
      <c r="N54" s="721"/>
      <c r="O54" s="721"/>
      <c r="P54" s="721"/>
      <c r="Q54" s="721"/>
      <c r="R54" s="721"/>
      <c r="S54" s="722"/>
      <c r="T54" s="721"/>
      <c r="U54" s="723"/>
      <c r="V54" s="721"/>
      <c r="W54" s="721"/>
      <c r="X54" s="723"/>
    </row>
    <row r="55" spans="2:24" ht="13.5" thickBot="1"/>
    <row r="56" spans="2:24" ht="13.5" thickBot="1">
      <c r="B56" s="339"/>
      <c r="S56" s="1214" t="s">
        <v>189</v>
      </c>
      <c r="T56" s="1215"/>
      <c r="U56" s="1216"/>
      <c r="V56" s="1214" t="s">
        <v>287</v>
      </c>
      <c r="W56" s="1215"/>
      <c r="X56" s="1216"/>
    </row>
    <row r="57" spans="2:24" ht="26.5" thickBot="1">
      <c r="B57" s="589"/>
      <c r="C57" s="588">
        <v>1.02</v>
      </c>
      <c r="D57" s="705" t="s">
        <v>271</v>
      </c>
      <c r="E57" s="705" t="s">
        <v>272</v>
      </c>
      <c r="F57" s="705" t="s">
        <v>273</v>
      </c>
      <c r="G57" s="705" t="s">
        <v>274</v>
      </c>
      <c r="H57" s="706" t="s">
        <v>275</v>
      </c>
      <c r="I57" s="705" t="s">
        <v>276</v>
      </c>
      <c r="J57" s="705" t="s">
        <v>277</v>
      </c>
      <c r="K57" s="705" t="s">
        <v>278</v>
      </c>
      <c r="L57" s="705" t="s">
        <v>279</v>
      </c>
      <c r="M57" s="706" t="s">
        <v>280</v>
      </c>
      <c r="N57" s="705" t="s">
        <v>33</v>
      </c>
      <c r="O57" s="705" t="s">
        <v>34</v>
      </c>
      <c r="P57" s="705" t="s">
        <v>35</v>
      </c>
      <c r="Q57" s="705" t="s">
        <v>36</v>
      </c>
      <c r="R57" s="707" t="s">
        <v>37</v>
      </c>
      <c r="S57" s="708" t="s">
        <v>38</v>
      </c>
      <c r="T57" s="709" t="s">
        <v>39</v>
      </c>
      <c r="U57" s="710" t="s">
        <v>40</v>
      </c>
      <c r="V57" s="711" t="s">
        <v>41</v>
      </c>
      <c r="W57" s="709" t="s">
        <v>42</v>
      </c>
      <c r="X57" s="710" t="s">
        <v>43</v>
      </c>
    </row>
    <row r="58" spans="2:24">
      <c r="B58" s="593"/>
      <c r="C58" s="594"/>
      <c r="D58" s="594"/>
      <c r="E58" s="594"/>
      <c r="F58" s="594"/>
      <c r="G58" s="594"/>
      <c r="H58" s="594"/>
      <c r="I58" s="594"/>
      <c r="J58" s="594"/>
      <c r="K58" s="594"/>
      <c r="L58" s="594"/>
      <c r="M58" s="594"/>
      <c r="N58" s="594"/>
      <c r="O58" s="594"/>
      <c r="P58" s="594"/>
      <c r="Q58" s="594"/>
      <c r="R58" s="594"/>
      <c r="S58" s="595"/>
      <c r="T58" s="594"/>
      <c r="U58" s="596"/>
      <c r="V58" s="594"/>
      <c r="W58" s="594"/>
      <c r="X58" s="596"/>
    </row>
    <row r="59" spans="2:24" ht="13.5" thickBot="1">
      <c r="B59" s="597"/>
      <c r="C59" s="339"/>
      <c r="S59" s="614"/>
      <c r="T59" s="663"/>
      <c r="U59" s="664"/>
      <c r="V59" s="663"/>
      <c r="W59" s="663"/>
      <c r="X59" s="664"/>
    </row>
    <row r="60" spans="2:24">
      <c r="B60" s="597"/>
      <c r="C60" s="712" t="s">
        <v>54</v>
      </c>
      <c r="D60" s="713"/>
      <c r="E60" s="713"/>
      <c r="F60" s="713"/>
      <c r="G60" s="713"/>
      <c r="H60" s="713"/>
      <c r="I60" s="713"/>
      <c r="J60" s="713"/>
      <c r="K60" s="713"/>
      <c r="L60" s="713"/>
      <c r="M60" s="713"/>
      <c r="N60" s="713"/>
      <c r="O60" s="713"/>
      <c r="P60" s="713"/>
      <c r="Q60" s="713"/>
      <c r="R60" s="713"/>
      <c r="S60" s="714"/>
      <c r="T60" s="713"/>
      <c r="U60" s="715"/>
      <c r="V60" s="713"/>
      <c r="W60" s="713"/>
      <c r="X60" s="715"/>
    </row>
    <row r="61" spans="2:24">
      <c r="B61" s="597"/>
      <c r="C61" s="605" t="s">
        <v>282</v>
      </c>
      <c r="D61" s="523"/>
      <c r="E61" s="523"/>
      <c r="F61" s="523"/>
      <c r="G61" s="523"/>
      <c r="H61" s="716"/>
      <c r="I61" s="523"/>
      <c r="J61" s="523">
        <v>49</v>
      </c>
      <c r="K61" s="523">
        <v>5</v>
      </c>
      <c r="L61" s="523"/>
      <c r="M61" s="602"/>
      <c r="N61" s="523"/>
      <c r="O61" s="523"/>
      <c r="P61" s="523"/>
      <c r="Q61" s="523"/>
      <c r="R61" s="442">
        <f>SUM(D61:Q61)</f>
        <v>54</v>
      </c>
      <c r="S61" s="724">
        <v>0</v>
      </c>
      <c r="T61" s="523">
        <v>0</v>
      </c>
      <c r="U61" s="604"/>
      <c r="V61" s="692">
        <v>0</v>
      </c>
      <c r="W61" s="523">
        <v>0</v>
      </c>
      <c r="X61" s="604"/>
    </row>
    <row r="62" spans="2:24">
      <c r="B62" s="597"/>
      <c r="C62" s="605" t="s">
        <v>283</v>
      </c>
      <c r="D62" s="496"/>
      <c r="E62" s="496"/>
      <c r="F62" s="496"/>
      <c r="G62" s="496"/>
      <c r="H62" s="716"/>
      <c r="I62" s="496"/>
      <c r="J62" s="496">
        <f>J66/J61</f>
        <v>39214.952640678792</v>
      </c>
      <c r="K62" s="496">
        <f>K66/K61</f>
        <v>22853.942608695652</v>
      </c>
      <c r="L62" s="496"/>
      <c r="M62" s="716"/>
      <c r="N62" s="496"/>
      <c r="O62" s="496"/>
      <c r="P62" s="496"/>
      <c r="Q62" s="496"/>
      <c r="R62" s="716"/>
      <c r="S62" s="567">
        <v>0</v>
      </c>
      <c r="T62" s="496">
        <v>0</v>
      </c>
      <c r="U62" s="604"/>
      <c r="V62" s="569">
        <v>0</v>
      </c>
      <c r="W62" s="496">
        <v>0</v>
      </c>
      <c r="X62" s="604"/>
    </row>
    <row r="63" spans="2:24">
      <c r="B63" s="597"/>
      <c r="C63" s="605" t="s">
        <v>284</v>
      </c>
      <c r="D63" s="717"/>
      <c r="E63" s="717"/>
      <c r="F63" s="717"/>
      <c r="G63" s="717"/>
      <c r="H63" s="606">
        <f>SUM(D63:G63)</f>
        <v>0</v>
      </c>
      <c r="I63" s="717"/>
      <c r="J63" s="717">
        <v>1193475.6602628259</v>
      </c>
      <c r="K63" s="717">
        <v>75021.886956521746</v>
      </c>
      <c r="L63" s="717"/>
      <c r="M63" s="606">
        <f>SUM(I63:L63)</f>
        <v>1268497.5472193477</v>
      </c>
      <c r="N63" s="717"/>
      <c r="O63" s="717"/>
      <c r="P63" s="717"/>
      <c r="Q63" s="717"/>
      <c r="R63" s="606">
        <f>SUM(N63:Q63)+M63+H63</f>
        <v>1268497.5472193477</v>
      </c>
      <c r="S63" s="567">
        <v>0</v>
      </c>
      <c r="T63" s="496">
        <v>0</v>
      </c>
      <c r="U63" s="607">
        <f>R63</f>
        <v>1268497.5472193477</v>
      </c>
      <c r="V63" s="569">
        <v>0</v>
      </c>
      <c r="W63" s="496">
        <v>0</v>
      </c>
      <c r="X63" s="607">
        <f>U63</f>
        <v>1268497.5472193477</v>
      </c>
    </row>
    <row r="64" spans="2:24">
      <c r="B64" s="597"/>
      <c r="C64" s="605" t="s">
        <v>285</v>
      </c>
      <c r="D64" s="717"/>
      <c r="E64" s="717"/>
      <c r="F64" s="717"/>
      <c r="G64" s="717"/>
      <c r="H64" s="606">
        <f t="shared" ref="H64:H65" si="32">SUM(D64:G64)</f>
        <v>0</v>
      </c>
      <c r="I64" s="717"/>
      <c r="J64" s="717">
        <v>728057.01913043472</v>
      </c>
      <c r="K64" s="717">
        <v>39247.82608695652</v>
      </c>
      <c r="L64" s="717"/>
      <c r="M64" s="606">
        <f>SUM(I64:L64)</f>
        <v>767304.84521739127</v>
      </c>
      <c r="N64" s="717"/>
      <c r="O64" s="717"/>
      <c r="P64" s="717"/>
      <c r="Q64" s="717"/>
      <c r="R64" s="606">
        <f>SUM(N64:Q64)+M64+H64</f>
        <v>767304.84521739127</v>
      </c>
      <c r="S64" s="567">
        <v>0</v>
      </c>
      <c r="T64" s="496">
        <v>0</v>
      </c>
      <c r="U64" s="607">
        <f>R64</f>
        <v>767304.84521739127</v>
      </c>
      <c r="V64" s="569">
        <v>0</v>
      </c>
      <c r="W64" s="496">
        <v>0</v>
      </c>
      <c r="X64" s="607">
        <f>U64</f>
        <v>767304.84521739127</v>
      </c>
    </row>
    <row r="65" spans="2:24">
      <c r="B65" s="597"/>
      <c r="C65" s="605" t="s">
        <v>286</v>
      </c>
      <c r="D65" s="496"/>
      <c r="E65" s="496"/>
      <c r="F65" s="496"/>
      <c r="G65" s="496"/>
      <c r="H65" s="606">
        <f t="shared" si="32"/>
        <v>0</v>
      </c>
      <c r="I65" s="496"/>
      <c r="J65" s="496"/>
      <c r="K65" s="496"/>
      <c r="L65" s="496"/>
      <c r="M65" s="606">
        <v>0</v>
      </c>
      <c r="N65" s="496"/>
      <c r="O65" s="496"/>
      <c r="P65" s="496"/>
      <c r="Q65" s="496"/>
      <c r="R65" s="606">
        <v>0</v>
      </c>
      <c r="S65" s="567">
        <v>0</v>
      </c>
      <c r="T65" s="496">
        <v>0</v>
      </c>
      <c r="U65" s="607">
        <v>0</v>
      </c>
      <c r="V65" s="569">
        <v>0</v>
      </c>
      <c r="W65" s="496">
        <v>0</v>
      </c>
      <c r="X65" s="607">
        <v>0</v>
      </c>
    </row>
    <row r="66" spans="2:24">
      <c r="B66" s="597"/>
      <c r="C66" s="718" t="s">
        <v>265</v>
      </c>
      <c r="D66" s="571"/>
      <c r="E66" s="571"/>
      <c r="F66" s="571"/>
      <c r="G66" s="571"/>
      <c r="H66" s="719">
        <f t="shared" ref="H66:Q66" si="33">SUM(H63:H65)</f>
        <v>0</v>
      </c>
      <c r="I66" s="571">
        <f t="shared" si="33"/>
        <v>0</v>
      </c>
      <c r="J66" s="571">
        <f t="shared" si="33"/>
        <v>1921532.6793932607</v>
      </c>
      <c r="K66" s="571">
        <f t="shared" si="33"/>
        <v>114269.71304347826</v>
      </c>
      <c r="L66" s="571">
        <f t="shared" si="33"/>
        <v>0</v>
      </c>
      <c r="M66" s="719">
        <f t="shared" si="33"/>
        <v>2035802.3924367391</v>
      </c>
      <c r="N66" s="571">
        <f t="shared" si="33"/>
        <v>0</v>
      </c>
      <c r="O66" s="571">
        <f t="shared" si="33"/>
        <v>0</v>
      </c>
      <c r="P66" s="571">
        <f t="shared" si="33"/>
        <v>0</v>
      </c>
      <c r="Q66" s="571">
        <f t="shared" si="33"/>
        <v>0</v>
      </c>
      <c r="R66" s="720">
        <f>SUM(H66+M66+N66+O66+P66+Q66)</f>
        <v>2035802.3924367391</v>
      </c>
      <c r="S66" s="572">
        <v>0</v>
      </c>
      <c r="T66" s="571">
        <v>0</v>
      </c>
      <c r="U66" s="573">
        <f>R66</f>
        <v>2035802.3924367391</v>
      </c>
      <c r="V66" s="574">
        <v>0</v>
      </c>
      <c r="W66" s="571">
        <v>0</v>
      </c>
      <c r="X66" s="573">
        <f>U66</f>
        <v>2035802.3924367391</v>
      </c>
    </row>
    <row r="67" spans="2:24" ht="13.5" thickBot="1">
      <c r="B67" s="682"/>
      <c r="C67" s="725" t="s">
        <v>288</v>
      </c>
      <c r="D67" s="721"/>
      <c r="E67" s="721"/>
      <c r="F67" s="721"/>
      <c r="G67" s="721"/>
      <c r="H67" s="721"/>
      <c r="I67" s="721"/>
      <c r="J67" s="721"/>
      <c r="K67" s="721"/>
      <c r="L67" s="721"/>
      <c r="M67" s="721"/>
      <c r="N67" s="721"/>
      <c r="O67" s="721"/>
      <c r="P67" s="721"/>
      <c r="Q67" s="721"/>
      <c r="R67" s="721"/>
      <c r="S67" s="722"/>
      <c r="T67" s="721"/>
      <c r="U67" s="723"/>
      <c r="V67" s="721"/>
      <c r="W67" s="721"/>
      <c r="X67" s="723"/>
    </row>
    <row r="68" spans="2:24" ht="13.5" thickBot="1"/>
    <row r="69" spans="2:24" ht="13.5" thickBot="1">
      <c r="B69" s="339"/>
      <c r="S69" s="1214" t="s">
        <v>189</v>
      </c>
      <c r="T69" s="1215"/>
      <c r="U69" s="1216"/>
      <c r="V69" s="1214" t="s">
        <v>287</v>
      </c>
      <c r="W69" s="1215"/>
      <c r="X69" s="1216"/>
    </row>
    <row r="70" spans="2:24" ht="26.5" thickBot="1">
      <c r="B70" s="589"/>
      <c r="C70" s="588">
        <v>1.02</v>
      </c>
      <c r="D70" s="705" t="s">
        <v>271</v>
      </c>
      <c r="E70" s="705" t="s">
        <v>272</v>
      </c>
      <c r="F70" s="705" t="s">
        <v>273</v>
      </c>
      <c r="G70" s="705" t="s">
        <v>274</v>
      </c>
      <c r="H70" s="706" t="s">
        <v>275</v>
      </c>
      <c r="I70" s="705" t="s">
        <v>276</v>
      </c>
      <c r="J70" s="705" t="s">
        <v>277</v>
      </c>
      <c r="K70" s="705" t="s">
        <v>278</v>
      </c>
      <c r="L70" s="705" t="s">
        <v>279</v>
      </c>
      <c r="M70" s="706" t="s">
        <v>280</v>
      </c>
      <c r="N70" s="705" t="s">
        <v>33</v>
      </c>
      <c r="O70" s="705" t="s">
        <v>34</v>
      </c>
      <c r="P70" s="705" t="s">
        <v>35</v>
      </c>
      <c r="Q70" s="705" t="s">
        <v>36</v>
      </c>
      <c r="R70" s="707" t="s">
        <v>37</v>
      </c>
      <c r="S70" s="708" t="s">
        <v>38</v>
      </c>
      <c r="T70" s="709" t="s">
        <v>39</v>
      </c>
      <c r="U70" s="710" t="s">
        <v>40</v>
      </c>
      <c r="V70" s="711" t="s">
        <v>41</v>
      </c>
      <c r="W70" s="709" t="s">
        <v>42</v>
      </c>
      <c r="X70" s="710" t="s">
        <v>43</v>
      </c>
    </row>
    <row r="71" spans="2:24">
      <c r="B71" s="593"/>
      <c r="C71" s="594"/>
      <c r="D71" s="594"/>
      <c r="E71" s="594"/>
      <c r="F71" s="594"/>
      <c r="G71" s="594"/>
      <c r="H71" s="594"/>
      <c r="I71" s="594"/>
      <c r="J71" s="594"/>
      <c r="K71" s="594"/>
      <c r="L71" s="594"/>
      <c r="M71" s="594"/>
      <c r="N71" s="594"/>
      <c r="O71" s="594"/>
      <c r="P71" s="594"/>
      <c r="Q71" s="594"/>
      <c r="R71" s="594"/>
      <c r="S71" s="595"/>
      <c r="T71" s="594"/>
      <c r="U71" s="596"/>
      <c r="V71" s="594"/>
      <c r="W71" s="594"/>
      <c r="X71" s="596"/>
    </row>
    <row r="72" spans="2:24" ht="13.5" thickBot="1">
      <c r="B72" s="597"/>
      <c r="C72" s="339"/>
      <c r="S72" s="614"/>
      <c r="T72" s="663"/>
      <c r="U72" s="664"/>
      <c r="V72" s="663"/>
      <c r="W72" s="663"/>
      <c r="X72" s="664"/>
    </row>
    <row r="73" spans="2:24">
      <c r="B73" s="597"/>
      <c r="C73" s="712" t="s">
        <v>55</v>
      </c>
      <c r="D73" s="713"/>
      <c r="E73" s="713"/>
      <c r="F73" s="713"/>
      <c r="G73" s="713"/>
      <c r="H73" s="713"/>
      <c r="I73" s="713"/>
      <c r="J73" s="713"/>
      <c r="K73" s="713"/>
      <c r="L73" s="713"/>
      <c r="M73" s="713"/>
      <c r="N73" s="713"/>
      <c r="O73" s="713"/>
      <c r="P73" s="713"/>
      <c r="Q73" s="713"/>
      <c r="R73" s="713"/>
      <c r="S73" s="714"/>
      <c r="T73" s="713"/>
      <c r="U73" s="715"/>
      <c r="V73" s="713"/>
      <c r="W73" s="713"/>
      <c r="X73" s="715"/>
    </row>
    <row r="74" spans="2:24">
      <c r="B74" s="597"/>
      <c r="C74" s="605" t="s">
        <v>282</v>
      </c>
      <c r="D74" s="523"/>
      <c r="E74" s="523"/>
      <c r="F74" s="523"/>
      <c r="G74" s="523">
        <v>1</v>
      </c>
      <c r="H74" s="716"/>
      <c r="I74" s="523">
        <v>42</v>
      </c>
      <c r="J74" s="523">
        <v>42</v>
      </c>
      <c r="K74" s="523">
        <v>1</v>
      </c>
      <c r="L74" s="523">
        <v>42</v>
      </c>
      <c r="M74" s="602"/>
      <c r="N74" s="523">
        <v>35</v>
      </c>
      <c r="O74" s="523">
        <v>1</v>
      </c>
      <c r="P74" s="523"/>
      <c r="Q74" s="523"/>
      <c r="R74" s="442">
        <f>SUM(D74:Q74)</f>
        <v>164</v>
      </c>
      <c r="S74" s="724">
        <v>126</v>
      </c>
      <c r="T74" s="523">
        <v>35</v>
      </c>
      <c r="U74" s="604"/>
      <c r="V74" s="692">
        <v>0</v>
      </c>
      <c r="W74" s="523">
        <v>0</v>
      </c>
      <c r="X74" s="604"/>
    </row>
    <row r="75" spans="2:24">
      <c r="B75" s="597"/>
      <c r="C75" s="605" t="s">
        <v>283</v>
      </c>
      <c r="D75" s="496"/>
      <c r="E75" s="496"/>
      <c r="F75" s="496"/>
      <c r="G75" s="717" t="s">
        <v>289</v>
      </c>
      <c r="H75" s="716"/>
      <c r="I75" s="496">
        <f>I79/I74</f>
        <v>8452.097826086956</v>
      </c>
      <c r="J75" s="496">
        <f>J79/J74</f>
        <v>8452.097826086956</v>
      </c>
      <c r="K75" s="717" t="s">
        <v>290</v>
      </c>
      <c r="L75" s="496">
        <f>L79/L74</f>
        <v>8452.097826086956</v>
      </c>
      <c r="M75" s="716"/>
      <c r="N75" s="496">
        <f>N79/N74</f>
        <v>8452.097826086956</v>
      </c>
      <c r="O75" s="717" t="s">
        <v>291</v>
      </c>
      <c r="P75" s="496"/>
      <c r="Q75" s="496"/>
      <c r="R75" s="716"/>
      <c r="S75" s="496">
        <f>S79/S74</f>
        <v>8737</v>
      </c>
      <c r="T75" s="496">
        <f>T79/T74</f>
        <v>8737</v>
      </c>
      <c r="U75" s="604"/>
      <c r="V75" s="569">
        <v>0</v>
      </c>
      <c r="W75" s="496">
        <v>0</v>
      </c>
      <c r="X75" s="604"/>
    </row>
    <row r="76" spans="2:24">
      <c r="B76" s="597"/>
      <c r="C76" s="605" t="s">
        <v>284</v>
      </c>
      <c r="D76" s="717"/>
      <c r="E76" s="717"/>
      <c r="F76" s="717"/>
      <c r="G76" s="717">
        <v>144551.99650304348</v>
      </c>
      <c r="H76" s="606">
        <f>SUM(D76:G76)</f>
        <v>144551.99650304348</v>
      </c>
      <c r="I76" s="717">
        <v>262691.2004347826</v>
      </c>
      <c r="J76" s="717">
        <v>262691.2004347826</v>
      </c>
      <c r="K76" s="717">
        <v>144551.99650304348</v>
      </c>
      <c r="L76" s="717">
        <v>262691.2004347826</v>
      </c>
      <c r="M76" s="606">
        <f>SUM(I76:L76)</f>
        <v>932625.59780739131</v>
      </c>
      <c r="N76" s="717">
        <v>218909.33369565217</v>
      </c>
      <c r="O76" s="717">
        <v>144551.99650304348</v>
      </c>
      <c r="P76" s="717"/>
      <c r="Q76" s="717"/>
      <c r="R76" s="606">
        <f>SUM(N76:Q76)+M76+H76</f>
        <v>1440638.9245091304</v>
      </c>
      <c r="S76" s="717">
        <v>814637.88</v>
      </c>
      <c r="T76" s="717">
        <v>226288.3</v>
      </c>
      <c r="U76" s="607">
        <f>R76</f>
        <v>1440638.9245091304</v>
      </c>
      <c r="V76" s="569">
        <v>0</v>
      </c>
      <c r="W76" s="496">
        <v>0</v>
      </c>
      <c r="X76" s="607">
        <f>U76</f>
        <v>1440638.9245091304</v>
      </c>
    </row>
    <row r="77" spans="2:24">
      <c r="B77" s="597"/>
      <c r="C77" s="605" t="s">
        <v>285</v>
      </c>
      <c r="D77" s="717"/>
      <c r="E77" s="717"/>
      <c r="F77" s="717"/>
      <c r="G77" s="717">
        <v>45715.36891304348</v>
      </c>
      <c r="H77" s="606">
        <f>SUM(D77:G77)</f>
        <v>45715.36891304348</v>
      </c>
      <c r="I77" s="717">
        <v>92296.908260869561</v>
      </c>
      <c r="J77" s="717">
        <v>92296.908260869561</v>
      </c>
      <c r="K77" s="717">
        <v>45715.36891304348</v>
      </c>
      <c r="L77" s="717">
        <v>92296.908260869561</v>
      </c>
      <c r="M77" s="606">
        <f>SUM(I77:L77)</f>
        <v>322606.09369565215</v>
      </c>
      <c r="N77" s="717">
        <v>76914.090217391305</v>
      </c>
      <c r="O77" s="717">
        <v>45715.36891304348</v>
      </c>
      <c r="P77" s="717"/>
      <c r="Q77" s="717"/>
      <c r="R77" s="606">
        <f>SUM(N77:Q77)+M77+H77</f>
        <v>490950.9217391304</v>
      </c>
      <c r="S77" s="717">
        <v>286224.12</v>
      </c>
      <c r="T77" s="717">
        <v>79506.7</v>
      </c>
      <c r="U77" s="607">
        <f>R77</f>
        <v>490950.9217391304</v>
      </c>
      <c r="V77" s="569">
        <v>0</v>
      </c>
      <c r="W77" s="496">
        <v>0</v>
      </c>
      <c r="X77" s="607">
        <f>U77</f>
        <v>490950.9217391304</v>
      </c>
    </row>
    <row r="78" spans="2:24">
      <c r="B78" s="597"/>
      <c r="C78" s="605" t="s">
        <v>286</v>
      </c>
      <c r="D78" s="496"/>
      <c r="E78" s="496"/>
      <c r="F78" s="496"/>
      <c r="G78" s="496"/>
      <c r="H78" s="606">
        <v>0</v>
      </c>
      <c r="I78" s="496"/>
      <c r="J78" s="496"/>
      <c r="K78" s="496"/>
      <c r="L78" s="496"/>
      <c r="M78" s="606">
        <v>0</v>
      </c>
      <c r="N78" s="496"/>
      <c r="O78" s="496"/>
      <c r="P78" s="496"/>
      <c r="Q78" s="496"/>
      <c r="R78" s="606">
        <v>0</v>
      </c>
      <c r="S78" s="567">
        <v>0</v>
      </c>
      <c r="T78" s="496">
        <v>0</v>
      </c>
      <c r="U78" s="607">
        <v>0</v>
      </c>
      <c r="V78" s="569">
        <v>0</v>
      </c>
      <c r="W78" s="496">
        <v>0</v>
      </c>
      <c r="X78" s="607">
        <v>0</v>
      </c>
    </row>
    <row r="79" spans="2:24">
      <c r="B79" s="597"/>
      <c r="C79" s="718" t="s">
        <v>265</v>
      </c>
      <c r="D79" s="571"/>
      <c r="E79" s="571"/>
      <c r="F79" s="571"/>
      <c r="G79" s="571"/>
      <c r="H79" s="719">
        <f t="shared" ref="H79:T79" si="34">SUM(H76:H78)</f>
        <v>190267.36541608698</v>
      </c>
      <c r="I79" s="571">
        <f t="shared" si="34"/>
        <v>354988.10869565216</v>
      </c>
      <c r="J79" s="571">
        <f t="shared" si="34"/>
        <v>354988.10869565216</v>
      </c>
      <c r="K79" s="571">
        <f t="shared" si="34"/>
        <v>190267.36541608698</v>
      </c>
      <c r="L79" s="571">
        <f t="shared" si="34"/>
        <v>354988.10869565216</v>
      </c>
      <c r="M79" s="719">
        <f t="shared" si="34"/>
        <v>1255231.6915030435</v>
      </c>
      <c r="N79" s="571">
        <f t="shared" si="34"/>
        <v>295823.42391304346</v>
      </c>
      <c r="O79" s="571">
        <f t="shared" si="34"/>
        <v>190267.36541608698</v>
      </c>
      <c r="P79" s="571">
        <f t="shared" si="34"/>
        <v>0</v>
      </c>
      <c r="Q79" s="571">
        <f t="shared" si="34"/>
        <v>0</v>
      </c>
      <c r="R79" s="720">
        <f>SUM(H79+M79+N79+O79+P79+Q79)</f>
        <v>1931589.8462482609</v>
      </c>
      <c r="S79" s="571">
        <f t="shared" si="34"/>
        <v>1100862</v>
      </c>
      <c r="T79" s="571">
        <f t="shared" si="34"/>
        <v>305795</v>
      </c>
      <c r="U79" s="573">
        <f>R79</f>
        <v>1931589.8462482609</v>
      </c>
      <c r="V79" s="574">
        <v>0</v>
      </c>
      <c r="W79" s="571">
        <v>0</v>
      </c>
      <c r="X79" s="573">
        <f>U79</f>
        <v>1931589.8462482609</v>
      </c>
    </row>
    <row r="80" spans="2:24" ht="13.5" thickBot="1">
      <c r="B80" s="682"/>
      <c r="C80" s="725" t="s">
        <v>288</v>
      </c>
      <c r="D80" s="721"/>
      <c r="E80" s="721"/>
      <c r="F80" s="721"/>
      <c r="G80" s="721"/>
      <c r="H80" s="721"/>
      <c r="I80" s="721"/>
      <c r="J80" s="721"/>
      <c r="K80" s="721"/>
      <c r="L80" s="721"/>
      <c r="M80" s="721"/>
      <c r="N80" s="721"/>
      <c r="O80" s="721"/>
      <c r="P80" s="721"/>
      <c r="Q80" s="721"/>
      <c r="R80" s="721"/>
      <c r="S80" s="722"/>
      <c r="T80" s="721"/>
      <c r="U80" s="723"/>
      <c r="V80" s="721"/>
      <c r="W80" s="721"/>
      <c r="X80" s="723"/>
    </row>
    <row r="81" spans="2:24" ht="13.5" thickBot="1"/>
    <row r="82" spans="2:24" ht="13.5" thickBot="1">
      <c r="B82" s="339"/>
      <c r="S82" s="1214" t="s">
        <v>189</v>
      </c>
      <c r="T82" s="1215"/>
      <c r="U82" s="1216"/>
      <c r="V82" s="1214" t="s">
        <v>287</v>
      </c>
      <c r="W82" s="1215"/>
      <c r="X82" s="1216"/>
    </row>
    <row r="83" spans="2:24" ht="26.5" thickBot="1">
      <c r="B83" s="589"/>
      <c r="C83" s="588">
        <v>1.02</v>
      </c>
      <c r="D83" s="705" t="s">
        <v>271</v>
      </c>
      <c r="E83" s="705" t="s">
        <v>272</v>
      </c>
      <c r="F83" s="705" t="s">
        <v>273</v>
      </c>
      <c r="G83" s="705" t="s">
        <v>274</v>
      </c>
      <c r="H83" s="706" t="s">
        <v>275</v>
      </c>
      <c r="I83" s="705" t="s">
        <v>276</v>
      </c>
      <c r="J83" s="705" t="s">
        <v>277</v>
      </c>
      <c r="K83" s="705" t="s">
        <v>278</v>
      </c>
      <c r="L83" s="705" t="s">
        <v>279</v>
      </c>
      <c r="M83" s="706" t="s">
        <v>280</v>
      </c>
      <c r="N83" s="705" t="s">
        <v>33</v>
      </c>
      <c r="O83" s="705" t="s">
        <v>34</v>
      </c>
      <c r="P83" s="705" t="s">
        <v>35</v>
      </c>
      <c r="Q83" s="705" t="s">
        <v>36</v>
      </c>
      <c r="R83" s="707" t="s">
        <v>37</v>
      </c>
      <c r="S83" s="708" t="s">
        <v>38</v>
      </c>
      <c r="T83" s="709" t="s">
        <v>39</v>
      </c>
      <c r="U83" s="710" t="s">
        <v>40</v>
      </c>
      <c r="V83" s="711" t="s">
        <v>41</v>
      </c>
      <c r="W83" s="709" t="s">
        <v>42</v>
      </c>
      <c r="X83" s="710" t="s">
        <v>43</v>
      </c>
    </row>
    <row r="84" spans="2:24">
      <c r="B84" s="593"/>
      <c r="C84" s="594"/>
      <c r="D84" s="594"/>
      <c r="E84" s="594"/>
      <c r="F84" s="594"/>
      <c r="G84" s="594"/>
      <c r="H84" s="594"/>
      <c r="I84" s="594"/>
      <c r="J84" s="594"/>
      <c r="K84" s="594"/>
      <c r="L84" s="594"/>
      <c r="M84" s="594"/>
      <c r="N84" s="594"/>
      <c r="O84" s="594"/>
      <c r="P84" s="594"/>
      <c r="Q84" s="594"/>
      <c r="R84" s="594"/>
      <c r="S84" s="595"/>
      <c r="T84" s="594"/>
      <c r="U84" s="596"/>
      <c r="V84" s="594"/>
      <c r="W84" s="594"/>
      <c r="X84" s="596"/>
    </row>
    <row r="85" spans="2:24" ht="13.5" thickBot="1">
      <c r="B85" s="597"/>
      <c r="C85" s="339"/>
      <c r="S85" s="614"/>
      <c r="T85" s="663"/>
      <c r="U85" s="664"/>
      <c r="V85" s="663"/>
      <c r="W85" s="663"/>
      <c r="X85" s="664"/>
    </row>
    <row r="86" spans="2:24">
      <c r="B86" s="597"/>
      <c r="C86" s="712" t="s">
        <v>56</v>
      </c>
      <c r="D86" s="713"/>
      <c r="E86" s="713"/>
      <c r="F86" s="713"/>
      <c r="G86" s="713"/>
      <c r="H86" s="713"/>
      <c r="I86" s="713"/>
      <c r="J86" s="713"/>
      <c r="K86" s="713"/>
      <c r="L86" s="713"/>
      <c r="M86" s="713"/>
      <c r="N86" s="713"/>
      <c r="O86" s="713"/>
      <c r="P86" s="713"/>
      <c r="Q86" s="713"/>
      <c r="R86" s="713"/>
      <c r="S86" s="714"/>
      <c r="T86" s="713"/>
      <c r="U86" s="715"/>
      <c r="V86" s="713"/>
      <c r="W86" s="713"/>
      <c r="X86" s="715"/>
    </row>
    <row r="87" spans="2:24">
      <c r="B87" s="597"/>
      <c r="C87" s="605" t="s">
        <v>282</v>
      </c>
      <c r="D87" s="523"/>
      <c r="E87" s="523"/>
      <c r="F87" s="523"/>
      <c r="G87" s="523"/>
      <c r="H87" s="716"/>
      <c r="I87" s="523"/>
      <c r="J87" s="523"/>
      <c r="K87" s="523"/>
      <c r="L87" s="523"/>
      <c r="M87" s="602"/>
      <c r="N87" s="523"/>
      <c r="O87" s="523"/>
      <c r="P87" s="523"/>
      <c r="Q87" s="523"/>
      <c r="R87" s="602"/>
      <c r="S87" s="724">
        <v>0</v>
      </c>
      <c r="T87" s="523">
        <v>0</v>
      </c>
      <c r="U87" s="604"/>
      <c r="V87" s="692">
        <v>0</v>
      </c>
      <c r="W87" s="523">
        <v>0</v>
      </c>
      <c r="X87" s="604"/>
    </row>
    <row r="88" spans="2:24">
      <c r="B88" s="597"/>
      <c r="C88" s="605" t="s">
        <v>283</v>
      </c>
      <c r="D88" s="496"/>
      <c r="E88" s="496"/>
      <c r="F88" s="496"/>
      <c r="G88" s="496"/>
      <c r="H88" s="716"/>
      <c r="I88" s="496"/>
      <c r="J88" s="496"/>
      <c r="K88" s="496"/>
      <c r="L88" s="496"/>
      <c r="M88" s="716"/>
      <c r="N88" s="496"/>
      <c r="O88" s="496"/>
      <c r="P88" s="496"/>
      <c r="Q88" s="496"/>
      <c r="R88" s="716"/>
      <c r="S88" s="567">
        <v>0</v>
      </c>
      <c r="T88" s="496">
        <v>0</v>
      </c>
      <c r="U88" s="604"/>
      <c r="V88" s="569">
        <v>0</v>
      </c>
      <c r="W88" s="496">
        <v>0</v>
      </c>
      <c r="X88" s="604"/>
    </row>
    <row r="89" spans="2:24">
      <c r="B89" s="597"/>
      <c r="C89" s="605" t="s">
        <v>284</v>
      </c>
      <c r="D89" s="717"/>
      <c r="E89" s="717"/>
      <c r="F89" s="717"/>
      <c r="G89" s="717"/>
      <c r="H89" s="606">
        <f>SUM(D89:G89)</f>
        <v>0</v>
      </c>
      <c r="I89" s="717"/>
      <c r="J89" s="717"/>
      <c r="K89" s="717"/>
      <c r="L89" s="717"/>
      <c r="M89" s="606">
        <f>SUM(I89:L89)</f>
        <v>0</v>
      </c>
      <c r="N89" s="717"/>
      <c r="O89" s="717"/>
      <c r="P89" s="717"/>
      <c r="Q89" s="717"/>
      <c r="R89" s="606">
        <f>SUM(N89:Q89)+M89+H89</f>
        <v>0</v>
      </c>
      <c r="S89" s="567">
        <v>0</v>
      </c>
      <c r="T89" s="496">
        <v>0</v>
      </c>
      <c r="U89" s="607">
        <f>R89</f>
        <v>0</v>
      </c>
      <c r="V89" s="569">
        <v>0</v>
      </c>
      <c r="W89" s="496">
        <v>0</v>
      </c>
      <c r="X89" s="607">
        <f>U89</f>
        <v>0</v>
      </c>
    </row>
    <row r="90" spans="2:24">
      <c r="B90" s="597"/>
      <c r="C90" s="605" t="s">
        <v>285</v>
      </c>
      <c r="D90" s="717">
        <v>913043.47826086951</v>
      </c>
      <c r="E90" s="717"/>
      <c r="F90" s="717"/>
      <c r="G90" s="717"/>
      <c r="H90" s="606">
        <f>SUM(D90:G90)</f>
        <v>913043.47826086951</v>
      </c>
      <c r="I90" s="717">
        <v>365217.39130434784</v>
      </c>
      <c r="J90" s="717"/>
      <c r="K90" s="717"/>
      <c r="L90" s="717"/>
      <c r="M90" s="606">
        <f>SUM(I90:L90)</f>
        <v>365217.39130434784</v>
      </c>
      <c r="N90" s="717">
        <v>91304.34782608696</v>
      </c>
      <c r="O90" s="717"/>
      <c r="P90" s="717"/>
      <c r="Q90" s="717"/>
      <c r="R90" s="606">
        <f>SUM(N90:Q90)+M90+H90</f>
        <v>1369565.2173913042</v>
      </c>
      <c r="S90" s="567">
        <v>0</v>
      </c>
      <c r="T90" s="496">
        <v>0</v>
      </c>
      <c r="U90" s="607">
        <f>R90</f>
        <v>1369565.2173913042</v>
      </c>
      <c r="V90" s="569">
        <v>0</v>
      </c>
      <c r="W90" s="496">
        <v>0</v>
      </c>
      <c r="X90" s="607">
        <f>U90</f>
        <v>1369565.2173913042</v>
      </c>
    </row>
    <row r="91" spans="2:24">
      <c r="B91" s="597"/>
      <c r="C91" s="605" t="s">
        <v>286</v>
      </c>
      <c r="D91" s="496"/>
      <c r="E91" s="496"/>
      <c r="F91" s="496"/>
      <c r="G91" s="496"/>
      <c r="H91" s="606">
        <v>0</v>
      </c>
      <c r="I91" s="496"/>
      <c r="J91" s="496"/>
      <c r="K91" s="496"/>
      <c r="L91" s="496"/>
      <c r="M91" s="606">
        <v>0</v>
      </c>
      <c r="N91" s="496"/>
      <c r="O91" s="496"/>
      <c r="P91" s="496"/>
      <c r="Q91" s="496"/>
      <c r="R91" s="606">
        <v>0</v>
      </c>
      <c r="S91" s="567">
        <v>0</v>
      </c>
      <c r="T91" s="496">
        <v>0</v>
      </c>
      <c r="U91" s="607">
        <v>0</v>
      </c>
      <c r="V91" s="569">
        <v>0</v>
      </c>
      <c r="W91" s="496">
        <v>0</v>
      </c>
      <c r="X91" s="607">
        <v>0</v>
      </c>
    </row>
    <row r="92" spans="2:24">
      <c r="B92" s="597"/>
      <c r="C92" s="718" t="s">
        <v>265</v>
      </c>
      <c r="D92" s="571"/>
      <c r="E92" s="571"/>
      <c r="F92" s="571"/>
      <c r="G92" s="571"/>
      <c r="H92" s="719">
        <f t="shared" ref="H92:Q92" si="35">SUM(H89:H91)</f>
        <v>913043.47826086951</v>
      </c>
      <c r="I92" s="571">
        <f t="shared" si="35"/>
        <v>365217.39130434784</v>
      </c>
      <c r="J92" s="571">
        <f t="shared" si="35"/>
        <v>0</v>
      </c>
      <c r="K92" s="571">
        <f t="shared" si="35"/>
        <v>0</v>
      </c>
      <c r="L92" s="571">
        <f t="shared" si="35"/>
        <v>0</v>
      </c>
      <c r="M92" s="719">
        <f t="shared" si="35"/>
        <v>365217.39130434784</v>
      </c>
      <c r="N92" s="571">
        <f t="shared" si="35"/>
        <v>91304.34782608696</v>
      </c>
      <c r="O92" s="571">
        <f t="shared" si="35"/>
        <v>0</v>
      </c>
      <c r="P92" s="571">
        <f t="shared" si="35"/>
        <v>0</v>
      </c>
      <c r="Q92" s="571">
        <f t="shared" si="35"/>
        <v>0</v>
      </c>
      <c r="R92" s="720">
        <f>SUM(H92+M92+N92+O92+P92+Q92)</f>
        <v>1369565.2173913042</v>
      </c>
      <c r="S92" s="572">
        <v>0</v>
      </c>
      <c r="T92" s="571">
        <v>0</v>
      </c>
      <c r="U92" s="573">
        <f>R92</f>
        <v>1369565.2173913042</v>
      </c>
      <c r="V92" s="574">
        <v>0</v>
      </c>
      <c r="W92" s="571">
        <v>0</v>
      </c>
      <c r="X92" s="573">
        <f>U92</f>
        <v>1369565.2173913042</v>
      </c>
    </row>
    <row r="93" spans="2:24" ht="13.5" thickBot="1">
      <c r="B93" s="682"/>
      <c r="C93" s="725" t="s">
        <v>288</v>
      </c>
      <c r="D93" s="721"/>
      <c r="E93" s="721"/>
      <c r="F93" s="721"/>
      <c r="G93" s="721"/>
      <c r="H93" s="721"/>
      <c r="I93" s="721"/>
      <c r="J93" s="721"/>
      <c r="K93" s="721"/>
      <c r="L93" s="721"/>
      <c r="M93" s="721"/>
      <c r="N93" s="721"/>
      <c r="O93" s="721"/>
      <c r="P93" s="721"/>
      <c r="Q93" s="721"/>
      <c r="R93" s="721"/>
      <c r="S93" s="722"/>
      <c r="T93" s="721"/>
      <c r="U93" s="723"/>
      <c r="V93" s="721"/>
      <c r="W93" s="721"/>
      <c r="X93" s="723"/>
    </row>
    <row r="96" spans="2:24" hidden="1">
      <c r="D96" s="348" t="s">
        <v>259</v>
      </c>
      <c r="E96" s="348" t="s">
        <v>260</v>
      </c>
      <c r="F96" s="348" t="s">
        <v>261</v>
      </c>
      <c r="G96" s="348" t="s">
        <v>262</v>
      </c>
      <c r="H96" s="348" t="s">
        <v>263</v>
      </c>
      <c r="I96" s="348" t="s">
        <v>264</v>
      </c>
      <c r="J96" s="348" t="s">
        <v>292</v>
      </c>
      <c r="K96" s="348" t="s">
        <v>293</v>
      </c>
      <c r="L96" s="348" t="s">
        <v>294</v>
      </c>
    </row>
    <row r="97" spans="3:13" hidden="1">
      <c r="C97" s="712" t="s">
        <v>94</v>
      </c>
      <c r="D97" s="348">
        <f>D27/5</f>
        <v>20187.155563826094</v>
      </c>
      <c r="E97" s="348">
        <f>D97</f>
        <v>20187.155563826094</v>
      </c>
      <c r="F97" s="348">
        <f>E97</f>
        <v>20187.155563826094</v>
      </c>
      <c r="G97" s="348">
        <f>F97</f>
        <v>20187.155563826094</v>
      </c>
      <c r="H97" s="348">
        <f>G97</f>
        <v>20187.155563826094</v>
      </c>
    </row>
    <row r="98" spans="3:13" hidden="1">
      <c r="C98" s="712" t="s">
        <v>94</v>
      </c>
      <c r="E98" s="348">
        <f>M27/5</f>
        <v>20187.155563826094</v>
      </c>
      <c r="F98" s="348">
        <f>E98</f>
        <v>20187.155563826094</v>
      </c>
      <c r="G98" s="348">
        <f>F98</f>
        <v>20187.155563826094</v>
      </c>
      <c r="H98" s="348">
        <f>G98</f>
        <v>20187.155563826094</v>
      </c>
      <c r="I98" s="348">
        <f>H98</f>
        <v>20187.155563826094</v>
      </c>
    </row>
    <row r="99" spans="3:13" hidden="1">
      <c r="C99" s="712" t="s">
        <v>94</v>
      </c>
      <c r="F99" s="348">
        <f>N27/5</f>
        <v>14681.567682782596</v>
      </c>
      <c r="G99" s="348">
        <f>F99</f>
        <v>14681.567682782596</v>
      </c>
      <c r="H99" s="348">
        <f>G99</f>
        <v>14681.567682782596</v>
      </c>
      <c r="I99" s="348">
        <f>H99</f>
        <v>14681.567682782596</v>
      </c>
      <c r="J99" s="348">
        <f>I99</f>
        <v>14681.567682782596</v>
      </c>
    </row>
    <row r="100" spans="3:13" hidden="1">
      <c r="C100" s="712" t="s">
        <v>94</v>
      </c>
      <c r="G100" s="348">
        <f>O27/5</f>
        <v>14681.567682782596</v>
      </c>
      <c r="H100" s="348">
        <f>G100</f>
        <v>14681.567682782596</v>
      </c>
      <c r="I100" s="348">
        <f>H100</f>
        <v>14681.567682782596</v>
      </c>
      <c r="J100" s="348">
        <f>I100</f>
        <v>14681.567682782596</v>
      </c>
      <c r="K100" s="348">
        <f>J100</f>
        <v>14681.567682782596</v>
      </c>
    </row>
    <row r="101" spans="3:13" hidden="1">
      <c r="C101" s="712" t="s">
        <v>94</v>
      </c>
      <c r="H101" s="348">
        <f>P27/5</f>
        <v>14681.567682782596</v>
      </c>
      <c r="I101" s="348">
        <f>H101</f>
        <v>14681.567682782596</v>
      </c>
      <c r="J101" s="348">
        <f>I101</f>
        <v>14681.567682782596</v>
      </c>
      <c r="K101" s="348">
        <f>J101</f>
        <v>14681.567682782596</v>
      </c>
      <c r="L101" s="348">
        <f>K101</f>
        <v>14681.567682782596</v>
      </c>
    </row>
    <row r="102" spans="3:13" hidden="1">
      <c r="C102" s="712" t="s">
        <v>94</v>
      </c>
      <c r="I102" s="348">
        <f>Q27/5</f>
        <v>14681.567682782596</v>
      </c>
      <c r="J102" s="348">
        <f>I102</f>
        <v>14681.567682782596</v>
      </c>
      <c r="K102" s="348">
        <f>J102</f>
        <v>14681.567682782596</v>
      </c>
      <c r="L102" s="348">
        <f>K102</f>
        <v>14681.567682782596</v>
      </c>
      <c r="M102" s="348">
        <f>L102</f>
        <v>14681.567682782596</v>
      </c>
    </row>
    <row r="103" spans="3:13" hidden="1">
      <c r="C103" s="726" t="s">
        <v>94</v>
      </c>
      <c r="D103" s="727">
        <f t="shared" ref="D103:M103" si="36">SUM(D97:D102)</f>
        <v>20187.155563826094</v>
      </c>
      <c r="E103" s="727">
        <f t="shared" si="36"/>
        <v>40374.311127652189</v>
      </c>
      <c r="F103" s="727">
        <f t="shared" si="36"/>
        <v>55055.878810434784</v>
      </c>
      <c r="G103" s="727">
        <f t="shared" si="36"/>
        <v>69737.446493217372</v>
      </c>
      <c r="H103" s="727">
        <f t="shared" si="36"/>
        <v>84419.014175999968</v>
      </c>
      <c r="I103" s="727">
        <f t="shared" si="36"/>
        <v>78913.426294956473</v>
      </c>
      <c r="J103" s="348">
        <f t="shared" si="36"/>
        <v>58726.270731130382</v>
      </c>
      <c r="K103" s="348">
        <f t="shared" si="36"/>
        <v>44044.703048347787</v>
      </c>
      <c r="L103" s="348">
        <f t="shared" si="36"/>
        <v>29363.135365565191</v>
      </c>
      <c r="M103" s="348">
        <f t="shared" si="36"/>
        <v>14681.567682782596</v>
      </c>
    </row>
    <row r="104" spans="3:13" hidden="1"/>
    <row r="105" spans="3:13" hidden="1"/>
    <row r="106" spans="3:13" hidden="1">
      <c r="C106" s="727" t="str">
        <f>C34</f>
        <v>Hardware Service Charge (HSC) - Host of Unix VM</v>
      </c>
      <c r="D106" s="727"/>
      <c r="E106" s="727">
        <f>M40/5</f>
        <v>636036.52173913037</v>
      </c>
      <c r="F106" s="727">
        <f>E106</f>
        <v>636036.52173913037</v>
      </c>
      <c r="G106" s="727">
        <f>F106</f>
        <v>636036.52173913037</v>
      </c>
      <c r="H106" s="727">
        <f>G106</f>
        <v>636036.52173913037</v>
      </c>
      <c r="I106" s="727">
        <f>H106</f>
        <v>636036.52173913037</v>
      </c>
    </row>
    <row r="107" spans="3:13" hidden="1"/>
    <row r="108" spans="3:13" hidden="1">
      <c r="C108" s="348" t="str">
        <f>C47</f>
        <v xml:space="preserve">Hardware Service Charge (HSC) - Physical x86  </v>
      </c>
      <c r="D108" s="348">
        <f>H53/5</f>
        <v>628148.47613478242</v>
      </c>
      <c r="E108" s="348">
        <f>D108</f>
        <v>628148.47613478242</v>
      </c>
      <c r="F108" s="348">
        <f>E108</f>
        <v>628148.47613478242</v>
      </c>
      <c r="G108" s="348">
        <f>F108</f>
        <v>628148.47613478242</v>
      </c>
      <c r="H108" s="348">
        <f>G108</f>
        <v>628148.47613478242</v>
      </c>
    </row>
    <row r="109" spans="3:13" hidden="1">
      <c r="C109" s="348" t="str">
        <f t="shared" ref="C109:C114" si="37">C108</f>
        <v xml:space="preserve">Hardware Service Charge (HSC) - Physical x86  </v>
      </c>
      <c r="E109" s="348">
        <f>M53/5</f>
        <v>577850.49268695642</v>
      </c>
      <c r="F109" s="348">
        <f>E109</f>
        <v>577850.49268695642</v>
      </c>
      <c r="G109" s="348">
        <f>F109</f>
        <v>577850.49268695642</v>
      </c>
      <c r="H109" s="348">
        <f>G109</f>
        <v>577850.49268695642</v>
      </c>
      <c r="I109" s="348">
        <f>H109</f>
        <v>577850.49268695642</v>
      </c>
    </row>
    <row r="110" spans="3:13" hidden="1">
      <c r="C110" s="348" t="str">
        <f t="shared" si="37"/>
        <v xml:space="preserve">Hardware Service Charge (HSC) - Physical x86  </v>
      </c>
      <c r="F110" s="348">
        <f>N53/5</f>
        <v>348674.35022608691</v>
      </c>
      <c r="G110" s="348">
        <f>F110</f>
        <v>348674.35022608691</v>
      </c>
      <c r="H110" s="348">
        <f>G110</f>
        <v>348674.35022608691</v>
      </c>
      <c r="I110" s="348">
        <f>H110</f>
        <v>348674.35022608691</v>
      </c>
      <c r="J110" s="348">
        <f>I110</f>
        <v>348674.35022608691</v>
      </c>
    </row>
    <row r="111" spans="3:13" hidden="1">
      <c r="C111" s="348" t="str">
        <f t="shared" si="37"/>
        <v xml:space="preserve">Hardware Service Charge (HSC) - Physical x86  </v>
      </c>
      <c r="G111" s="348">
        <f>O53/5</f>
        <v>317405.48566956515</v>
      </c>
      <c r="H111" s="348">
        <f>G111</f>
        <v>317405.48566956515</v>
      </c>
      <c r="I111" s="348">
        <f>H111</f>
        <v>317405.48566956515</v>
      </c>
      <c r="J111" s="348">
        <f>I111</f>
        <v>317405.48566956515</v>
      </c>
      <c r="K111" s="348">
        <f>J111</f>
        <v>317405.48566956515</v>
      </c>
    </row>
    <row r="112" spans="3:13" hidden="1">
      <c r="C112" s="348" t="str">
        <f t="shared" si="37"/>
        <v xml:space="preserve">Hardware Service Charge (HSC) - Physical x86  </v>
      </c>
      <c r="H112" s="348">
        <f>P53/5</f>
        <v>309602.31359999999</v>
      </c>
      <c r="I112" s="348">
        <f>H112</f>
        <v>309602.31359999999</v>
      </c>
      <c r="J112" s="348">
        <f>I112</f>
        <v>309602.31359999999</v>
      </c>
      <c r="K112" s="348">
        <f>J112</f>
        <v>309602.31359999999</v>
      </c>
      <c r="L112" s="348">
        <f>K112</f>
        <v>309602.31359999999</v>
      </c>
    </row>
    <row r="113" spans="2:13" hidden="1">
      <c r="C113" s="348" t="str">
        <f t="shared" si="37"/>
        <v xml:space="preserve">Hardware Service Charge (HSC) - Physical x86  </v>
      </c>
      <c r="I113" s="348">
        <f>Q53/5</f>
        <v>276853.20863478258</v>
      </c>
      <c r="J113" s="348">
        <f>I113</f>
        <v>276853.20863478258</v>
      </c>
      <c r="K113" s="348">
        <f>J113</f>
        <v>276853.20863478258</v>
      </c>
      <c r="L113" s="348">
        <f>K113</f>
        <v>276853.20863478258</v>
      </c>
      <c r="M113" s="348">
        <f>L113</f>
        <v>276853.20863478258</v>
      </c>
    </row>
    <row r="114" spans="2:13" hidden="1">
      <c r="C114" s="727" t="str">
        <f t="shared" si="37"/>
        <v xml:space="preserve">Hardware Service Charge (HSC) - Physical x86  </v>
      </c>
      <c r="D114" s="728">
        <f t="shared" ref="D114:I114" si="38">SUM(D108:D113)</f>
        <v>628148.47613478242</v>
      </c>
      <c r="E114" s="728">
        <f t="shared" si="38"/>
        <v>1205998.9688217388</v>
      </c>
      <c r="F114" s="728">
        <f t="shared" si="38"/>
        <v>1554673.3190478259</v>
      </c>
      <c r="G114" s="728">
        <f t="shared" si="38"/>
        <v>1872078.804717391</v>
      </c>
      <c r="H114" s="728">
        <f t="shared" si="38"/>
        <v>2181681.1183173908</v>
      </c>
      <c r="I114" s="728">
        <f t="shared" si="38"/>
        <v>1830385.8508173912</v>
      </c>
    </row>
    <row r="115" spans="2:13" hidden="1"/>
    <row r="116" spans="2:13" hidden="1">
      <c r="C116" s="726" t="str">
        <f>C60</f>
        <v>Hardware Service Charge (HSC) - Physical Unix Servers</v>
      </c>
      <c r="D116" s="727"/>
      <c r="E116" s="727">
        <f>M66/5</f>
        <v>407160.47848734783</v>
      </c>
      <c r="F116" s="727">
        <f>E116</f>
        <v>407160.47848734783</v>
      </c>
      <c r="G116" s="727">
        <f>F116</f>
        <v>407160.47848734783</v>
      </c>
      <c r="H116" s="727">
        <f>G116</f>
        <v>407160.47848734783</v>
      </c>
      <c r="I116" s="727">
        <f>H116</f>
        <v>407160.47848734783</v>
      </c>
    </row>
    <row r="117" spans="2:13" hidden="1"/>
    <row r="118" spans="2:13" hidden="1">
      <c r="C118" s="348" t="str">
        <f>C73</f>
        <v>Hardware Service Charge (HSC) - Remote NAS &amp; SAN</v>
      </c>
      <c r="D118" s="348">
        <f>H79/5</f>
        <v>38053.473083217395</v>
      </c>
      <c r="E118" s="348">
        <f>D118</f>
        <v>38053.473083217395</v>
      </c>
      <c r="F118" s="348">
        <f>E118</f>
        <v>38053.473083217395</v>
      </c>
      <c r="G118" s="348">
        <f>F118</f>
        <v>38053.473083217395</v>
      </c>
      <c r="H118" s="348">
        <f>G118</f>
        <v>38053.473083217395</v>
      </c>
    </row>
    <row r="119" spans="2:13" hidden="1">
      <c r="C119" s="348" t="str">
        <f>C118</f>
        <v>Hardware Service Charge (HSC) - Remote NAS &amp; SAN</v>
      </c>
      <c r="E119" s="348">
        <f>M79/5</f>
        <v>251046.33830060871</v>
      </c>
      <c r="F119" s="348">
        <f>E119</f>
        <v>251046.33830060871</v>
      </c>
      <c r="G119" s="348">
        <f>F119</f>
        <v>251046.33830060871</v>
      </c>
      <c r="H119" s="348">
        <f>G119</f>
        <v>251046.33830060871</v>
      </c>
      <c r="I119" s="348">
        <f>H119</f>
        <v>251046.33830060871</v>
      </c>
    </row>
    <row r="120" spans="2:13" hidden="1">
      <c r="C120" s="348" t="str">
        <f>C119</f>
        <v>Hardware Service Charge (HSC) - Remote NAS &amp; SAN</v>
      </c>
      <c r="F120" s="348">
        <f>N79/5</f>
        <v>59164.684782608689</v>
      </c>
      <c r="G120" s="348">
        <f>F120</f>
        <v>59164.684782608689</v>
      </c>
      <c r="H120" s="348">
        <f>G120</f>
        <v>59164.684782608689</v>
      </c>
      <c r="I120" s="348">
        <f>H120</f>
        <v>59164.684782608689</v>
      </c>
      <c r="J120" s="348">
        <f>I120</f>
        <v>59164.684782608689</v>
      </c>
    </row>
    <row r="121" spans="2:13" hidden="1">
      <c r="C121" s="348" t="str">
        <f>C120</f>
        <v>Hardware Service Charge (HSC) - Remote NAS &amp; SAN</v>
      </c>
      <c r="G121" s="348">
        <f>O79/5</f>
        <v>38053.473083217395</v>
      </c>
      <c r="H121" s="348">
        <f>G121</f>
        <v>38053.473083217395</v>
      </c>
      <c r="I121" s="348">
        <f>H121</f>
        <v>38053.473083217395</v>
      </c>
      <c r="J121" s="348">
        <f>I121</f>
        <v>38053.473083217395</v>
      </c>
      <c r="K121" s="348">
        <f>J121</f>
        <v>38053.473083217395</v>
      </c>
    </row>
    <row r="122" spans="2:13" hidden="1">
      <c r="C122" s="348" t="str">
        <f>C121</f>
        <v>Hardware Service Charge (HSC) - Remote NAS &amp; SAN</v>
      </c>
    </row>
    <row r="123" spans="2:13" hidden="1">
      <c r="C123" s="727" t="str">
        <f>C122</f>
        <v>Hardware Service Charge (HSC) - Remote NAS &amp; SAN</v>
      </c>
      <c r="D123" s="727">
        <f t="shared" ref="D123:I123" si="39">SUM(D118:D122)</f>
        <v>38053.473083217395</v>
      </c>
      <c r="E123" s="727">
        <f t="shared" si="39"/>
        <v>289099.81138382608</v>
      </c>
      <c r="F123" s="727">
        <f t="shared" si="39"/>
        <v>348264.49616643478</v>
      </c>
      <c r="G123" s="727">
        <f t="shared" si="39"/>
        <v>386317.96924965217</v>
      </c>
      <c r="H123" s="727">
        <f t="shared" si="39"/>
        <v>386317.96924965217</v>
      </c>
      <c r="I123" s="727">
        <f t="shared" si="39"/>
        <v>348264.49616643478</v>
      </c>
    </row>
    <row r="124" spans="2:13" hidden="1"/>
    <row r="125" spans="2:13" hidden="1">
      <c r="B125" s="727"/>
      <c r="C125" s="727" t="s">
        <v>295</v>
      </c>
      <c r="D125" s="727">
        <f>D90</f>
        <v>913043.47826086951</v>
      </c>
      <c r="E125" s="727">
        <f>I90</f>
        <v>365217.39130434784</v>
      </c>
      <c r="F125" s="727">
        <f>N90</f>
        <v>91304.34782608696</v>
      </c>
      <c r="G125" s="727"/>
      <c r="H125" s="727"/>
      <c r="I125" s="727"/>
    </row>
    <row r="126" spans="2:13" hidden="1"/>
    <row r="127" spans="2:13" hidden="1">
      <c r="D127" s="348">
        <f t="shared" ref="D127:I127" si="40">D125+D123+D116+D114+D106+D103</f>
        <v>1599432.5830426957</v>
      </c>
      <c r="E127" s="348">
        <f t="shared" si="40"/>
        <v>2943887.4828640432</v>
      </c>
      <c r="F127" s="348">
        <f t="shared" si="40"/>
        <v>3092495.0420772606</v>
      </c>
      <c r="G127" s="348">
        <f t="shared" si="40"/>
        <v>3371331.2206867384</v>
      </c>
      <c r="H127" s="348">
        <f t="shared" si="40"/>
        <v>3695615.101969521</v>
      </c>
      <c r="I127" s="348">
        <f t="shared" si="40"/>
        <v>3300760.7735052607</v>
      </c>
    </row>
    <row r="128" spans="2:13" hidden="1"/>
  </sheetData>
  <mergeCells count="13">
    <mergeCell ref="B2:X2"/>
    <mergeCell ref="S17:U17"/>
    <mergeCell ref="V17:X17"/>
    <mergeCell ref="S43:U43"/>
    <mergeCell ref="V43:X43"/>
    <mergeCell ref="S30:U30"/>
    <mergeCell ref="V30:X30"/>
    <mergeCell ref="S56:U56"/>
    <mergeCell ref="V56:X56"/>
    <mergeCell ref="S69:U69"/>
    <mergeCell ref="V69:X69"/>
    <mergeCell ref="S82:U82"/>
    <mergeCell ref="V82:X82"/>
  </mergeCells>
  <pageMargins left="0.7" right="0.7" top="0.75" bottom="0.75" header="0.3" footer="0.3"/>
  <pageSetup paperSize="3" fitToHeight="0" orientation="landscape" r:id="rId1"/>
  <headerFooter>
    <oddHeader xml:space="preserve">&amp;L&amp;"Times New Roman,Bold"&amp;KFF0000VA-180815-UC - MOD. 13 </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7" tint="0.39997558519241921"/>
  </sheetPr>
  <dimension ref="A1:WRJ297"/>
  <sheetViews>
    <sheetView zoomScale="80" zoomScaleNormal="80" workbookViewId="0">
      <selection activeCell="B7" sqref="B7:D7"/>
    </sheetView>
  </sheetViews>
  <sheetFormatPr defaultColWidth="9.296875" defaultRowHeight="13" outlineLevelRow="1" outlineLevelCol="3"/>
  <cols>
    <col min="1" max="1" width="3.19921875" style="476" customWidth="1"/>
    <col min="2" max="2" width="4.69921875" style="476" customWidth="1"/>
    <col min="3" max="3" width="7.296875" style="476" customWidth="1"/>
    <col min="4" max="4" width="43.796875" style="476" bestFit="1" customWidth="1"/>
    <col min="5" max="9" width="17.796875" style="476" hidden="1" customWidth="1" outlineLevel="3"/>
    <col min="10" max="10" width="19.19921875" style="476" hidden="1" customWidth="1" outlineLevel="3"/>
    <col min="11" max="11" width="14.796875" style="476" bestFit="1" customWidth="1" outlineLevel="2" collapsed="1"/>
    <col min="12" max="12" width="5.296875" style="527" customWidth="1" outlineLevel="2"/>
    <col min="13" max="14" width="17.796875" style="476" bestFit="1" customWidth="1" outlineLevel="2"/>
    <col min="15" max="15" width="14.796875" style="476" bestFit="1" customWidth="1" outlineLevel="1"/>
    <col min="16" max="16" width="5.296875" style="476" customWidth="1" outlineLevel="1"/>
    <col min="17" max="17" width="17.796875" style="476" bestFit="1" customWidth="1" outlineLevel="1"/>
    <col min="18" max="18" width="19.296875" style="476" bestFit="1" customWidth="1" outlineLevel="1"/>
    <col min="19" max="19" width="15.296875" style="476" bestFit="1" customWidth="1"/>
    <col min="20" max="16384" width="9.296875" style="476"/>
  </cols>
  <sheetData>
    <row r="1" spans="1:16026">
      <c r="A1" s="476" t="s">
        <v>57</v>
      </c>
      <c r="B1" s="994" t="s">
        <v>1252</v>
      </c>
      <c r="C1" s="995"/>
      <c r="D1" s="995"/>
    </row>
    <row r="2" spans="1:16026">
      <c r="B2" s="1170" t="s">
        <v>296</v>
      </c>
      <c r="C2" s="1170"/>
      <c r="D2" s="1170"/>
      <c r="E2" s="1170"/>
      <c r="F2" s="1170"/>
      <c r="G2" s="1170"/>
      <c r="H2" s="1170"/>
      <c r="I2" s="1170"/>
      <c r="J2" s="1170"/>
      <c r="K2" s="1170"/>
      <c r="L2" s="1170"/>
      <c r="M2" s="1170"/>
      <c r="N2" s="1170"/>
      <c r="O2" s="1170"/>
      <c r="P2" s="1170"/>
      <c r="Q2" s="1170"/>
      <c r="R2" s="1170"/>
      <c r="S2" s="1170"/>
    </row>
    <row r="3" spans="1:16026" ht="12.75" customHeight="1">
      <c r="B3" s="535"/>
      <c r="C3" s="535"/>
      <c r="D3" s="535"/>
      <c r="E3" s="698"/>
      <c r="F3" s="698"/>
    </row>
    <row r="4" spans="1:16026" ht="12.75" customHeight="1">
      <c r="B4" s="1218"/>
      <c r="C4" s="1218"/>
      <c r="D4" s="1218"/>
      <c r="E4" s="1218"/>
      <c r="F4" s="1218"/>
      <c r="G4" s="1218"/>
      <c r="H4" s="1218"/>
      <c r="I4" s="1218"/>
      <c r="J4" s="1218"/>
      <c r="K4" s="1218"/>
      <c r="L4" s="1218"/>
      <c r="M4" s="1218"/>
      <c r="N4" s="1218"/>
      <c r="O4" s="1218"/>
      <c r="P4" s="1218"/>
      <c r="Q4" s="1218"/>
      <c r="R4" s="1218"/>
      <c r="S4" s="1218"/>
    </row>
    <row r="5" spans="1:16026" ht="12.75" customHeight="1">
      <c r="B5" s="478"/>
      <c r="C5" s="535"/>
      <c r="D5" s="535"/>
    </row>
    <row r="6" spans="1:16026">
      <c r="B6" s="478"/>
      <c r="C6" s="535"/>
      <c r="D6" s="535"/>
      <c r="E6" s="698"/>
      <c r="F6" s="698"/>
      <c r="G6" s="698"/>
      <c r="H6" s="698"/>
      <c r="I6" s="698"/>
      <c r="J6" s="698"/>
      <c r="M6" s="1219" t="s">
        <v>189</v>
      </c>
      <c r="N6" s="1219"/>
      <c r="O6" s="1219"/>
      <c r="Q6" s="1219" t="s">
        <v>190</v>
      </c>
      <c r="R6" s="1219"/>
      <c r="S6" s="1219"/>
    </row>
    <row r="7" spans="1:16026">
      <c r="B7" s="1208" t="s">
        <v>297</v>
      </c>
      <c r="C7" s="1208"/>
      <c r="D7" s="1208"/>
      <c r="E7" s="1124" t="s">
        <v>31</v>
      </c>
      <c r="F7" s="1124" t="s">
        <v>32</v>
      </c>
      <c r="G7" s="1124" t="s">
        <v>33</v>
      </c>
      <c r="H7" s="1124" t="s">
        <v>34</v>
      </c>
      <c r="I7" s="1124" t="s">
        <v>35</v>
      </c>
      <c r="J7" s="1124" t="s">
        <v>36</v>
      </c>
      <c r="K7" s="1124" t="s">
        <v>37</v>
      </c>
      <c r="L7" s="1024"/>
      <c r="M7" s="700" t="s">
        <v>38</v>
      </c>
      <c r="N7" s="700" t="s">
        <v>39</v>
      </c>
      <c r="O7" s="700" t="s">
        <v>40</v>
      </c>
      <c r="P7" s="699"/>
      <c r="Q7" s="700" t="s">
        <v>41</v>
      </c>
      <c r="R7" s="700" t="s">
        <v>42</v>
      </c>
      <c r="S7" s="700" t="s">
        <v>43</v>
      </c>
    </row>
    <row r="8" spans="1:16026">
      <c r="B8" s="1223" t="s">
        <v>115</v>
      </c>
      <c r="C8" s="1224"/>
      <c r="D8" s="1224"/>
      <c r="E8" s="1224"/>
      <c r="F8" s="1224"/>
      <c r="G8" s="1224"/>
      <c r="H8" s="1224"/>
      <c r="I8" s="1224"/>
      <c r="J8" s="1224"/>
      <c r="K8" s="1225"/>
      <c r="M8" s="701"/>
      <c r="N8" s="701"/>
      <c r="O8" s="701"/>
      <c r="Q8" s="701"/>
      <c r="R8" s="701"/>
      <c r="S8" s="701"/>
    </row>
    <row r="9" spans="1:16026">
      <c r="C9" s="1226" t="s">
        <v>298</v>
      </c>
      <c r="D9" s="1227"/>
      <c r="E9" s="1227"/>
      <c r="F9" s="1227"/>
      <c r="G9" s="1227"/>
      <c r="H9" s="1227"/>
      <c r="I9" s="1227"/>
      <c r="J9" s="1227"/>
      <c r="K9" s="1228"/>
      <c r="M9" s="1220"/>
      <c r="N9" s="1221"/>
      <c r="O9" s="1222"/>
      <c r="Q9" s="1220"/>
      <c r="R9" s="1221"/>
      <c r="S9" s="1222"/>
    </row>
    <row r="10" spans="1:16026" ht="27" customHeight="1">
      <c r="C10" s="1049"/>
      <c r="D10" s="1050" t="s">
        <v>299</v>
      </c>
      <c r="E10" s="496">
        <v>275400</v>
      </c>
      <c r="F10" s="496">
        <v>275400</v>
      </c>
      <c r="G10" s="496">
        <v>275400</v>
      </c>
      <c r="H10" s="496">
        <v>275400</v>
      </c>
      <c r="I10" s="496">
        <v>275400</v>
      </c>
      <c r="J10" s="496">
        <v>275400</v>
      </c>
      <c r="K10" s="496">
        <f t="shared" ref="K10" si="0">SUM(E10:J10)</f>
        <v>1652400</v>
      </c>
      <c r="L10" s="392"/>
      <c r="M10" s="496">
        <f>J10</f>
        <v>275400</v>
      </c>
      <c r="N10" s="496">
        <f>M10</f>
        <v>275400</v>
      </c>
      <c r="O10" s="496">
        <f t="shared" ref="O10" si="1">SUM(K10:N10)</f>
        <v>2203200</v>
      </c>
      <c r="P10" s="392"/>
      <c r="Q10" s="496">
        <f>N10</f>
        <v>275400</v>
      </c>
      <c r="R10" s="496">
        <f>Q10</f>
        <v>275400</v>
      </c>
      <c r="S10" s="496">
        <f t="shared" ref="S10" si="2">SUM(O10:R10)</f>
        <v>2754000</v>
      </c>
    </row>
    <row r="11" spans="1:16026" s="953" customFormat="1" ht="24.65" customHeight="1" outlineLevel="1">
      <c r="A11" s="961"/>
      <c r="B11" s="961"/>
      <c r="C11" s="998"/>
      <c r="D11" s="1048" t="s">
        <v>300</v>
      </c>
      <c r="E11" s="1033">
        <v>0</v>
      </c>
      <c r="F11" s="1034">
        <v>0</v>
      </c>
      <c r="G11" s="1034">
        <v>0</v>
      </c>
      <c r="H11" s="1034">
        <v>0</v>
      </c>
      <c r="I11" s="1034">
        <v>0</v>
      </c>
      <c r="J11" s="1035">
        <v>0</v>
      </c>
      <c r="K11" s="1036">
        <v>0</v>
      </c>
      <c r="L11" s="1025"/>
      <c r="M11" s="1031" t="s">
        <v>301</v>
      </c>
      <c r="N11" s="1031" t="s">
        <v>301</v>
      </c>
      <c r="O11" s="1031" t="s">
        <v>301</v>
      </c>
      <c r="P11" s="1031"/>
      <c r="Q11" s="1031" t="s">
        <v>301</v>
      </c>
      <c r="R11" s="1031" t="s">
        <v>301</v>
      </c>
      <c r="S11" s="1031" t="s">
        <v>301</v>
      </c>
      <c r="T11" s="961"/>
      <c r="U11" s="963"/>
      <c r="V11" s="962"/>
      <c r="W11" s="961"/>
      <c r="X11" s="961"/>
      <c r="Y11" s="963"/>
      <c r="Z11" s="962"/>
      <c r="AA11" s="961"/>
      <c r="AB11" s="961"/>
      <c r="AC11" s="963"/>
      <c r="AD11" s="962"/>
      <c r="AE11" s="961"/>
      <c r="AF11" s="961"/>
      <c r="AG11" s="963"/>
      <c r="AH11" s="962"/>
      <c r="AI11" s="961"/>
      <c r="AJ11" s="961"/>
      <c r="AK11" s="963"/>
      <c r="AL11" s="962"/>
      <c r="AM11" s="961"/>
      <c r="AN11" s="961"/>
      <c r="AO11" s="963"/>
      <c r="AP11" s="962"/>
      <c r="AQ11" s="961"/>
      <c r="AR11" s="961"/>
      <c r="AS11" s="963"/>
      <c r="AT11" s="962"/>
      <c r="AU11" s="961"/>
      <c r="AV11" s="961"/>
      <c r="AW11" s="963"/>
      <c r="AX11" s="962"/>
      <c r="AY11" s="961"/>
      <c r="AZ11" s="961"/>
      <c r="BA11" s="963"/>
      <c r="BB11" s="962"/>
      <c r="BC11" s="961"/>
      <c r="BD11" s="961"/>
      <c r="BE11" s="963"/>
      <c r="BF11" s="962"/>
      <c r="BG11" s="961"/>
      <c r="BH11" s="961"/>
      <c r="BI11" s="963"/>
      <c r="BJ11" s="962"/>
      <c r="BK11" s="961"/>
      <c r="BL11" s="961"/>
      <c r="BM11" s="963"/>
      <c r="BN11" s="962"/>
      <c r="BO11" s="961"/>
      <c r="BP11" s="961"/>
      <c r="BQ11" s="963"/>
      <c r="BR11" s="962"/>
      <c r="BS11" s="961"/>
      <c r="BT11" s="961"/>
      <c r="BU11" s="963"/>
      <c r="BV11" s="962"/>
      <c r="BW11" s="961"/>
      <c r="BX11" s="961"/>
      <c r="BY11" s="963"/>
      <c r="BZ11" s="962"/>
      <c r="CA11" s="961"/>
      <c r="CB11" s="961"/>
      <c r="CC11" s="963"/>
      <c r="CD11" s="962"/>
      <c r="CE11" s="961"/>
      <c r="CF11" s="961"/>
      <c r="CG11" s="963"/>
      <c r="CH11" s="962"/>
      <c r="CI11" s="961"/>
      <c r="CJ11" s="961"/>
      <c r="CK11" s="963"/>
      <c r="CL11" s="962"/>
      <c r="CM11" s="961"/>
      <c r="CN11" s="961"/>
      <c r="CO11" s="963"/>
      <c r="CP11" s="962"/>
      <c r="CQ11" s="961"/>
      <c r="CR11" s="961"/>
      <c r="CS11" s="963"/>
      <c r="CT11" s="962"/>
      <c r="CU11" s="961"/>
      <c r="CV11" s="961"/>
      <c r="CW11" s="963"/>
      <c r="CX11" s="962"/>
      <c r="CY11" s="961"/>
      <c r="CZ11" s="961"/>
      <c r="DA11" s="963"/>
      <c r="DB11" s="962"/>
      <c r="DC11" s="961"/>
      <c r="DD11" s="961"/>
      <c r="DE11" s="963"/>
      <c r="DF11" s="962"/>
      <c r="DG11" s="961"/>
      <c r="DH11" s="961"/>
      <c r="DI11" s="963"/>
      <c r="DJ11" s="962"/>
      <c r="DK11" s="961"/>
      <c r="DL11" s="961"/>
      <c r="DM11" s="963"/>
      <c r="DN11" s="962"/>
      <c r="DO11" s="961"/>
      <c r="DP11" s="961"/>
      <c r="DQ11" s="963"/>
      <c r="DR11" s="962"/>
      <c r="DS11" s="961"/>
      <c r="DT11" s="961"/>
      <c r="DU11" s="963"/>
      <c r="DV11" s="962"/>
      <c r="DW11" s="961"/>
      <c r="DX11" s="961"/>
      <c r="DY11" s="963"/>
      <c r="DZ11" s="962"/>
      <c r="EA11" s="961"/>
      <c r="EB11" s="961"/>
      <c r="EC11" s="963"/>
      <c r="ED11" s="962"/>
      <c r="EE11" s="961"/>
      <c r="EF11" s="961"/>
      <c r="EG11" s="963"/>
      <c r="EH11" s="962"/>
      <c r="EI11" s="961"/>
      <c r="EJ11" s="961"/>
      <c r="EK11" s="963"/>
      <c r="EL11" s="962"/>
      <c r="EM11" s="961"/>
      <c r="EN11" s="961"/>
      <c r="EO11" s="963"/>
      <c r="EP11" s="962"/>
      <c r="EQ11" s="961"/>
      <c r="ER11" s="961"/>
      <c r="ES11" s="963"/>
      <c r="ET11" s="962"/>
      <c r="EU11" s="961"/>
      <c r="EV11" s="961"/>
      <c r="EW11" s="963"/>
      <c r="EX11" s="962"/>
      <c r="EY11" s="961"/>
      <c r="EZ11" s="961"/>
      <c r="FA11" s="963"/>
      <c r="FB11" s="962"/>
      <c r="FC11" s="961"/>
      <c r="FD11" s="961"/>
      <c r="FE11" s="963"/>
      <c r="FF11" s="962"/>
      <c r="FG11" s="961"/>
      <c r="FH11" s="961"/>
      <c r="FI11" s="963"/>
      <c r="FJ11" s="962"/>
      <c r="FK11" s="961"/>
      <c r="FL11" s="961"/>
      <c r="FM11" s="963"/>
      <c r="FN11" s="962"/>
      <c r="FO11" s="961"/>
      <c r="FP11" s="961"/>
      <c r="FQ11" s="963"/>
      <c r="FR11" s="962"/>
      <c r="FS11" s="961"/>
      <c r="FT11" s="961"/>
      <c r="FU11" s="963"/>
      <c r="FV11" s="962"/>
      <c r="FW11" s="961"/>
      <c r="FX11" s="961"/>
      <c r="FY11" s="963"/>
      <c r="FZ11" s="962"/>
      <c r="GA11" s="961"/>
      <c r="GB11" s="961"/>
      <c r="GC11" s="963"/>
      <c r="GD11" s="962"/>
      <c r="GE11" s="961"/>
      <c r="GF11" s="961"/>
      <c r="GG11" s="963"/>
      <c r="GH11" s="962"/>
      <c r="GI11" s="961"/>
      <c r="GJ11" s="961"/>
      <c r="GK11" s="963"/>
      <c r="GL11" s="962"/>
      <c r="GM11" s="961"/>
      <c r="GN11" s="961"/>
      <c r="GO11" s="963"/>
      <c r="GP11" s="962"/>
      <c r="GQ11" s="961"/>
      <c r="GR11" s="961"/>
      <c r="GS11" s="963"/>
      <c r="GT11" s="962"/>
      <c r="GU11" s="961"/>
      <c r="GV11" s="961"/>
      <c r="GW11" s="963"/>
      <c r="GX11" s="962"/>
      <c r="GY11" s="961"/>
      <c r="GZ11" s="961"/>
      <c r="HA11" s="963"/>
      <c r="HB11" s="962"/>
      <c r="HC11" s="961"/>
      <c r="HD11" s="961"/>
      <c r="HE11" s="963"/>
      <c r="HF11" s="962"/>
      <c r="HG11" s="961"/>
      <c r="HH11" s="961"/>
      <c r="HI11" s="963"/>
      <c r="HJ11" s="962"/>
      <c r="HK11" s="961"/>
      <c r="HL11" s="961"/>
      <c r="HM11" s="963"/>
      <c r="HN11" s="962"/>
      <c r="HO11" s="961"/>
      <c r="HP11" s="961"/>
      <c r="HQ11" s="963"/>
      <c r="HR11" s="962"/>
      <c r="HS11" s="961"/>
      <c r="HT11" s="961"/>
      <c r="HU11" s="963"/>
      <c r="HV11" s="962"/>
      <c r="HW11" s="961"/>
      <c r="HX11" s="961"/>
      <c r="HY11" s="963"/>
      <c r="HZ11" s="962"/>
      <c r="IA11" s="961"/>
      <c r="IB11" s="961"/>
      <c r="IC11" s="963"/>
      <c r="ID11" s="962"/>
      <c r="IE11" s="961"/>
      <c r="IF11" s="961"/>
      <c r="IG11" s="963"/>
      <c r="IH11" s="962"/>
      <c r="II11" s="961"/>
      <c r="IJ11" s="961"/>
      <c r="IK11" s="963"/>
      <c r="IL11" s="962"/>
      <c r="IM11" s="961"/>
      <c r="IN11" s="961"/>
      <c r="IO11" s="963"/>
      <c r="IP11" s="962"/>
      <c r="IQ11" s="961"/>
      <c r="IR11" s="961"/>
      <c r="IS11" s="963"/>
      <c r="IT11" s="962"/>
      <c r="IU11" s="961"/>
      <c r="IV11" s="961"/>
      <c r="IW11" s="963"/>
      <c r="IX11" s="962"/>
      <c r="IY11" s="961"/>
      <c r="IZ11" s="961"/>
      <c r="JA11" s="963"/>
      <c r="JB11" s="962"/>
      <c r="JC11" s="961"/>
      <c r="JD11" s="961"/>
      <c r="JE11" s="963"/>
      <c r="JF11" s="962"/>
      <c r="JG11" s="961"/>
      <c r="JH11" s="961"/>
      <c r="JI11" s="963"/>
      <c r="JJ11" s="962"/>
      <c r="JK11" s="961"/>
      <c r="JL11" s="961"/>
      <c r="JM11" s="963"/>
      <c r="JN11" s="962"/>
      <c r="JO11" s="961"/>
      <c r="JP11" s="961"/>
      <c r="JQ11" s="963"/>
      <c r="JR11" s="962"/>
      <c r="JS11" s="961"/>
      <c r="JT11" s="961"/>
      <c r="JU11" s="963"/>
      <c r="JV11" s="962"/>
      <c r="JW11" s="961"/>
      <c r="JX11" s="961"/>
      <c r="JY11" s="963"/>
      <c r="JZ11" s="962"/>
      <c r="KA11" s="961"/>
      <c r="KB11" s="961"/>
      <c r="KC11" s="963"/>
      <c r="KD11" s="962"/>
      <c r="KE11" s="961"/>
      <c r="KF11" s="961"/>
      <c r="KG11" s="963"/>
      <c r="KH11" s="962"/>
      <c r="KI11" s="961"/>
      <c r="KJ11" s="961"/>
      <c r="KK11" s="963"/>
      <c r="KL11" s="962"/>
      <c r="KM11" s="961"/>
      <c r="KN11" s="961"/>
      <c r="KO11" s="963"/>
      <c r="KP11" s="962"/>
      <c r="KQ11" s="961"/>
      <c r="KR11" s="961"/>
      <c r="KS11" s="963"/>
      <c r="KT11" s="962"/>
      <c r="KU11" s="961"/>
      <c r="KV11" s="961"/>
      <c r="KW11" s="963"/>
      <c r="KX11" s="962"/>
      <c r="KY11" s="961"/>
      <c r="KZ11" s="961"/>
      <c r="LA11" s="963"/>
      <c r="LB11" s="962"/>
      <c r="LC11" s="961"/>
      <c r="LD11" s="961"/>
      <c r="LE11" s="963"/>
      <c r="LF11" s="962"/>
      <c r="LG11" s="961"/>
      <c r="LH11" s="961"/>
      <c r="LI11" s="963"/>
      <c r="LJ11" s="962"/>
      <c r="LK11" s="961"/>
      <c r="LL11" s="961"/>
      <c r="LM11" s="963"/>
      <c r="LN11" s="962"/>
      <c r="LO11" s="961"/>
      <c r="LP11" s="961"/>
      <c r="LQ11" s="963"/>
      <c r="LR11" s="962"/>
      <c r="LS11" s="961"/>
      <c r="LT11" s="961"/>
      <c r="LU11" s="963"/>
      <c r="LV11" s="962"/>
      <c r="LW11" s="961"/>
      <c r="LX11" s="961"/>
      <c r="LY11" s="963"/>
      <c r="LZ11" s="962"/>
      <c r="MA11" s="961"/>
      <c r="MB11" s="961"/>
      <c r="MC11" s="963"/>
      <c r="MD11" s="962"/>
      <c r="ME11" s="961"/>
      <c r="MF11" s="961"/>
      <c r="MG11" s="963"/>
      <c r="MH11" s="962"/>
      <c r="MI11" s="961"/>
      <c r="MJ11" s="961"/>
      <c r="MK11" s="963"/>
      <c r="ML11" s="962"/>
      <c r="MM11" s="961"/>
      <c r="MN11" s="961"/>
      <c r="MO11" s="963"/>
      <c r="MP11" s="962"/>
      <c r="MQ11" s="961"/>
      <c r="MR11" s="961"/>
      <c r="MS11" s="963"/>
      <c r="MT11" s="962"/>
      <c r="MU11" s="961"/>
      <c r="MV11" s="961"/>
      <c r="MW11" s="963"/>
      <c r="MX11" s="962"/>
      <c r="MY11" s="961"/>
      <c r="MZ11" s="961"/>
      <c r="NA11" s="963"/>
      <c r="NB11" s="962"/>
      <c r="NC11" s="961"/>
      <c r="ND11" s="961"/>
      <c r="NE11" s="963"/>
      <c r="NF11" s="962"/>
      <c r="NG11" s="961"/>
      <c r="NH11" s="961"/>
      <c r="NI11" s="963"/>
      <c r="NJ11" s="962"/>
      <c r="NK11" s="961"/>
      <c r="NL11" s="961"/>
      <c r="NM11" s="963"/>
      <c r="NN11" s="962"/>
      <c r="NO11" s="961"/>
      <c r="NP11" s="961"/>
      <c r="NQ11" s="963"/>
      <c r="NR11" s="962"/>
      <c r="NS11" s="961"/>
      <c r="NT11" s="961"/>
      <c r="NU11" s="963"/>
      <c r="NV11" s="962"/>
      <c r="NW11" s="961"/>
      <c r="NX11" s="961"/>
      <c r="NY11" s="963"/>
      <c r="NZ11" s="962"/>
      <c r="OA11" s="961"/>
      <c r="OB11" s="961"/>
      <c r="OC11" s="963"/>
      <c r="OD11" s="962"/>
      <c r="OE11" s="961"/>
      <c r="OF11" s="961"/>
      <c r="OG11" s="963"/>
      <c r="OH11" s="962"/>
      <c r="OI11" s="961"/>
      <c r="OJ11" s="961"/>
      <c r="OK11" s="963"/>
      <c r="OL11" s="962"/>
      <c r="OM11" s="961"/>
      <c r="ON11" s="961"/>
      <c r="OO11" s="963"/>
      <c r="OP11" s="962"/>
      <c r="OQ11" s="961"/>
      <c r="OR11" s="961"/>
      <c r="OS11" s="963"/>
      <c r="OT11" s="962"/>
      <c r="OU11" s="961"/>
      <c r="OV11" s="961"/>
      <c r="OW11" s="963"/>
      <c r="OX11" s="962"/>
      <c r="OY11" s="961"/>
      <c r="OZ11" s="961"/>
      <c r="PA11" s="963"/>
      <c r="PB11" s="962"/>
      <c r="PC11" s="961"/>
      <c r="PD11" s="961"/>
      <c r="PE11" s="963"/>
      <c r="PF11" s="962"/>
      <c r="PG11" s="961"/>
      <c r="PH11" s="961"/>
      <c r="PI11" s="963"/>
      <c r="PJ11" s="962"/>
      <c r="PK11" s="961"/>
      <c r="PL11" s="961"/>
      <c r="PM11" s="963"/>
      <c r="PN11" s="962"/>
      <c r="PO11" s="961"/>
      <c r="PP11" s="961"/>
      <c r="PQ11" s="963"/>
      <c r="PR11" s="962"/>
      <c r="PS11" s="961"/>
      <c r="PT11" s="961"/>
      <c r="PU11" s="963"/>
      <c r="PV11" s="962"/>
      <c r="PW11" s="961"/>
      <c r="PX11" s="961"/>
      <c r="PY11" s="963"/>
      <c r="PZ11" s="962"/>
      <c r="QA11" s="961"/>
      <c r="QB11" s="961"/>
      <c r="QC11" s="963"/>
      <c r="QD11" s="962"/>
      <c r="QE11" s="961"/>
      <c r="QF11" s="961"/>
      <c r="QG11" s="963"/>
      <c r="QH11" s="962"/>
      <c r="QI11" s="961"/>
      <c r="QJ11" s="961"/>
      <c r="QK11" s="963"/>
      <c r="QL11" s="962"/>
      <c r="QM11" s="961"/>
      <c r="QN11" s="961"/>
      <c r="QO11" s="963"/>
      <c r="QP11" s="962"/>
      <c r="QQ11" s="961"/>
      <c r="QR11" s="961"/>
      <c r="QS11" s="963"/>
      <c r="QT11" s="962"/>
      <c r="QU11" s="961"/>
      <c r="QV11" s="961"/>
      <c r="QW11" s="963"/>
      <c r="QX11" s="962"/>
      <c r="QY11" s="961"/>
      <c r="QZ11" s="961"/>
      <c r="RA11" s="963"/>
      <c r="RB11" s="962"/>
      <c r="RC11" s="961"/>
      <c r="RD11" s="961"/>
      <c r="RE11" s="963"/>
      <c r="RF11" s="962"/>
      <c r="RG11" s="961"/>
      <c r="RH11" s="961"/>
      <c r="RI11" s="963"/>
      <c r="RJ11" s="962"/>
      <c r="RK11" s="961"/>
      <c r="RL11" s="961"/>
      <c r="RM11" s="963"/>
      <c r="RN11" s="962"/>
      <c r="RO11" s="961"/>
      <c r="RP11" s="961"/>
      <c r="RQ11" s="963"/>
      <c r="RR11" s="962"/>
      <c r="RS11" s="961"/>
      <c r="RT11" s="961"/>
      <c r="RU11" s="963"/>
      <c r="RV11" s="962"/>
      <c r="RW11" s="961"/>
      <c r="RX11" s="961"/>
      <c r="RY11" s="963"/>
      <c r="RZ11" s="962"/>
      <c r="SA11" s="961"/>
      <c r="SB11" s="961"/>
      <c r="SC11" s="963"/>
      <c r="SD11" s="962"/>
      <c r="SE11" s="961"/>
      <c r="SF11" s="961"/>
      <c r="SG11" s="963"/>
      <c r="SH11" s="962"/>
      <c r="SI11" s="961"/>
      <c r="SJ11" s="961"/>
      <c r="SK11" s="963"/>
      <c r="SL11" s="962"/>
      <c r="SM11" s="961"/>
      <c r="SN11" s="961"/>
      <c r="SO11" s="963"/>
      <c r="SP11" s="962"/>
      <c r="SQ11" s="961"/>
      <c r="SR11" s="961"/>
      <c r="SS11" s="963"/>
      <c r="ST11" s="962"/>
      <c r="SU11" s="961"/>
      <c r="SV11" s="961"/>
      <c r="SW11" s="963"/>
      <c r="SX11" s="962"/>
      <c r="SY11" s="961"/>
      <c r="SZ11" s="961"/>
      <c r="TA11" s="963"/>
      <c r="TB11" s="962"/>
      <c r="TC11" s="961"/>
      <c r="TD11" s="961"/>
      <c r="TE11" s="963"/>
      <c r="TF11" s="962"/>
      <c r="TG11" s="961"/>
      <c r="TH11" s="961"/>
      <c r="TI11" s="963"/>
      <c r="TJ11" s="962"/>
      <c r="TK11" s="961"/>
      <c r="TL11" s="961"/>
      <c r="TM11" s="963"/>
      <c r="TN11" s="962"/>
      <c r="TO11" s="961"/>
      <c r="TP11" s="961"/>
      <c r="TQ11" s="963"/>
      <c r="TR11" s="962"/>
      <c r="TS11" s="961"/>
      <c r="TT11" s="961"/>
      <c r="TU11" s="963"/>
      <c r="TV11" s="962"/>
      <c r="TW11" s="961"/>
      <c r="TX11" s="961"/>
      <c r="TY11" s="963"/>
      <c r="TZ11" s="962"/>
      <c r="UA11" s="961"/>
      <c r="UB11" s="961"/>
      <c r="UC11" s="963"/>
      <c r="UD11" s="962"/>
      <c r="UE11" s="961"/>
      <c r="UF11" s="961"/>
      <c r="UG11" s="963"/>
      <c r="UH11" s="962"/>
      <c r="UI11" s="961"/>
      <c r="UJ11" s="961"/>
      <c r="UK11" s="963"/>
      <c r="UL11" s="962"/>
      <c r="UM11" s="961"/>
      <c r="UN11" s="961"/>
      <c r="UO11" s="963"/>
      <c r="UP11" s="962"/>
      <c r="UQ11" s="961"/>
      <c r="UR11" s="961"/>
      <c r="US11" s="963"/>
      <c r="UT11" s="962"/>
      <c r="UU11" s="961"/>
      <c r="UV11" s="961"/>
      <c r="UW11" s="963"/>
      <c r="UX11" s="962"/>
      <c r="UY11" s="961"/>
      <c r="UZ11" s="961"/>
      <c r="VA11" s="963"/>
      <c r="VB11" s="962"/>
      <c r="VC11" s="961"/>
      <c r="VD11" s="961"/>
      <c r="VE11" s="963"/>
      <c r="VF11" s="962"/>
      <c r="VG11" s="961"/>
      <c r="VH11" s="961"/>
      <c r="VI11" s="963"/>
      <c r="VJ11" s="962"/>
      <c r="VK11" s="961"/>
      <c r="VL11" s="961"/>
      <c r="VM11" s="963"/>
      <c r="VN11" s="962"/>
      <c r="VO11" s="961"/>
      <c r="VP11" s="961"/>
      <c r="VQ11" s="963"/>
      <c r="VR11" s="962"/>
      <c r="VS11" s="961"/>
      <c r="VT11" s="961"/>
      <c r="VU11" s="963"/>
      <c r="VV11" s="962"/>
      <c r="VW11" s="961"/>
      <c r="VX11" s="961"/>
      <c r="VY11" s="963"/>
      <c r="VZ11" s="962"/>
      <c r="WA11" s="961"/>
      <c r="WB11" s="961"/>
      <c r="WC11" s="963"/>
      <c r="WD11" s="962"/>
      <c r="WE11" s="961"/>
      <c r="WF11" s="961"/>
      <c r="WG11" s="963"/>
      <c r="WH11" s="962"/>
      <c r="WI11" s="961"/>
      <c r="WJ11" s="961"/>
      <c r="WK11" s="963"/>
      <c r="WL11" s="962"/>
      <c r="WM11" s="961"/>
      <c r="WN11" s="961"/>
      <c r="WO11" s="963"/>
      <c r="WP11" s="962"/>
      <c r="WQ11" s="961"/>
      <c r="WR11" s="961"/>
      <c r="WS11" s="963"/>
      <c r="WT11" s="962"/>
      <c r="WU11" s="961"/>
      <c r="WV11" s="961"/>
      <c r="WW11" s="963"/>
      <c r="WX11" s="962"/>
      <c r="WY11" s="961"/>
      <c r="WZ11" s="961"/>
      <c r="XA11" s="963"/>
      <c r="XB11" s="962"/>
      <c r="XC11" s="961"/>
      <c r="XD11" s="961"/>
      <c r="XE11" s="963"/>
      <c r="XF11" s="962"/>
      <c r="XG11" s="961"/>
      <c r="XH11" s="961"/>
      <c r="XI11" s="963"/>
      <c r="XJ11" s="962"/>
      <c r="XK11" s="961"/>
      <c r="XL11" s="961"/>
      <c r="XM11" s="963"/>
      <c r="XN11" s="962"/>
      <c r="XO11" s="961"/>
      <c r="XP11" s="961"/>
      <c r="XQ11" s="963"/>
      <c r="XR11" s="962"/>
      <c r="XS11" s="961"/>
      <c r="XT11" s="961"/>
      <c r="XU11" s="963"/>
      <c r="XV11" s="962"/>
      <c r="XW11" s="961"/>
      <c r="XX11" s="961"/>
      <c r="XY11" s="963"/>
      <c r="XZ11" s="962"/>
      <c r="YA11" s="961"/>
      <c r="YB11" s="961"/>
      <c r="YC11" s="963"/>
      <c r="YD11" s="962"/>
      <c r="YE11" s="961"/>
      <c r="YF11" s="961"/>
      <c r="YG11" s="963"/>
      <c r="YH11" s="962"/>
      <c r="YI11" s="961"/>
      <c r="YJ11" s="961"/>
      <c r="YK11" s="963"/>
      <c r="YL11" s="962"/>
      <c r="YM11" s="961"/>
      <c r="YN11" s="961"/>
      <c r="YO11" s="963"/>
      <c r="YP11" s="962"/>
      <c r="YQ11" s="961"/>
      <c r="YR11" s="961"/>
      <c r="YS11" s="963"/>
      <c r="YT11" s="962"/>
      <c r="YU11" s="961"/>
      <c r="YV11" s="961"/>
      <c r="YW11" s="963"/>
      <c r="YX11" s="962"/>
      <c r="YY11" s="961"/>
      <c r="YZ11" s="961"/>
      <c r="ZA11" s="963"/>
      <c r="ZB11" s="962"/>
      <c r="ZC11" s="961"/>
      <c r="ZD11" s="961"/>
      <c r="ZE11" s="963"/>
      <c r="ZF11" s="962"/>
      <c r="ZG11" s="961"/>
      <c r="ZH11" s="961"/>
      <c r="ZI11" s="963"/>
      <c r="ZJ11" s="962"/>
      <c r="ZK11" s="961"/>
      <c r="ZL11" s="961"/>
      <c r="ZM11" s="963"/>
      <c r="ZN11" s="962"/>
      <c r="ZO11" s="961"/>
      <c r="ZP11" s="961"/>
      <c r="ZQ11" s="963"/>
      <c r="ZR11" s="962"/>
      <c r="ZS11" s="961"/>
      <c r="ZT11" s="961"/>
      <c r="ZU11" s="963"/>
      <c r="ZV11" s="962"/>
      <c r="ZW11" s="961"/>
      <c r="ZX11" s="961"/>
      <c r="ZY11" s="963"/>
      <c r="ZZ11" s="962"/>
      <c r="AAA11" s="961"/>
      <c r="AAB11" s="961"/>
      <c r="AAC11" s="963"/>
      <c r="AAD11" s="962"/>
      <c r="AAE11" s="961"/>
      <c r="AAF11" s="961"/>
      <c r="AAG11" s="963"/>
      <c r="AAH11" s="962"/>
      <c r="AAI11" s="961"/>
      <c r="AAJ11" s="961"/>
      <c r="AAK11" s="963"/>
      <c r="AAL11" s="962"/>
      <c r="AAM11" s="961"/>
      <c r="AAN11" s="961"/>
      <c r="AAO11" s="963"/>
      <c r="AAP11" s="962"/>
      <c r="AAQ11" s="961"/>
      <c r="AAR11" s="961"/>
      <c r="AAS11" s="963"/>
      <c r="AAT11" s="962"/>
      <c r="AAU11" s="961"/>
      <c r="AAV11" s="961"/>
      <c r="AAW11" s="963"/>
      <c r="AAX11" s="962"/>
      <c r="AAY11" s="961"/>
      <c r="AAZ11" s="961"/>
      <c r="ABA11" s="963"/>
      <c r="ABB11" s="962"/>
      <c r="ABC11" s="961"/>
      <c r="ABD11" s="961"/>
      <c r="ABE11" s="963"/>
      <c r="ABF11" s="962"/>
      <c r="ABG11" s="961"/>
      <c r="ABH11" s="961"/>
      <c r="ABI11" s="963"/>
      <c r="ABJ11" s="962"/>
      <c r="ABK11" s="961"/>
      <c r="ABL11" s="961"/>
      <c r="ABM11" s="963"/>
      <c r="ABN11" s="962"/>
      <c r="ABO11" s="961"/>
      <c r="ABP11" s="961"/>
      <c r="ABQ11" s="963"/>
      <c r="ABR11" s="962"/>
      <c r="ABS11" s="961"/>
      <c r="ABT11" s="961"/>
      <c r="ABU11" s="963"/>
      <c r="ABV11" s="962"/>
      <c r="ABW11" s="961"/>
      <c r="ABX11" s="961"/>
      <c r="ABY11" s="963"/>
      <c r="ABZ11" s="962"/>
      <c r="ACA11" s="961"/>
      <c r="ACB11" s="961"/>
      <c r="ACC11" s="963"/>
      <c r="ACD11" s="962"/>
      <c r="ACE11" s="961"/>
      <c r="ACF11" s="961"/>
      <c r="ACG11" s="963"/>
      <c r="ACH11" s="962"/>
      <c r="ACI11" s="961"/>
      <c r="ACJ11" s="961"/>
      <c r="ACK11" s="963"/>
      <c r="ACL11" s="962"/>
      <c r="ACM11" s="961"/>
      <c r="ACN11" s="961"/>
      <c r="ACO11" s="963"/>
      <c r="ACP11" s="962"/>
      <c r="ACQ11" s="961"/>
      <c r="ACR11" s="961"/>
      <c r="ACS11" s="963"/>
      <c r="ACT11" s="962"/>
      <c r="ACU11" s="961"/>
      <c r="ACV11" s="961"/>
      <c r="ACW11" s="963"/>
      <c r="ACX11" s="962"/>
      <c r="ACY11" s="961"/>
      <c r="ACZ11" s="961"/>
      <c r="ADA11" s="963"/>
      <c r="ADB11" s="962"/>
      <c r="ADC11" s="961"/>
      <c r="ADD11" s="961"/>
      <c r="ADE11" s="963"/>
      <c r="ADF11" s="962"/>
      <c r="ADG11" s="961"/>
      <c r="ADH11" s="961"/>
      <c r="ADI11" s="963"/>
      <c r="ADJ11" s="962"/>
      <c r="ADK11" s="961"/>
      <c r="ADL11" s="961"/>
      <c r="ADM11" s="963"/>
      <c r="ADN11" s="962"/>
      <c r="ADO11" s="961"/>
      <c r="ADP11" s="961"/>
      <c r="ADQ11" s="963"/>
      <c r="ADR11" s="962"/>
      <c r="ADS11" s="961"/>
      <c r="ADT11" s="961"/>
      <c r="ADU11" s="963"/>
      <c r="ADV11" s="962"/>
      <c r="ADW11" s="961"/>
      <c r="ADX11" s="961"/>
      <c r="ADY11" s="963"/>
      <c r="ADZ11" s="962"/>
      <c r="AEA11" s="961"/>
      <c r="AEB11" s="961"/>
      <c r="AEC11" s="963"/>
      <c r="AED11" s="962"/>
      <c r="AEE11" s="961"/>
      <c r="AEF11" s="961"/>
      <c r="AEG11" s="963"/>
      <c r="AEH11" s="962"/>
      <c r="AEI11" s="961"/>
      <c r="AEJ11" s="961"/>
      <c r="AEK11" s="963"/>
      <c r="AEL11" s="962"/>
      <c r="AEM11" s="961"/>
      <c r="AEN11" s="961"/>
      <c r="AEO11" s="963"/>
      <c r="AEP11" s="962"/>
      <c r="AEQ11" s="961"/>
      <c r="AER11" s="961"/>
      <c r="AES11" s="963"/>
      <c r="AET11" s="962"/>
      <c r="AEU11" s="961"/>
      <c r="AEV11" s="961"/>
      <c r="AEW11" s="963"/>
      <c r="AEX11" s="962"/>
      <c r="AEY11" s="961"/>
      <c r="AEZ11" s="961"/>
      <c r="AFA11" s="963"/>
      <c r="AFB11" s="962"/>
      <c r="AFC11" s="961"/>
      <c r="AFD11" s="961"/>
      <c r="AFE11" s="963"/>
      <c r="AFF11" s="962"/>
      <c r="AFG11" s="961"/>
      <c r="AFH11" s="961"/>
      <c r="AFI11" s="963"/>
      <c r="AFJ11" s="962"/>
      <c r="AFK11" s="961"/>
      <c r="AFL11" s="961"/>
      <c r="AFM11" s="963"/>
      <c r="AFN11" s="962"/>
      <c r="AFO11" s="961"/>
      <c r="AFP11" s="961"/>
      <c r="AFQ11" s="963"/>
      <c r="AFR11" s="962"/>
      <c r="AFS11" s="961"/>
      <c r="AFT11" s="961"/>
      <c r="AFU11" s="963"/>
      <c r="AFV11" s="962"/>
      <c r="AFW11" s="961"/>
      <c r="AFX11" s="961"/>
      <c r="AFY11" s="963"/>
      <c r="AFZ11" s="962"/>
      <c r="AGA11" s="961"/>
      <c r="AGB11" s="961"/>
      <c r="AGC11" s="963"/>
      <c r="AGD11" s="962"/>
      <c r="AGE11" s="961"/>
      <c r="AGF11" s="961"/>
      <c r="AGG11" s="963"/>
      <c r="AGH11" s="962"/>
      <c r="AGI11" s="961"/>
      <c r="AGJ11" s="961"/>
      <c r="AGK11" s="963"/>
      <c r="AGL11" s="962"/>
      <c r="AGM11" s="961"/>
      <c r="AGN11" s="961"/>
      <c r="AGO11" s="963"/>
      <c r="AGP11" s="962"/>
      <c r="AGQ11" s="961"/>
      <c r="AGR11" s="961"/>
      <c r="AGS11" s="963"/>
      <c r="AGT11" s="962"/>
      <c r="AGU11" s="961"/>
      <c r="AGV11" s="961"/>
      <c r="AGW11" s="963"/>
      <c r="AGX11" s="962"/>
      <c r="AGY11" s="961"/>
      <c r="AGZ11" s="961"/>
      <c r="AHA11" s="963"/>
      <c r="AHB11" s="962"/>
      <c r="AHC11" s="961"/>
      <c r="AHD11" s="961"/>
      <c r="AHE11" s="963"/>
      <c r="AHF11" s="962"/>
      <c r="AHG11" s="961"/>
      <c r="AHH11" s="961"/>
      <c r="AHI11" s="963"/>
      <c r="AHJ11" s="962"/>
      <c r="AHK11" s="961"/>
      <c r="AHL11" s="961"/>
      <c r="AHM11" s="963"/>
      <c r="AHN11" s="962"/>
      <c r="AHO11" s="961"/>
      <c r="AHP11" s="961"/>
      <c r="AHQ11" s="963"/>
      <c r="AHR11" s="962"/>
      <c r="AHS11" s="961"/>
      <c r="AHT11" s="961"/>
      <c r="AHU11" s="963"/>
      <c r="AHV11" s="962"/>
      <c r="AHW11" s="961"/>
      <c r="AHX11" s="961"/>
      <c r="AHY11" s="963"/>
      <c r="AHZ11" s="962"/>
      <c r="AIA11" s="961"/>
      <c r="AIB11" s="961"/>
      <c r="AIC11" s="963"/>
      <c r="AID11" s="962"/>
      <c r="AIE11" s="961"/>
      <c r="AIF11" s="961"/>
      <c r="AIG11" s="963"/>
      <c r="AIH11" s="962"/>
      <c r="AII11" s="961"/>
      <c r="AIJ11" s="961"/>
      <c r="AIK11" s="963"/>
      <c r="AIL11" s="962"/>
      <c r="AIM11" s="961"/>
      <c r="AIN11" s="961"/>
      <c r="AIO11" s="963"/>
      <c r="AIP11" s="962"/>
      <c r="AIQ11" s="961"/>
      <c r="AIR11" s="961"/>
      <c r="AIS11" s="963"/>
      <c r="AIT11" s="962"/>
      <c r="AIU11" s="961"/>
      <c r="AIV11" s="961"/>
      <c r="AIW11" s="963"/>
      <c r="AIX11" s="962"/>
      <c r="AIY11" s="961"/>
      <c r="AIZ11" s="961"/>
      <c r="AJA11" s="963"/>
      <c r="AJB11" s="962"/>
      <c r="AJC11" s="961"/>
      <c r="AJD11" s="961"/>
      <c r="AJE11" s="963"/>
      <c r="AJF11" s="962"/>
      <c r="AJG11" s="961"/>
      <c r="AJH11" s="961"/>
      <c r="AJI11" s="963"/>
      <c r="AJJ11" s="962"/>
      <c r="AJK11" s="961"/>
      <c r="AJL11" s="961"/>
      <c r="AJM11" s="963"/>
      <c r="AJN11" s="962"/>
      <c r="AJO11" s="961"/>
      <c r="AJP11" s="961"/>
      <c r="AJQ11" s="963"/>
      <c r="AJR11" s="962"/>
      <c r="AJS11" s="961"/>
      <c r="AJT11" s="961"/>
      <c r="AJU11" s="963"/>
      <c r="AJV11" s="962"/>
      <c r="AJW11" s="961"/>
      <c r="AJX11" s="961"/>
      <c r="AJY11" s="963"/>
      <c r="AJZ11" s="962"/>
      <c r="AKA11" s="961"/>
      <c r="AKB11" s="961"/>
      <c r="AKC11" s="963"/>
      <c r="AKD11" s="962"/>
      <c r="AKE11" s="961"/>
      <c r="AKF11" s="961"/>
      <c r="AKG11" s="963"/>
      <c r="AKH11" s="962"/>
      <c r="AKI11" s="961"/>
      <c r="AKJ11" s="961"/>
      <c r="AKK11" s="963"/>
      <c r="AKL11" s="962"/>
      <c r="AKM11" s="961"/>
      <c r="AKN11" s="961"/>
      <c r="AKO11" s="963"/>
      <c r="AKP11" s="962"/>
      <c r="AKQ11" s="961"/>
      <c r="AKR11" s="961"/>
      <c r="AKS11" s="963"/>
      <c r="AKT11" s="962"/>
      <c r="AKU11" s="961"/>
      <c r="AKV11" s="961"/>
      <c r="AKW11" s="963"/>
      <c r="AKX11" s="962"/>
      <c r="AKY11" s="961"/>
      <c r="AKZ11" s="961"/>
      <c r="ALA11" s="963"/>
      <c r="ALB11" s="962"/>
      <c r="ALC11" s="961"/>
      <c r="ALD11" s="961"/>
      <c r="ALE11" s="963"/>
      <c r="ALF11" s="962"/>
      <c r="ALG11" s="961"/>
      <c r="ALH11" s="961"/>
      <c r="ALI11" s="963"/>
      <c r="ALJ11" s="962"/>
      <c r="ALK11" s="961"/>
      <c r="ALL11" s="961"/>
      <c r="ALM11" s="963"/>
      <c r="ALN11" s="962"/>
      <c r="ALO11" s="961"/>
      <c r="ALP11" s="961"/>
      <c r="ALQ11" s="963"/>
      <c r="ALR11" s="962"/>
      <c r="ALS11" s="961"/>
      <c r="ALT11" s="961"/>
      <c r="ALU11" s="963"/>
      <c r="ALV11" s="962"/>
      <c r="ALW11" s="961"/>
      <c r="ALX11" s="961"/>
      <c r="ALY11" s="963"/>
      <c r="ALZ11" s="962"/>
      <c r="AMA11" s="961"/>
      <c r="AMB11" s="961"/>
      <c r="AMC11" s="963"/>
      <c r="AMD11" s="962"/>
      <c r="AME11" s="961"/>
      <c r="AMF11" s="961"/>
      <c r="AMG11" s="963"/>
      <c r="AMH11" s="962"/>
      <c r="AMI11" s="961"/>
      <c r="AMJ11" s="961"/>
      <c r="AMK11" s="963"/>
      <c r="AML11" s="962"/>
      <c r="AMM11" s="961"/>
      <c r="AMN11" s="961"/>
      <c r="AMO11" s="963"/>
      <c r="AMP11" s="962"/>
      <c r="AMQ11" s="961"/>
      <c r="AMR11" s="961"/>
      <c r="AMS11" s="963"/>
      <c r="AMT11" s="962"/>
      <c r="AMU11" s="961"/>
      <c r="AMV11" s="961"/>
      <c r="AMW11" s="963"/>
      <c r="AMX11" s="962"/>
      <c r="AMY11" s="961"/>
      <c r="AMZ11" s="961"/>
      <c r="ANA11" s="963"/>
      <c r="ANB11" s="962"/>
      <c r="ANC11" s="961"/>
      <c r="AND11" s="961"/>
      <c r="ANE11" s="963"/>
      <c r="ANF11" s="962"/>
      <c r="ANG11" s="961"/>
      <c r="ANH11" s="961"/>
      <c r="ANI11" s="963"/>
      <c r="ANJ11" s="962"/>
      <c r="ANK11" s="961"/>
      <c r="ANL11" s="961"/>
      <c r="ANM11" s="963"/>
      <c r="ANN11" s="962"/>
      <c r="ANO11" s="961"/>
      <c r="ANP11" s="961"/>
      <c r="ANQ11" s="963"/>
      <c r="ANR11" s="962"/>
      <c r="ANS11" s="961"/>
      <c r="ANT11" s="961"/>
      <c r="ANU11" s="963"/>
      <c r="ANV11" s="962"/>
      <c r="ANW11" s="961"/>
      <c r="ANX11" s="961"/>
      <c r="ANY11" s="963"/>
      <c r="ANZ11" s="962"/>
      <c r="AOA11" s="961"/>
      <c r="AOB11" s="961"/>
      <c r="AOC11" s="963"/>
      <c r="AOD11" s="962"/>
      <c r="AOE11" s="961"/>
      <c r="AOF11" s="961"/>
      <c r="AOG11" s="963"/>
      <c r="AOH11" s="962"/>
      <c r="AOI11" s="961"/>
      <c r="AOJ11" s="961"/>
      <c r="AOK11" s="963"/>
      <c r="AOL11" s="962"/>
      <c r="AOM11" s="961"/>
      <c r="AON11" s="961"/>
      <c r="AOO11" s="963"/>
      <c r="AOP11" s="962"/>
      <c r="AOQ11" s="961"/>
      <c r="AOR11" s="961"/>
      <c r="AOS11" s="963"/>
      <c r="AOT11" s="962"/>
      <c r="AOU11" s="961"/>
      <c r="AOV11" s="961"/>
      <c r="AOW11" s="963"/>
      <c r="AOX11" s="962"/>
      <c r="AOY11" s="961"/>
      <c r="AOZ11" s="961"/>
      <c r="APA11" s="963"/>
      <c r="APB11" s="962"/>
      <c r="APC11" s="961"/>
      <c r="APD11" s="961"/>
      <c r="APE11" s="963"/>
      <c r="APF11" s="962"/>
      <c r="APG11" s="961"/>
      <c r="APH11" s="961"/>
      <c r="API11" s="963"/>
      <c r="APJ11" s="962"/>
      <c r="APK11" s="961"/>
      <c r="APL11" s="961"/>
      <c r="APM11" s="963"/>
      <c r="APN11" s="962"/>
      <c r="APO11" s="961"/>
      <c r="APP11" s="961"/>
      <c r="APQ11" s="963"/>
      <c r="APR11" s="962"/>
      <c r="APS11" s="961"/>
      <c r="APT11" s="961"/>
      <c r="APU11" s="963"/>
      <c r="APV11" s="962"/>
      <c r="APW11" s="961"/>
      <c r="APX11" s="961"/>
      <c r="APY11" s="963"/>
      <c r="APZ11" s="962"/>
      <c r="AQA11" s="961"/>
      <c r="AQB11" s="961"/>
      <c r="AQC11" s="963"/>
      <c r="AQD11" s="962"/>
      <c r="AQE11" s="961"/>
      <c r="AQF11" s="961"/>
      <c r="AQG11" s="963"/>
      <c r="AQH11" s="962"/>
      <c r="AQI11" s="961"/>
      <c r="AQJ11" s="961"/>
      <c r="AQK11" s="963"/>
      <c r="AQL11" s="962"/>
      <c r="AQM11" s="961"/>
      <c r="AQN11" s="961"/>
      <c r="AQO11" s="963"/>
      <c r="AQP11" s="962"/>
      <c r="AQQ11" s="961"/>
      <c r="AQR11" s="961"/>
      <c r="AQS11" s="963"/>
      <c r="AQT11" s="962"/>
      <c r="AQU11" s="961"/>
      <c r="AQV11" s="961"/>
      <c r="AQW11" s="963"/>
      <c r="AQX11" s="962"/>
      <c r="AQY11" s="961"/>
      <c r="AQZ11" s="961"/>
      <c r="ARA11" s="963"/>
      <c r="ARB11" s="962"/>
      <c r="ARC11" s="961"/>
      <c r="ARD11" s="961"/>
      <c r="ARE11" s="963"/>
      <c r="ARF11" s="962"/>
      <c r="ARG11" s="961"/>
      <c r="ARH11" s="961"/>
      <c r="ARI11" s="963"/>
      <c r="ARJ11" s="962"/>
      <c r="ARK11" s="961"/>
      <c r="ARL11" s="961"/>
      <c r="ARM11" s="963"/>
      <c r="ARN11" s="962"/>
      <c r="ARO11" s="961"/>
      <c r="ARP11" s="961"/>
      <c r="ARQ11" s="963"/>
      <c r="ARR11" s="962"/>
      <c r="ARS11" s="961"/>
      <c r="ART11" s="961"/>
      <c r="ARU11" s="963"/>
      <c r="ARV11" s="962"/>
      <c r="ARW11" s="961"/>
      <c r="ARX11" s="961"/>
      <c r="ARY11" s="963"/>
      <c r="ARZ11" s="962"/>
      <c r="ASA11" s="961"/>
      <c r="ASB11" s="961"/>
      <c r="ASC11" s="963"/>
      <c r="ASD11" s="962"/>
      <c r="ASE11" s="961"/>
      <c r="ASF11" s="961"/>
      <c r="ASG11" s="963"/>
      <c r="ASH11" s="962"/>
      <c r="ASI11" s="961"/>
      <c r="ASJ11" s="961"/>
      <c r="ASK11" s="963"/>
      <c r="ASL11" s="962"/>
      <c r="ASM11" s="961"/>
      <c r="ASN11" s="961"/>
      <c r="ASO11" s="963"/>
      <c r="ASP11" s="962"/>
      <c r="ASQ11" s="961"/>
      <c r="ASR11" s="961"/>
      <c r="ASS11" s="963"/>
      <c r="AST11" s="962"/>
      <c r="ASU11" s="961"/>
      <c r="ASV11" s="961"/>
      <c r="ASW11" s="963"/>
      <c r="ASX11" s="962"/>
      <c r="ASY11" s="961"/>
      <c r="ASZ11" s="961"/>
      <c r="ATA11" s="963"/>
      <c r="ATB11" s="962"/>
      <c r="ATC11" s="961"/>
      <c r="ATD11" s="961"/>
      <c r="ATE11" s="963"/>
      <c r="ATF11" s="962"/>
      <c r="ATG11" s="961"/>
      <c r="ATH11" s="961"/>
      <c r="ATI11" s="963"/>
      <c r="ATJ11" s="962"/>
      <c r="ATK11" s="961"/>
      <c r="ATL11" s="961"/>
      <c r="ATM11" s="963"/>
      <c r="ATN11" s="962"/>
      <c r="ATO11" s="961"/>
      <c r="ATP11" s="961"/>
      <c r="ATQ11" s="963"/>
      <c r="ATR11" s="962"/>
      <c r="ATS11" s="961"/>
      <c r="ATT11" s="961"/>
      <c r="ATU11" s="963"/>
      <c r="ATV11" s="962"/>
      <c r="ATW11" s="961"/>
      <c r="ATX11" s="961"/>
      <c r="ATY11" s="963"/>
      <c r="ATZ11" s="962"/>
      <c r="AUA11" s="961"/>
      <c r="AUB11" s="961"/>
      <c r="AUC11" s="963"/>
      <c r="AUD11" s="962"/>
      <c r="AUE11" s="961"/>
      <c r="AUF11" s="961"/>
      <c r="AUG11" s="963"/>
      <c r="AUH11" s="962"/>
      <c r="AUI11" s="961"/>
      <c r="AUJ11" s="961"/>
      <c r="AUK11" s="963"/>
      <c r="AUL11" s="962"/>
      <c r="AUM11" s="961"/>
      <c r="AUN11" s="961"/>
      <c r="AUO11" s="963"/>
      <c r="AUP11" s="962"/>
      <c r="AUQ11" s="961"/>
      <c r="AUR11" s="961"/>
      <c r="AUS11" s="963"/>
      <c r="AUT11" s="962"/>
      <c r="AUU11" s="961"/>
      <c r="AUV11" s="961"/>
      <c r="AUW11" s="963"/>
      <c r="AUX11" s="962"/>
      <c r="AUY11" s="961"/>
      <c r="AUZ11" s="961"/>
      <c r="AVA11" s="963"/>
      <c r="AVB11" s="962"/>
      <c r="AVC11" s="961"/>
      <c r="AVD11" s="961"/>
      <c r="AVE11" s="963"/>
      <c r="AVF11" s="962"/>
      <c r="AVG11" s="961"/>
      <c r="AVH11" s="961"/>
      <c r="AVI11" s="963"/>
      <c r="AVJ11" s="962"/>
      <c r="AVK11" s="961"/>
      <c r="AVL11" s="961"/>
      <c r="AVM11" s="963"/>
      <c r="AVN11" s="962"/>
      <c r="AVO11" s="961"/>
      <c r="AVP11" s="961"/>
      <c r="AVQ11" s="963"/>
      <c r="AVR11" s="962"/>
      <c r="AVS11" s="961"/>
      <c r="AVT11" s="961"/>
      <c r="AVU11" s="963"/>
      <c r="AVV11" s="962"/>
      <c r="AVW11" s="961"/>
      <c r="AVX11" s="961"/>
      <c r="AVY11" s="963"/>
      <c r="AVZ11" s="962"/>
      <c r="AWA11" s="961"/>
      <c r="AWB11" s="961"/>
      <c r="AWC11" s="963"/>
      <c r="AWD11" s="962"/>
      <c r="AWE11" s="961"/>
      <c r="AWF11" s="961"/>
      <c r="AWG11" s="963"/>
      <c r="AWH11" s="962"/>
      <c r="AWI11" s="961"/>
      <c r="AWJ11" s="961"/>
      <c r="AWK11" s="963"/>
      <c r="AWL11" s="962"/>
      <c r="AWM11" s="961"/>
      <c r="AWN11" s="961"/>
      <c r="AWO11" s="963"/>
      <c r="AWP11" s="962"/>
      <c r="AWQ11" s="961"/>
      <c r="AWR11" s="961"/>
      <c r="AWS11" s="963"/>
      <c r="AWT11" s="962"/>
      <c r="AWU11" s="961"/>
      <c r="AWV11" s="961"/>
      <c r="AWW11" s="963"/>
      <c r="AWX11" s="962"/>
      <c r="AWY11" s="961"/>
      <c r="AWZ11" s="961"/>
      <c r="AXA11" s="963"/>
      <c r="AXB11" s="962"/>
      <c r="AXC11" s="961"/>
      <c r="AXD11" s="961"/>
      <c r="AXE11" s="963"/>
      <c r="AXF11" s="962"/>
      <c r="AXG11" s="961"/>
      <c r="AXH11" s="961"/>
      <c r="AXI11" s="963"/>
      <c r="AXJ11" s="962"/>
      <c r="AXK11" s="961"/>
      <c r="AXL11" s="961"/>
      <c r="AXM11" s="963"/>
      <c r="AXN11" s="962"/>
      <c r="AXO11" s="961"/>
      <c r="AXP11" s="961"/>
      <c r="AXQ11" s="963"/>
      <c r="AXR11" s="962"/>
      <c r="AXS11" s="961"/>
      <c r="AXT11" s="961"/>
      <c r="AXU11" s="963"/>
      <c r="AXV11" s="962"/>
      <c r="AXW11" s="961"/>
      <c r="AXX11" s="961"/>
      <c r="AXY11" s="963"/>
      <c r="AXZ11" s="962"/>
      <c r="AYA11" s="961"/>
      <c r="AYB11" s="961"/>
      <c r="AYC11" s="963"/>
      <c r="AYD11" s="962"/>
      <c r="AYE11" s="961"/>
      <c r="AYF11" s="961"/>
      <c r="AYG11" s="963"/>
      <c r="AYH11" s="962"/>
      <c r="AYI11" s="961"/>
      <c r="AYJ11" s="961"/>
      <c r="AYK11" s="963"/>
      <c r="AYL11" s="962"/>
      <c r="AYM11" s="961"/>
      <c r="AYN11" s="961"/>
      <c r="AYO11" s="963"/>
      <c r="AYP11" s="962"/>
      <c r="AYQ11" s="961"/>
      <c r="AYR11" s="961"/>
      <c r="AYS11" s="963"/>
      <c r="AYT11" s="962"/>
      <c r="AYU11" s="961"/>
      <c r="AYV11" s="961"/>
      <c r="AYW11" s="963"/>
      <c r="AYX11" s="962"/>
      <c r="AYY11" s="961"/>
      <c r="AYZ11" s="961"/>
      <c r="AZA11" s="963"/>
      <c r="AZB11" s="962"/>
      <c r="AZC11" s="961"/>
      <c r="AZD11" s="961"/>
      <c r="AZE11" s="963"/>
      <c r="AZF11" s="962"/>
      <c r="AZG11" s="961"/>
      <c r="AZH11" s="961"/>
      <c r="AZI11" s="963"/>
      <c r="AZJ11" s="962"/>
      <c r="AZK11" s="961"/>
      <c r="AZL11" s="961"/>
      <c r="AZM11" s="963"/>
      <c r="AZN11" s="962"/>
      <c r="AZO11" s="961"/>
      <c r="AZP11" s="961"/>
      <c r="AZQ11" s="963"/>
      <c r="AZR11" s="962"/>
      <c r="AZS11" s="961"/>
      <c r="AZT11" s="961"/>
      <c r="AZU11" s="963"/>
      <c r="AZV11" s="962"/>
      <c r="AZW11" s="961"/>
      <c r="AZX11" s="961"/>
      <c r="AZY11" s="963"/>
      <c r="AZZ11" s="962"/>
      <c r="BAA11" s="961"/>
      <c r="BAB11" s="961"/>
      <c r="BAC11" s="963"/>
      <c r="BAD11" s="962"/>
      <c r="BAE11" s="961"/>
      <c r="BAF11" s="961"/>
      <c r="BAG11" s="963"/>
      <c r="BAH11" s="962"/>
      <c r="BAI11" s="961"/>
      <c r="BAJ11" s="961"/>
      <c r="BAK11" s="963"/>
      <c r="BAL11" s="962"/>
      <c r="BAM11" s="961"/>
      <c r="BAN11" s="961"/>
      <c r="BAO11" s="963"/>
      <c r="BAP11" s="962"/>
      <c r="BAQ11" s="961"/>
      <c r="BAR11" s="961"/>
      <c r="BAS11" s="963"/>
      <c r="BAT11" s="962"/>
      <c r="BAU11" s="961"/>
      <c r="BAV11" s="961"/>
      <c r="BAW11" s="963"/>
      <c r="BAX11" s="962"/>
      <c r="BAY11" s="961"/>
      <c r="BAZ11" s="961"/>
      <c r="BBA11" s="963"/>
      <c r="BBB11" s="962"/>
      <c r="BBC11" s="961"/>
      <c r="BBD11" s="961"/>
      <c r="BBE11" s="963"/>
      <c r="BBF11" s="962"/>
      <c r="BBG11" s="961"/>
      <c r="BBH11" s="961"/>
      <c r="BBI11" s="963"/>
      <c r="BBJ11" s="962"/>
      <c r="BBK11" s="961"/>
      <c r="BBL11" s="961"/>
      <c r="BBM11" s="963"/>
      <c r="BBN11" s="962"/>
      <c r="BBO11" s="961"/>
      <c r="BBP11" s="961"/>
      <c r="BBQ11" s="963"/>
      <c r="BBR11" s="962"/>
      <c r="BBS11" s="961"/>
      <c r="BBT11" s="961"/>
      <c r="BBU11" s="963"/>
      <c r="BBV11" s="962"/>
      <c r="BBW11" s="961"/>
      <c r="BBX11" s="961"/>
      <c r="BBY11" s="963"/>
      <c r="BBZ11" s="962"/>
      <c r="BCA11" s="961"/>
      <c r="BCB11" s="961"/>
      <c r="BCC11" s="963"/>
      <c r="BCD11" s="962"/>
      <c r="BCE11" s="961"/>
      <c r="BCF11" s="961"/>
      <c r="BCG11" s="963"/>
      <c r="BCH11" s="962"/>
      <c r="BCI11" s="961"/>
      <c r="BCJ11" s="961"/>
      <c r="BCK11" s="963"/>
      <c r="BCL11" s="962"/>
      <c r="BCM11" s="961"/>
      <c r="BCN11" s="961"/>
      <c r="BCO11" s="963"/>
      <c r="BCP11" s="962"/>
      <c r="BCQ11" s="961"/>
      <c r="BCR11" s="961"/>
      <c r="BCS11" s="963"/>
      <c r="BCT11" s="962"/>
      <c r="BCU11" s="961"/>
      <c r="BCV11" s="961"/>
      <c r="BCW11" s="963"/>
      <c r="BCX11" s="962"/>
      <c r="BCY11" s="961"/>
      <c r="BCZ11" s="961"/>
      <c r="BDA11" s="963"/>
      <c r="BDB11" s="962"/>
      <c r="BDC11" s="961"/>
      <c r="BDD11" s="961"/>
      <c r="BDE11" s="963"/>
      <c r="BDF11" s="962"/>
      <c r="BDG11" s="961"/>
      <c r="BDH11" s="961"/>
      <c r="BDI11" s="963"/>
      <c r="BDJ11" s="962"/>
      <c r="BDK11" s="961"/>
      <c r="BDL11" s="961"/>
      <c r="BDM11" s="963"/>
      <c r="BDN11" s="962"/>
      <c r="BDO11" s="961"/>
      <c r="BDP11" s="961"/>
      <c r="BDQ11" s="963"/>
      <c r="BDR11" s="962"/>
      <c r="BDS11" s="961"/>
      <c r="BDT11" s="961"/>
      <c r="BDU11" s="963"/>
      <c r="BDV11" s="962"/>
      <c r="BDW11" s="961"/>
      <c r="BDX11" s="961"/>
      <c r="BDY11" s="963"/>
      <c r="BDZ11" s="962"/>
      <c r="BEA11" s="961"/>
      <c r="BEB11" s="961"/>
      <c r="BEC11" s="963"/>
      <c r="BED11" s="962"/>
      <c r="BEE11" s="961"/>
      <c r="BEF11" s="961"/>
      <c r="BEG11" s="963"/>
      <c r="BEH11" s="962"/>
      <c r="BEI11" s="961"/>
      <c r="BEJ11" s="961"/>
      <c r="BEK11" s="963"/>
      <c r="BEL11" s="962"/>
      <c r="BEM11" s="961"/>
      <c r="BEN11" s="961"/>
      <c r="BEO11" s="963"/>
      <c r="BEP11" s="962"/>
      <c r="BEQ11" s="961"/>
      <c r="BER11" s="961"/>
      <c r="BES11" s="963"/>
      <c r="BET11" s="962"/>
      <c r="BEU11" s="961"/>
      <c r="BEV11" s="961"/>
      <c r="BEW11" s="963"/>
      <c r="BEX11" s="962"/>
      <c r="BEY11" s="961"/>
      <c r="BEZ11" s="961"/>
      <c r="BFA11" s="963"/>
      <c r="BFB11" s="962"/>
      <c r="BFC11" s="961"/>
      <c r="BFD11" s="961"/>
      <c r="BFE11" s="963"/>
      <c r="BFF11" s="962"/>
      <c r="BFG11" s="961"/>
      <c r="BFH11" s="961"/>
      <c r="BFI11" s="963"/>
      <c r="BFJ11" s="962"/>
      <c r="BFK11" s="961"/>
      <c r="BFL11" s="961"/>
      <c r="BFM11" s="963"/>
      <c r="BFN11" s="962"/>
      <c r="BFO11" s="961"/>
      <c r="BFP11" s="961"/>
      <c r="BFQ11" s="963"/>
      <c r="BFR11" s="962"/>
      <c r="BFS11" s="961"/>
      <c r="BFT11" s="961"/>
      <c r="BFU11" s="963"/>
      <c r="BFV11" s="962"/>
      <c r="BFW11" s="961"/>
      <c r="BFX11" s="961"/>
      <c r="BFY11" s="963"/>
      <c r="BFZ11" s="962"/>
      <c r="BGA11" s="961"/>
      <c r="BGB11" s="961"/>
      <c r="BGC11" s="963"/>
      <c r="BGD11" s="962"/>
      <c r="BGE11" s="961"/>
      <c r="BGF11" s="961"/>
      <c r="BGG11" s="963"/>
      <c r="BGH11" s="962"/>
      <c r="BGI11" s="961"/>
      <c r="BGJ11" s="961"/>
      <c r="BGK11" s="963"/>
      <c r="BGL11" s="962"/>
      <c r="BGM11" s="961"/>
      <c r="BGN11" s="961"/>
      <c r="BGO11" s="963"/>
      <c r="BGP11" s="962"/>
      <c r="BGQ11" s="961"/>
      <c r="BGR11" s="961"/>
      <c r="BGS11" s="963"/>
      <c r="BGT11" s="962"/>
      <c r="BGU11" s="961"/>
      <c r="BGV11" s="961"/>
      <c r="BGW11" s="963"/>
      <c r="BGX11" s="962"/>
      <c r="BGY11" s="961"/>
      <c r="BGZ11" s="961"/>
      <c r="BHA11" s="963"/>
      <c r="BHB11" s="962"/>
      <c r="BHC11" s="961"/>
      <c r="BHD11" s="961"/>
      <c r="BHE11" s="963"/>
      <c r="BHF11" s="962"/>
      <c r="BHG11" s="961"/>
      <c r="BHH11" s="961"/>
      <c r="BHI11" s="963"/>
      <c r="BHJ11" s="962"/>
      <c r="BHK11" s="961"/>
      <c r="BHL11" s="961"/>
      <c r="BHM11" s="963"/>
      <c r="BHN11" s="962"/>
      <c r="BHO11" s="961"/>
      <c r="BHP11" s="961"/>
      <c r="BHQ11" s="963"/>
      <c r="BHR11" s="962"/>
      <c r="BHS11" s="961"/>
      <c r="BHT11" s="961"/>
      <c r="BHU11" s="963"/>
      <c r="BHV11" s="962"/>
      <c r="BHW11" s="961"/>
      <c r="BHX11" s="961"/>
      <c r="BHY11" s="963"/>
      <c r="BHZ11" s="962"/>
      <c r="BIA11" s="961"/>
      <c r="BIB11" s="961"/>
      <c r="BIC11" s="963"/>
      <c r="BID11" s="962"/>
      <c r="BIE11" s="961"/>
      <c r="BIF11" s="961"/>
      <c r="BIG11" s="963"/>
      <c r="BIH11" s="962"/>
      <c r="BII11" s="961"/>
      <c r="BIJ11" s="961"/>
      <c r="BIK11" s="963"/>
      <c r="BIL11" s="962"/>
      <c r="BIM11" s="961"/>
      <c r="BIN11" s="961"/>
      <c r="BIO11" s="963"/>
      <c r="BIP11" s="962"/>
      <c r="BIQ11" s="961"/>
      <c r="BIR11" s="961"/>
      <c r="BIS11" s="963"/>
      <c r="BIT11" s="962"/>
      <c r="BIU11" s="961"/>
      <c r="BIV11" s="961"/>
      <c r="BIW11" s="963"/>
      <c r="BIX11" s="962"/>
      <c r="BIY11" s="961"/>
      <c r="BIZ11" s="961"/>
      <c r="BJA11" s="963"/>
      <c r="BJB11" s="962"/>
      <c r="BJC11" s="961"/>
      <c r="BJD11" s="961"/>
      <c r="BJE11" s="963"/>
      <c r="BJF11" s="962"/>
      <c r="BJG11" s="961"/>
      <c r="BJH11" s="961"/>
      <c r="BJI11" s="963"/>
      <c r="BJJ11" s="962"/>
      <c r="BJK11" s="961"/>
      <c r="BJL11" s="961"/>
      <c r="BJM11" s="963"/>
      <c r="BJN11" s="962"/>
      <c r="BJO11" s="961"/>
      <c r="BJP11" s="961"/>
      <c r="BJQ11" s="963"/>
      <c r="BJR11" s="962"/>
      <c r="BJS11" s="961"/>
      <c r="BJT11" s="961"/>
      <c r="BJU11" s="963"/>
      <c r="BJV11" s="962"/>
      <c r="BJW11" s="961"/>
      <c r="BJX11" s="961"/>
      <c r="BJY11" s="963"/>
      <c r="BJZ11" s="962"/>
      <c r="BKA11" s="961"/>
      <c r="BKB11" s="961"/>
      <c r="BKC11" s="963"/>
      <c r="BKD11" s="962"/>
      <c r="BKE11" s="961"/>
      <c r="BKF11" s="961"/>
      <c r="BKG11" s="963"/>
      <c r="BKH11" s="962"/>
      <c r="BKI11" s="961"/>
      <c r="BKJ11" s="961"/>
      <c r="BKK11" s="963"/>
      <c r="BKL11" s="962"/>
      <c r="BKM11" s="961"/>
      <c r="BKN11" s="961"/>
      <c r="BKO11" s="963"/>
      <c r="BKP11" s="962"/>
      <c r="BKQ11" s="961"/>
      <c r="BKR11" s="961"/>
      <c r="BKS11" s="963"/>
      <c r="BKT11" s="962"/>
      <c r="BKU11" s="961"/>
      <c r="BKV11" s="961"/>
      <c r="BKW11" s="963"/>
      <c r="BKX11" s="962"/>
      <c r="BKY11" s="961"/>
      <c r="BKZ11" s="961"/>
      <c r="BLA11" s="963"/>
      <c r="BLB11" s="962"/>
      <c r="BLC11" s="961"/>
      <c r="BLD11" s="961"/>
      <c r="BLE11" s="963"/>
      <c r="BLF11" s="962"/>
      <c r="BLG11" s="961"/>
      <c r="BLH11" s="961"/>
      <c r="BLI11" s="963"/>
      <c r="BLJ11" s="962"/>
      <c r="BLK11" s="961"/>
      <c r="BLL11" s="961"/>
      <c r="BLM11" s="963"/>
      <c r="BLN11" s="962"/>
      <c r="BLO11" s="961"/>
      <c r="BLP11" s="961"/>
      <c r="BLQ11" s="963"/>
      <c r="BLR11" s="962"/>
      <c r="BLS11" s="961"/>
      <c r="BLT11" s="961"/>
      <c r="BLU11" s="963"/>
      <c r="BLV11" s="962"/>
      <c r="BLW11" s="961"/>
      <c r="BLX11" s="961"/>
      <c r="BLY11" s="963"/>
      <c r="BLZ11" s="962"/>
      <c r="BMA11" s="961"/>
      <c r="BMB11" s="961"/>
      <c r="BMC11" s="963"/>
      <c r="BMD11" s="962"/>
      <c r="BME11" s="961"/>
      <c r="BMF11" s="961"/>
      <c r="BMG11" s="963"/>
      <c r="BMH11" s="962"/>
      <c r="BMI11" s="961"/>
      <c r="BMJ11" s="961"/>
      <c r="BMK11" s="963"/>
      <c r="BML11" s="962"/>
      <c r="BMM11" s="961"/>
      <c r="BMN11" s="961"/>
      <c r="BMO11" s="963"/>
      <c r="BMP11" s="962"/>
      <c r="BMQ11" s="961"/>
      <c r="BMR11" s="961"/>
      <c r="BMS11" s="963"/>
      <c r="BMT11" s="962"/>
      <c r="BMU11" s="961"/>
      <c r="BMV11" s="961"/>
      <c r="BMW11" s="963"/>
      <c r="BMX11" s="962"/>
      <c r="BMY11" s="961"/>
      <c r="BMZ11" s="961"/>
      <c r="BNA11" s="963"/>
      <c r="BNB11" s="962"/>
      <c r="BNC11" s="961"/>
      <c r="BND11" s="961"/>
      <c r="BNE11" s="963"/>
      <c r="BNF11" s="962"/>
      <c r="BNG11" s="961"/>
      <c r="BNH11" s="961"/>
      <c r="BNI11" s="963"/>
      <c r="BNJ11" s="962"/>
      <c r="BNK11" s="961"/>
      <c r="BNL11" s="961"/>
      <c r="BNM11" s="963"/>
      <c r="BNN11" s="962"/>
      <c r="BNO11" s="961"/>
      <c r="BNP11" s="961"/>
      <c r="BNQ11" s="963"/>
      <c r="BNR11" s="962"/>
      <c r="BNS11" s="961"/>
      <c r="BNT11" s="961"/>
      <c r="BNU11" s="963"/>
      <c r="BNV11" s="962"/>
      <c r="BNW11" s="961"/>
      <c r="BNX11" s="961"/>
      <c r="BNY11" s="963"/>
      <c r="BNZ11" s="962"/>
      <c r="BOA11" s="961"/>
      <c r="BOB11" s="961"/>
      <c r="BOC11" s="963"/>
      <c r="BOD11" s="962"/>
      <c r="BOE11" s="961"/>
      <c r="BOF11" s="961"/>
      <c r="BOG11" s="963"/>
      <c r="BOH11" s="962"/>
      <c r="BOI11" s="961"/>
      <c r="BOJ11" s="961"/>
      <c r="BOK11" s="963"/>
      <c r="BOL11" s="962"/>
      <c r="BOM11" s="961"/>
      <c r="BON11" s="961"/>
      <c r="BOO11" s="963"/>
      <c r="BOP11" s="962"/>
      <c r="BOQ11" s="961"/>
      <c r="BOR11" s="961"/>
      <c r="BOS11" s="963"/>
      <c r="BOT11" s="962"/>
      <c r="BOU11" s="961"/>
      <c r="BOV11" s="961"/>
      <c r="BOW11" s="963"/>
      <c r="BOX11" s="962"/>
      <c r="BOY11" s="961"/>
      <c r="BOZ11" s="961"/>
      <c r="BPA11" s="963"/>
      <c r="BPB11" s="962"/>
      <c r="BPC11" s="961"/>
      <c r="BPD11" s="961"/>
      <c r="BPE11" s="963"/>
      <c r="BPF11" s="962"/>
      <c r="BPG11" s="961"/>
      <c r="BPH11" s="961"/>
      <c r="BPI11" s="963"/>
      <c r="BPJ11" s="962"/>
      <c r="BPK11" s="961"/>
      <c r="BPL11" s="961"/>
      <c r="BPM11" s="963"/>
      <c r="BPN11" s="962"/>
      <c r="BPO11" s="961"/>
      <c r="BPP11" s="961"/>
      <c r="BPQ11" s="963"/>
      <c r="BPR11" s="962"/>
      <c r="BPS11" s="961"/>
      <c r="BPT11" s="961"/>
      <c r="BPU11" s="963"/>
      <c r="BPV11" s="962"/>
      <c r="BPW11" s="961"/>
      <c r="BPX11" s="961"/>
      <c r="BPY11" s="963"/>
      <c r="BPZ11" s="962"/>
      <c r="BQA11" s="961"/>
      <c r="BQB11" s="961"/>
      <c r="BQC11" s="963"/>
      <c r="BQD11" s="962"/>
      <c r="BQE11" s="961"/>
      <c r="BQF11" s="961"/>
      <c r="BQG11" s="963"/>
      <c r="BQH11" s="962"/>
      <c r="BQI11" s="961"/>
      <c r="BQJ11" s="961"/>
      <c r="BQK11" s="963"/>
      <c r="BQL11" s="962"/>
      <c r="BQM11" s="961"/>
      <c r="BQN11" s="961"/>
      <c r="BQO11" s="963"/>
      <c r="BQP11" s="962"/>
      <c r="BQQ11" s="961"/>
      <c r="BQR11" s="961"/>
      <c r="BQS11" s="963"/>
      <c r="BQT11" s="962"/>
      <c r="BQU11" s="961"/>
      <c r="BQV11" s="961"/>
      <c r="BQW11" s="963"/>
      <c r="BQX11" s="962"/>
      <c r="BQY11" s="961"/>
      <c r="BQZ11" s="961"/>
      <c r="BRA11" s="963"/>
      <c r="BRB11" s="962"/>
      <c r="BRC11" s="961"/>
      <c r="BRD11" s="961"/>
      <c r="BRE11" s="963"/>
      <c r="BRF11" s="962"/>
      <c r="BRG11" s="961"/>
      <c r="BRH11" s="961"/>
      <c r="BRI11" s="963"/>
      <c r="BRJ11" s="962"/>
      <c r="BRK11" s="961"/>
      <c r="BRL11" s="961"/>
      <c r="BRM11" s="963"/>
      <c r="BRN11" s="962"/>
      <c r="BRO11" s="961"/>
      <c r="BRP11" s="961"/>
      <c r="BRQ11" s="963"/>
      <c r="BRR11" s="962"/>
      <c r="BRS11" s="961"/>
      <c r="BRT11" s="961"/>
      <c r="BRU11" s="963"/>
      <c r="BRV11" s="962"/>
      <c r="BRW11" s="961"/>
      <c r="BRX11" s="961"/>
      <c r="BRY11" s="963"/>
      <c r="BRZ11" s="962"/>
      <c r="BSA11" s="961"/>
      <c r="BSB11" s="961"/>
      <c r="BSC11" s="963"/>
      <c r="BSD11" s="962"/>
      <c r="BSE11" s="961"/>
      <c r="BSF11" s="961"/>
      <c r="BSG11" s="963"/>
      <c r="BSH11" s="962"/>
      <c r="BSI11" s="961"/>
      <c r="BSJ11" s="961"/>
      <c r="BSK11" s="963"/>
      <c r="BSL11" s="962"/>
      <c r="BSM11" s="961"/>
      <c r="BSN11" s="961"/>
      <c r="BSO11" s="963"/>
      <c r="BSP11" s="962"/>
      <c r="BSQ11" s="961"/>
      <c r="BSR11" s="961"/>
      <c r="BSS11" s="963"/>
      <c r="BST11" s="962"/>
      <c r="BSU11" s="961"/>
      <c r="BSV11" s="961"/>
      <c r="BSW11" s="963"/>
      <c r="BSX11" s="962"/>
      <c r="BSY11" s="961"/>
      <c r="BSZ11" s="961"/>
      <c r="BTA11" s="963"/>
      <c r="BTB11" s="962"/>
      <c r="BTC11" s="961"/>
      <c r="BTD11" s="961"/>
      <c r="BTE11" s="963"/>
      <c r="BTF11" s="962"/>
      <c r="BTG11" s="961"/>
      <c r="BTH11" s="961"/>
      <c r="BTI11" s="963"/>
      <c r="BTJ11" s="962"/>
      <c r="BTK11" s="961"/>
      <c r="BTL11" s="961"/>
      <c r="BTM11" s="963"/>
      <c r="BTN11" s="962"/>
      <c r="BTO11" s="961"/>
      <c r="BTP11" s="961"/>
      <c r="BTQ11" s="963"/>
      <c r="BTR11" s="962"/>
      <c r="BTS11" s="961"/>
      <c r="BTT11" s="961"/>
      <c r="BTU11" s="963"/>
      <c r="BTV11" s="962"/>
      <c r="BTW11" s="961"/>
      <c r="BTX11" s="961"/>
      <c r="BTY11" s="963"/>
      <c r="BTZ11" s="962"/>
      <c r="BUA11" s="961"/>
      <c r="BUB11" s="961"/>
      <c r="BUC11" s="963"/>
      <c r="BUD11" s="962"/>
      <c r="BUE11" s="961"/>
      <c r="BUF11" s="961"/>
      <c r="BUG11" s="963"/>
      <c r="BUH11" s="962"/>
      <c r="BUI11" s="961"/>
      <c r="BUJ11" s="961"/>
      <c r="BUK11" s="963"/>
      <c r="BUL11" s="962"/>
      <c r="BUM11" s="961"/>
      <c r="BUN11" s="961"/>
      <c r="BUO11" s="963"/>
      <c r="BUP11" s="962"/>
      <c r="BUQ11" s="961"/>
      <c r="BUR11" s="961"/>
      <c r="BUS11" s="963"/>
      <c r="BUT11" s="962"/>
      <c r="BUU11" s="961"/>
      <c r="BUV11" s="961"/>
      <c r="BUW11" s="963"/>
      <c r="BUX11" s="962"/>
      <c r="BUY11" s="961"/>
      <c r="BUZ11" s="961"/>
      <c r="BVA11" s="963"/>
      <c r="BVB11" s="962"/>
      <c r="BVC11" s="961"/>
      <c r="BVD11" s="961"/>
      <c r="BVE11" s="963"/>
      <c r="BVF11" s="962"/>
      <c r="BVG11" s="961"/>
      <c r="BVH11" s="961"/>
      <c r="BVI11" s="963"/>
      <c r="BVJ11" s="962"/>
      <c r="BVK11" s="961"/>
      <c r="BVL11" s="961"/>
      <c r="BVM11" s="963"/>
      <c r="BVN11" s="962"/>
      <c r="BVO11" s="961"/>
      <c r="BVP11" s="961"/>
      <c r="BVQ11" s="963"/>
      <c r="BVR11" s="962"/>
      <c r="BVS11" s="961"/>
      <c r="BVT11" s="961"/>
      <c r="BVU11" s="963"/>
      <c r="BVV11" s="962"/>
      <c r="BVW11" s="961"/>
      <c r="BVX11" s="961"/>
      <c r="BVY11" s="963"/>
      <c r="BVZ11" s="962"/>
      <c r="BWA11" s="961"/>
      <c r="BWB11" s="961"/>
      <c r="BWC11" s="963"/>
      <c r="BWD11" s="962"/>
      <c r="BWE11" s="961"/>
      <c r="BWF11" s="961"/>
      <c r="BWG11" s="963"/>
      <c r="BWH11" s="962"/>
      <c r="BWI11" s="961"/>
      <c r="BWJ11" s="961"/>
      <c r="BWK11" s="963"/>
      <c r="BWL11" s="962"/>
      <c r="BWM11" s="961"/>
      <c r="BWN11" s="961"/>
      <c r="BWO11" s="963"/>
      <c r="BWP11" s="962"/>
      <c r="BWQ11" s="961"/>
      <c r="BWR11" s="961"/>
      <c r="BWS11" s="963"/>
      <c r="BWT11" s="962"/>
      <c r="BWU11" s="961"/>
      <c r="BWV11" s="961"/>
      <c r="BWW11" s="963"/>
      <c r="BWX11" s="962"/>
      <c r="BWY11" s="961"/>
      <c r="BWZ11" s="961"/>
      <c r="BXA11" s="963"/>
      <c r="BXB11" s="962"/>
      <c r="BXC11" s="961"/>
      <c r="BXD11" s="961"/>
      <c r="BXE11" s="963"/>
      <c r="BXF11" s="962"/>
      <c r="BXG11" s="961"/>
      <c r="BXH11" s="961"/>
      <c r="BXI11" s="963"/>
      <c r="BXJ11" s="962"/>
      <c r="BXK11" s="961"/>
      <c r="BXL11" s="961"/>
      <c r="BXM11" s="963"/>
      <c r="BXN11" s="962"/>
      <c r="BXO11" s="961"/>
      <c r="BXP11" s="961"/>
      <c r="BXQ11" s="963"/>
      <c r="BXR11" s="962"/>
      <c r="BXS11" s="961"/>
      <c r="BXT11" s="961"/>
      <c r="BXU11" s="963"/>
      <c r="BXV11" s="962"/>
      <c r="BXW11" s="961"/>
      <c r="BXX11" s="961"/>
      <c r="BXY11" s="963"/>
      <c r="BXZ11" s="962"/>
      <c r="BYA11" s="961"/>
      <c r="BYB11" s="961"/>
      <c r="BYC11" s="963"/>
      <c r="BYD11" s="962"/>
      <c r="BYE11" s="961"/>
      <c r="BYF11" s="961"/>
      <c r="BYG11" s="963"/>
      <c r="BYH11" s="962"/>
      <c r="BYI11" s="961"/>
      <c r="BYJ11" s="961"/>
      <c r="BYK11" s="963"/>
      <c r="BYL11" s="962"/>
      <c r="BYM11" s="961"/>
      <c r="BYN11" s="961"/>
      <c r="BYO11" s="963"/>
      <c r="BYP11" s="962"/>
      <c r="BYQ11" s="961"/>
      <c r="BYR11" s="961"/>
      <c r="BYS11" s="963"/>
      <c r="BYT11" s="962"/>
      <c r="BYU11" s="961"/>
      <c r="BYV11" s="961"/>
      <c r="BYW11" s="963"/>
      <c r="BYX11" s="962"/>
      <c r="BYY11" s="961"/>
      <c r="BYZ11" s="961"/>
      <c r="BZA11" s="963"/>
      <c r="BZB11" s="962"/>
      <c r="BZC11" s="961"/>
      <c r="BZD11" s="961"/>
      <c r="BZE11" s="963"/>
      <c r="BZF11" s="962"/>
      <c r="BZG11" s="961"/>
      <c r="BZH11" s="961"/>
      <c r="BZI11" s="963"/>
      <c r="BZJ11" s="962"/>
      <c r="BZK11" s="961"/>
      <c r="BZL11" s="961"/>
      <c r="BZM11" s="963"/>
      <c r="BZN11" s="962"/>
      <c r="BZO11" s="961"/>
      <c r="BZP11" s="961"/>
      <c r="BZQ11" s="963"/>
      <c r="BZR11" s="962"/>
      <c r="BZS11" s="961"/>
      <c r="BZT11" s="961"/>
      <c r="BZU11" s="963"/>
      <c r="BZV11" s="962"/>
      <c r="BZW11" s="961"/>
      <c r="BZX11" s="961"/>
      <c r="BZY11" s="963"/>
      <c r="BZZ11" s="962"/>
      <c r="CAA11" s="961"/>
      <c r="CAB11" s="961"/>
      <c r="CAC11" s="963"/>
      <c r="CAD11" s="962"/>
      <c r="CAE11" s="961"/>
      <c r="CAF11" s="961"/>
      <c r="CAG11" s="963"/>
      <c r="CAH11" s="962"/>
      <c r="CAI11" s="961"/>
      <c r="CAJ11" s="961"/>
      <c r="CAK11" s="963"/>
      <c r="CAL11" s="962"/>
      <c r="CAM11" s="961"/>
      <c r="CAN11" s="961"/>
      <c r="CAO11" s="963"/>
      <c r="CAP11" s="962"/>
      <c r="CAQ11" s="961"/>
      <c r="CAR11" s="961"/>
      <c r="CAS11" s="963"/>
      <c r="CAT11" s="962"/>
      <c r="CAU11" s="961"/>
      <c r="CAV11" s="961"/>
      <c r="CAW11" s="963"/>
      <c r="CAX11" s="962"/>
      <c r="CAY11" s="961"/>
      <c r="CAZ11" s="961"/>
      <c r="CBA11" s="963"/>
      <c r="CBB11" s="962"/>
      <c r="CBC11" s="961"/>
      <c r="CBD11" s="961"/>
      <c r="CBE11" s="963"/>
      <c r="CBF11" s="962"/>
      <c r="CBG11" s="961"/>
      <c r="CBH11" s="961"/>
      <c r="CBI11" s="963"/>
      <c r="CBJ11" s="962"/>
      <c r="CBK11" s="961"/>
      <c r="CBL11" s="961"/>
      <c r="CBM11" s="963"/>
      <c r="CBN11" s="962"/>
      <c r="CBO11" s="961"/>
      <c r="CBP11" s="961"/>
      <c r="CBQ11" s="963"/>
      <c r="CBR11" s="962"/>
      <c r="CBS11" s="961"/>
      <c r="CBT11" s="961"/>
      <c r="CBU11" s="963"/>
      <c r="CBV11" s="962"/>
      <c r="CBW11" s="961"/>
      <c r="CBX11" s="961"/>
      <c r="CBY11" s="963"/>
      <c r="CBZ11" s="962"/>
      <c r="CCA11" s="961"/>
      <c r="CCB11" s="961"/>
      <c r="CCC11" s="963"/>
      <c r="CCD11" s="962"/>
      <c r="CCE11" s="961"/>
      <c r="CCF11" s="961"/>
      <c r="CCG11" s="963"/>
      <c r="CCH11" s="962"/>
      <c r="CCI11" s="961"/>
      <c r="CCJ11" s="961"/>
      <c r="CCK11" s="963"/>
      <c r="CCL11" s="962"/>
      <c r="CCM11" s="961"/>
      <c r="CCN11" s="961"/>
      <c r="CCO11" s="963"/>
      <c r="CCP11" s="962"/>
      <c r="CCQ11" s="961"/>
      <c r="CCR11" s="961"/>
      <c r="CCS11" s="963"/>
      <c r="CCT11" s="962"/>
      <c r="CCU11" s="961"/>
      <c r="CCV11" s="961"/>
      <c r="CCW11" s="963"/>
      <c r="CCX11" s="962"/>
      <c r="CCY11" s="961"/>
      <c r="CCZ11" s="961"/>
      <c r="CDA11" s="963"/>
      <c r="CDB11" s="962"/>
      <c r="CDC11" s="961"/>
      <c r="CDD11" s="961"/>
      <c r="CDE11" s="963"/>
      <c r="CDF11" s="962"/>
      <c r="CDG11" s="961"/>
      <c r="CDH11" s="961"/>
      <c r="CDI11" s="963"/>
      <c r="CDJ11" s="962"/>
      <c r="CDK11" s="961"/>
      <c r="CDL11" s="961"/>
      <c r="CDM11" s="963"/>
      <c r="CDN11" s="962"/>
      <c r="CDO11" s="961"/>
      <c r="CDP11" s="961"/>
      <c r="CDQ11" s="963"/>
      <c r="CDR11" s="962"/>
      <c r="CDS11" s="961"/>
      <c r="CDT11" s="961"/>
      <c r="CDU11" s="963"/>
      <c r="CDV11" s="962"/>
      <c r="CDW11" s="961"/>
      <c r="CDX11" s="961"/>
      <c r="CDY11" s="963"/>
      <c r="CDZ11" s="962"/>
      <c r="CEA11" s="961"/>
      <c r="CEB11" s="961"/>
      <c r="CEC11" s="963"/>
      <c r="CED11" s="962"/>
      <c r="CEE11" s="961"/>
      <c r="CEF11" s="961"/>
      <c r="CEG11" s="963"/>
      <c r="CEH11" s="962"/>
      <c r="CEI11" s="961"/>
      <c r="CEJ11" s="961"/>
      <c r="CEK11" s="963"/>
      <c r="CEL11" s="962"/>
      <c r="CEM11" s="961"/>
      <c r="CEN11" s="961"/>
      <c r="CEO11" s="963"/>
      <c r="CEP11" s="962"/>
      <c r="CEQ11" s="961"/>
      <c r="CER11" s="961"/>
      <c r="CES11" s="963"/>
      <c r="CET11" s="962"/>
      <c r="CEU11" s="961"/>
      <c r="CEV11" s="961"/>
      <c r="CEW11" s="963"/>
      <c r="CEX11" s="962"/>
      <c r="CEY11" s="961"/>
      <c r="CEZ11" s="961"/>
      <c r="CFA11" s="963"/>
      <c r="CFB11" s="962"/>
      <c r="CFC11" s="961"/>
      <c r="CFD11" s="961"/>
      <c r="CFE11" s="963"/>
      <c r="CFF11" s="962"/>
      <c r="CFG11" s="961"/>
      <c r="CFH11" s="961"/>
      <c r="CFI11" s="963"/>
      <c r="CFJ11" s="962"/>
      <c r="CFK11" s="961"/>
      <c r="CFL11" s="961"/>
      <c r="CFM11" s="963"/>
      <c r="CFN11" s="962"/>
      <c r="CFO11" s="961"/>
      <c r="CFP11" s="961"/>
      <c r="CFQ11" s="963"/>
      <c r="CFR11" s="962"/>
      <c r="CFS11" s="961"/>
      <c r="CFT11" s="961"/>
      <c r="CFU11" s="963"/>
      <c r="CFV11" s="962"/>
      <c r="CFW11" s="961"/>
      <c r="CFX11" s="961"/>
      <c r="CFY11" s="963"/>
      <c r="CFZ11" s="962"/>
      <c r="CGA11" s="961"/>
      <c r="CGB11" s="961"/>
      <c r="CGC11" s="963"/>
      <c r="CGD11" s="962"/>
      <c r="CGE11" s="961"/>
      <c r="CGF11" s="961"/>
      <c r="CGG11" s="963"/>
      <c r="CGH11" s="962"/>
      <c r="CGI11" s="961"/>
      <c r="CGJ11" s="961"/>
      <c r="CGK11" s="963"/>
      <c r="CGL11" s="962"/>
      <c r="CGM11" s="961"/>
      <c r="CGN11" s="961"/>
      <c r="CGO11" s="963"/>
      <c r="CGP11" s="962"/>
      <c r="CGQ11" s="961"/>
      <c r="CGR11" s="961"/>
      <c r="CGS11" s="963"/>
      <c r="CGT11" s="962"/>
      <c r="CGU11" s="961"/>
      <c r="CGV11" s="961"/>
      <c r="CGW11" s="963"/>
      <c r="CGX11" s="962"/>
      <c r="CGY11" s="961"/>
      <c r="CGZ11" s="961"/>
      <c r="CHA11" s="963"/>
      <c r="CHB11" s="962"/>
      <c r="CHC11" s="961"/>
      <c r="CHD11" s="961"/>
      <c r="CHE11" s="963"/>
      <c r="CHF11" s="962"/>
      <c r="CHG11" s="961"/>
      <c r="CHH11" s="961"/>
      <c r="CHI11" s="963"/>
      <c r="CHJ11" s="962"/>
      <c r="CHK11" s="961"/>
      <c r="CHL11" s="961"/>
      <c r="CHM11" s="963"/>
      <c r="CHN11" s="962"/>
      <c r="CHO11" s="961"/>
      <c r="CHP11" s="961"/>
      <c r="CHQ11" s="963"/>
      <c r="CHR11" s="962"/>
      <c r="CHS11" s="961"/>
      <c r="CHT11" s="961"/>
      <c r="CHU11" s="963"/>
      <c r="CHV11" s="962"/>
      <c r="CHW11" s="961"/>
      <c r="CHX11" s="961"/>
      <c r="CHY11" s="963"/>
      <c r="CHZ11" s="962"/>
      <c r="CIA11" s="961"/>
      <c r="CIB11" s="961"/>
      <c r="CIC11" s="963"/>
      <c r="CID11" s="962"/>
      <c r="CIE11" s="961"/>
      <c r="CIF11" s="961"/>
      <c r="CIG11" s="963"/>
      <c r="CIH11" s="962"/>
      <c r="CII11" s="961"/>
      <c r="CIJ11" s="961"/>
      <c r="CIK11" s="963"/>
      <c r="CIL11" s="962"/>
      <c r="CIM11" s="961"/>
      <c r="CIN11" s="961"/>
      <c r="CIO11" s="963"/>
      <c r="CIP11" s="962"/>
      <c r="CIQ11" s="961"/>
      <c r="CIR11" s="961"/>
      <c r="CIS11" s="963"/>
      <c r="CIT11" s="962"/>
      <c r="CIU11" s="961"/>
      <c r="CIV11" s="961"/>
      <c r="CIW11" s="963"/>
      <c r="CIX11" s="962"/>
      <c r="CIY11" s="961"/>
      <c r="CIZ11" s="961"/>
      <c r="CJA11" s="963"/>
      <c r="CJB11" s="962"/>
      <c r="CJC11" s="961"/>
      <c r="CJD11" s="961"/>
      <c r="CJE11" s="963"/>
      <c r="CJF11" s="962"/>
      <c r="CJG11" s="961"/>
      <c r="CJH11" s="961"/>
      <c r="CJI11" s="963"/>
      <c r="CJJ11" s="962"/>
      <c r="CJK11" s="961"/>
      <c r="CJL11" s="961"/>
      <c r="CJM11" s="963"/>
      <c r="CJN11" s="962"/>
      <c r="CJO11" s="961"/>
      <c r="CJP11" s="961"/>
      <c r="CJQ11" s="963"/>
      <c r="CJR11" s="962"/>
      <c r="CJS11" s="961"/>
      <c r="CJT11" s="961"/>
      <c r="CJU11" s="963"/>
      <c r="CJV11" s="962"/>
      <c r="CJW11" s="961"/>
      <c r="CJX11" s="961"/>
      <c r="CJY11" s="963"/>
      <c r="CJZ11" s="962"/>
      <c r="CKA11" s="961"/>
      <c r="CKB11" s="961"/>
      <c r="CKC11" s="963"/>
      <c r="CKD11" s="962"/>
      <c r="CKE11" s="961"/>
      <c r="CKF11" s="961"/>
      <c r="CKG11" s="963"/>
      <c r="CKH11" s="962"/>
      <c r="CKI11" s="961"/>
      <c r="CKJ11" s="961"/>
      <c r="CKK11" s="963"/>
      <c r="CKL11" s="962"/>
      <c r="CKM11" s="961"/>
      <c r="CKN11" s="961"/>
      <c r="CKO11" s="963"/>
      <c r="CKP11" s="962"/>
      <c r="CKQ11" s="961"/>
      <c r="CKR11" s="961"/>
      <c r="CKS11" s="963"/>
      <c r="CKT11" s="962"/>
      <c r="CKU11" s="961"/>
      <c r="CKV11" s="961"/>
      <c r="CKW11" s="963"/>
      <c r="CKX11" s="962"/>
      <c r="CKY11" s="961"/>
      <c r="CKZ11" s="961"/>
      <c r="CLA11" s="963"/>
      <c r="CLB11" s="962"/>
      <c r="CLC11" s="961"/>
      <c r="CLD11" s="961"/>
      <c r="CLE11" s="963"/>
      <c r="CLF11" s="962"/>
      <c r="CLG11" s="961"/>
      <c r="CLH11" s="961"/>
      <c r="CLI11" s="963"/>
      <c r="CLJ11" s="962"/>
      <c r="CLK11" s="961"/>
      <c r="CLL11" s="961"/>
      <c r="CLM11" s="963"/>
      <c r="CLN11" s="962"/>
      <c r="CLO11" s="961"/>
      <c r="CLP11" s="961"/>
      <c r="CLQ11" s="963"/>
      <c r="CLR11" s="962"/>
      <c r="CLS11" s="961"/>
      <c r="CLT11" s="961"/>
      <c r="CLU11" s="963"/>
      <c r="CLV11" s="962"/>
      <c r="CLW11" s="961"/>
      <c r="CLX11" s="961"/>
      <c r="CLY11" s="963"/>
      <c r="CLZ11" s="962"/>
      <c r="CMA11" s="961"/>
      <c r="CMB11" s="961"/>
      <c r="CMC11" s="963"/>
      <c r="CMD11" s="962"/>
      <c r="CME11" s="961"/>
      <c r="CMF11" s="961"/>
      <c r="CMG11" s="963"/>
      <c r="CMH11" s="962"/>
      <c r="CMI11" s="961"/>
      <c r="CMJ11" s="961"/>
      <c r="CMK11" s="963"/>
      <c r="CML11" s="962"/>
      <c r="CMM11" s="961"/>
      <c r="CMN11" s="961"/>
      <c r="CMO11" s="963"/>
      <c r="CMP11" s="962"/>
      <c r="CMQ11" s="961"/>
      <c r="CMR11" s="961"/>
      <c r="CMS11" s="963"/>
      <c r="CMT11" s="962"/>
      <c r="CMU11" s="961"/>
      <c r="CMV11" s="961"/>
      <c r="CMW11" s="963"/>
      <c r="CMX11" s="962"/>
      <c r="CMY11" s="961"/>
      <c r="CMZ11" s="961"/>
      <c r="CNA11" s="963"/>
      <c r="CNB11" s="962"/>
      <c r="CNC11" s="961"/>
      <c r="CND11" s="961"/>
      <c r="CNE11" s="963"/>
      <c r="CNF11" s="962"/>
      <c r="CNG11" s="961"/>
      <c r="CNH11" s="961"/>
      <c r="CNI11" s="963"/>
      <c r="CNJ11" s="962"/>
      <c r="CNK11" s="961"/>
      <c r="CNL11" s="961"/>
      <c r="CNM11" s="963"/>
      <c r="CNN11" s="962"/>
      <c r="CNO11" s="961"/>
      <c r="CNP11" s="961"/>
      <c r="CNQ11" s="963"/>
      <c r="CNR11" s="962"/>
      <c r="CNS11" s="961"/>
      <c r="CNT11" s="961"/>
      <c r="CNU11" s="963"/>
      <c r="CNV11" s="962"/>
      <c r="CNW11" s="961"/>
      <c r="CNX11" s="961"/>
      <c r="CNY11" s="963"/>
      <c r="CNZ11" s="962"/>
      <c r="COA11" s="961"/>
      <c r="COB11" s="961"/>
      <c r="COC11" s="963"/>
      <c r="COD11" s="962"/>
      <c r="COE11" s="961"/>
      <c r="COF11" s="961"/>
      <c r="COG11" s="963"/>
      <c r="COH11" s="962"/>
      <c r="COI11" s="961"/>
      <c r="COJ11" s="961"/>
      <c r="COK11" s="963"/>
      <c r="COL11" s="962"/>
      <c r="COM11" s="961"/>
      <c r="CON11" s="961"/>
      <c r="COO11" s="963"/>
      <c r="COP11" s="962"/>
      <c r="COQ11" s="961"/>
      <c r="COR11" s="961"/>
      <c r="COS11" s="963"/>
      <c r="COT11" s="962"/>
      <c r="COU11" s="961"/>
      <c r="COV11" s="961"/>
      <c r="COW11" s="963"/>
      <c r="COX11" s="962"/>
      <c r="COY11" s="961"/>
      <c r="COZ11" s="961"/>
      <c r="CPA11" s="963"/>
      <c r="CPB11" s="962"/>
      <c r="CPC11" s="961"/>
      <c r="CPD11" s="961"/>
      <c r="CPE11" s="963"/>
      <c r="CPF11" s="962"/>
      <c r="CPG11" s="961"/>
      <c r="CPH11" s="961"/>
      <c r="CPI11" s="963"/>
      <c r="CPJ11" s="962"/>
      <c r="CPK11" s="961"/>
      <c r="CPL11" s="961"/>
      <c r="CPM11" s="963"/>
      <c r="CPN11" s="962"/>
      <c r="CPO11" s="961"/>
      <c r="CPP11" s="961"/>
      <c r="CPQ11" s="963"/>
      <c r="CPR11" s="962"/>
      <c r="CPS11" s="961"/>
      <c r="CPT11" s="961"/>
      <c r="CPU11" s="963"/>
      <c r="CPV11" s="962"/>
      <c r="CPW11" s="961"/>
      <c r="CPX11" s="961"/>
      <c r="CPY11" s="963"/>
      <c r="CPZ11" s="962"/>
      <c r="CQA11" s="961"/>
      <c r="CQB11" s="961"/>
      <c r="CQC11" s="963"/>
      <c r="CQD11" s="962"/>
      <c r="CQE11" s="961"/>
      <c r="CQF11" s="961"/>
      <c r="CQG11" s="963"/>
      <c r="CQH11" s="962"/>
      <c r="CQI11" s="961"/>
      <c r="CQJ11" s="961"/>
      <c r="CQK11" s="963"/>
      <c r="CQL11" s="962"/>
      <c r="CQM11" s="961"/>
      <c r="CQN11" s="961"/>
      <c r="CQO11" s="963"/>
      <c r="CQP11" s="962"/>
      <c r="CQQ11" s="961"/>
      <c r="CQR11" s="961"/>
      <c r="CQS11" s="963"/>
      <c r="CQT11" s="962"/>
      <c r="CQU11" s="961"/>
      <c r="CQV11" s="961"/>
      <c r="CQW11" s="963"/>
      <c r="CQX11" s="962"/>
      <c r="CQY11" s="961"/>
      <c r="CQZ11" s="961"/>
      <c r="CRA11" s="963"/>
      <c r="CRB11" s="962"/>
      <c r="CRC11" s="961"/>
      <c r="CRD11" s="961"/>
      <c r="CRE11" s="963"/>
      <c r="CRF11" s="962"/>
      <c r="CRG11" s="961"/>
      <c r="CRH11" s="961"/>
      <c r="CRI11" s="963"/>
      <c r="CRJ11" s="962"/>
      <c r="CRK11" s="961"/>
      <c r="CRL11" s="961"/>
      <c r="CRM11" s="963"/>
      <c r="CRN11" s="962"/>
      <c r="CRO11" s="961"/>
      <c r="CRP11" s="961"/>
      <c r="CRQ11" s="963"/>
      <c r="CRR11" s="962"/>
      <c r="CRS11" s="961"/>
      <c r="CRT11" s="961"/>
      <c r="CRU11" s="963"/>
      <c r="CRV11" s="962"/>
      <c r="CRW11" s="961"/>
      <c r="CRX11" s="961"/>
      <c r="CRY11" s="963"/>
      <c r="CRZ11" s="962"/>
      <c r="CSA11" s="961"/>
      <c r="CSB11" s="961"/>
      <c r="CSC11" s="963"/>
      <c r="CSD11" s="962"/>
      <c r="CSE11" s="961"/>
      <c r="CSF11" s="961"/>
      <c r="CSG11" s="963"/>
      <c r="CSH11" s="962"/>
      <c r="CSI11" s="961"/>
      <c r="CSJ11" s="961"/>
      <c r="CSK11" s="963"/>
      <c r="CSL11" s="962"/>
      <c r="CSM11" s="961"/>
      <c r="CSN11" s="961"/>
      <c r="CSO11" s="963"/>
      <c r="CSP11" s="962"/>
      <c r="CSQ11" s="961"/>
      <c r="CSR11" s="961"/>
      <c r="CSS11" s="963"/>
      <c r="CST11" s="962"/>
      <c r="CSU11" s="961"/>
      <c r="CSV11" s="961"/>
      <c r="CSW11" s="963"/>
      <c r="CSX11" s="962"/>
      <c r="CSY11" s="961"/>
      <c r="CSZ11" s="961"/>
      <c r="CTA11" s="963"/>
      <c r="CTB11" s="962"/>
      <c r="CTC11" s="961"/>
      <c r="CTD11" s="961"/>
      <c r="CTE11" s="963"/>
      <c r="CTF11" s="962"/>
      <c r="CTG11" s="961"/>
      <c r="CTH11" s="961"/>
      <c r="CTI11" s="963"/>
      <c r="CTJ11" s="962"/>
      <c r="CTK11" s="961"/>
      <c r="CTL11" s="961"/>
      <c r="CTM11" s="963"/>
      <c r="CTN11" s="962"/>
      <c r="CTO11" s="961"/>
      <c r="CTP11" s="961"/>
      <c r="CTQ11" s="963"/>
      <c r="CTR11" s="962"/>
      <c r="CTS11" s="961"/>
      <c r="CTT11" s="961"/>
      <c r="CTU11" s="963"/>
      <c r="CTV11" s="962"/>
      <c r="CTW11" s="961"/>
      <c r="CTX11" s="961"/>
      <c r="CTY11" s="963"/>
      <c r="CTZ11" s="962"/>
      <c r="CUA11" s="961"/>
      <c r="CUB11" s="961"/>
      <c r="CUC11" s="963"/>
      <c r="CUD11" s="962"/>
      <c r="CUE11" s="961"/>
      <c r="CUF11" s="961"/>
      <c r="CUG11" s="963"/>
      <c r="CUH11" s="962"/>
      <c r="CUI11" s="961"/>
      <c r="CUJ11" s="961"/>
      <c r="CUK11" s="963"/>
      <c r="CUL11" s="962"/>
      <c r="CUM11" s="961"/>
      <c r="CUN11" s="961"/>
      <c r="CUO11" s="963"/>
      <c r="CUP11" s="962"/>
      <c r="CUQ11" s="961"/>
      <c r="CUR11" s="961"/>
      <c r="CUS11" s="963"/>
      <c r="CUT11" s="962"/>
      <c r="CUU11" s="961"/>
      <c r="CUV11" s="961"/>
      <c r="CUW11" s="963"/>
      <c r="CUX11" s="962"/>
      <c r="CUY11" s="961"/>
      <c r="CUZ11" s="961"/>
      <c r="CVA11" s="963"/>
      <c r="CVB11" s="962"/>
      <c r="CVC11" s="961"/>
      <c r="CVD11" s="961"/>
      <c r="CVE11" s="963"/>
      <c r="CVF11" s="962"/>
      <c r="CVG11" s="961"/>
      <c r="CVH11" s="961"/>
      <c r="CVI11" s="963"/>
      <c r="CVJ11" s="962"/>
      <c r="CVK11" s="961"/>
      <c r="CVL11" s="961"/>
      <c r="CVM11" s="963"/>
      <c r="CVN11" s="962"/>
      <c r="CVO11" s="961"/>
      <c r="CVP11" s="961"/>
      <c r="CVQ11" s="963"/>
      <c r="CVR11" s="962"/>
      <c r="CVS11" s="961"/>
      <c r="CVT11" s="961"/>
      <c r="CVU11" s="963"/>
      <c r="CVV11" s="962"/>
      <c r="CVW11" s="961"/>
      <c r="CVX11" s="961"/>
      <c r="CVY11" s="963"/>
      <c r="CVZ11" s="962"/>
      <c r="CWA11" s="961"/>
      <c r="CWB11" s="961"/>
      <c r="CWC11" s="963"/>
      <c r="CWD11" s="962"/>
      <c r="CWE11" s="961"/>
      <c r="CWF11" s="961"/>
      <c r="CWG11" s="963"/>
      <c r="CWH11" s="962"/>
      <c r="CWI11" s="961"/>
      <c r="CWJ11" s="961"/>
      <c r="CWK11" s="963"/>
      <c r="CWL11" s="962"/>
      <c r="CWM11" s="961"/>
      <c r="CWN11" s="961"/>
      <c r="CWO11" s="963"/>
      <c r="CWP11" s="962"/>
      <c r="CWQ11" s="961"/>
      <c r="CWR11" s="961"/>
      <c r="CWS11" s="963"/>
      <c r="CWT11" s="962"/>
      <c r="CWU11" s="961"/>
      <c r="CWV11" s="961"/>
      <c r="CWW11" s="963"/>
      <c r="CWX11" s="962"/>
      <c r="CWY11" s="961"/>
      <c r="CWZ11" s="961"/>
      <c r="CXA11" s="963"/>
      <c r="CXB11" s="962"/>
      <c r="CXC11" s="961"/>
      <c r="CXD11" s="961"/>
      <c r="CXE11" s="963"/>
      <c r="CXF11" s="962"/>
      <c r="CXG11" s="961"/>
      <c r="CXH11" s="961"/>
      <c r="CXI11" s="963"/>
      <c r="CXJ11" s="962"/>
      <c r="CXK11" s="961"/>
      <c r="CXL11" s="961"/>
      <c r="CXM11" s="963"/>
      <c r="CXN11" s="962"/>
      <c r="CXO11" s="961"/>
      <c r="CXP11" s="961"/>
      <c r="CXQ11" s="963"/>
      <c r="CXR11" s="962"/>
      <c r="CXS11" s="961"/>
      <c r="CXT11" s="961"/>
      <c r="CXU11" s="963"/>
      <c r="CXV11" s="962"/>
      <c r="CXW11" s="961"/>
      <c r="CXX11" s="961"/>
      <c r="CXY11" s="963"/>
      <c r="CXZ11" s="962"/>
      <c r="CYA11" s="961"/>
      <c r="CYB11" s="961"/>
      <c r="CYC11" s="963"/>
      <c r="CYD11" s="962"/>
      <c r="CYE11" s="961"/>
      <c r="CYF11" s="961"/>
      <c r="CYG11" s="963"/>
      <c r="CYH11" s="962"/>
      <c r="CYI11" s="961"/>
      <c r="CYJ11" s="961"/>
      <c r="CYK11" s="963"/>
      <c r="CYL11" s="962"/>
      <c r="CYM11" s="961"/>
      <c r="CYN11" s="961"/>
      <c r="CYO11" s="963"/>
      <c r="CYP11" s="962"/>
      <c r="CYQ11" s="961"/>
      <c r="CYR11" s="961"/>
      <c r="CYS11" s="963"/>
      <c r="CYT11" s="962"/>
      <c r="CYU11" s="961"/>
      <c r="CYV11" s="961"/>
      <c r="CYW11" s="963"/>
      <c r="CYX11" s="962"/>
      <c r="CYY11" s="961"/>
      <c r="CYZ11" s="961"/>
      <c r="CZA11" s="963"/>
      <c r="CZB11" s="962"/>
      <c r="CZC11" s="961"/>
      <c r="CZD11" s="961"/>
      <c r="CZE11" s="963"/>
      <c r="CZF11" s="962"/>
      <c r="CZG11" s="961"/>
      <c r="CZH11" s="961"/>
      <c r="CZI11" s="963"/>
      <c r="CZJ11" s="962"/>
      <c r="CZK11" s="961"/>
      <c r="CZL11" s="961"/>
      <c r="CZM11" s="963"/>
      <c r="CZN11" s="962"/>
      <c r="CZO11" s="961"/>
      <c r="CZP11" s="961"/>
      <c r="CZQ11" s="963"/>
      <c r="CZR11" s="962"/>
      <c r="CZS11" s="961"/>
      <c r="CZT11" s="961"/>
      <c r="CZU11" s="963"/>
      <c r="CZV11" s="962"/>
      <c r="CZW11" s="961"/>
      <c r="CZX11" s="961"/>
      <c r="CZY11" s="963"/>
      <c r="CZZ11" s="962"/>
      <c r="DAA11" s="961"/>
      <c r="DAB11" s="961"/>
      <c r="DAC11" s="963"/>
      <c r="DAD11" s="962"/>
      <c r="DAE11" s="961"/>
      <c r="DAF11" s="961"/>
      <c r="DAG11" s="963"/>
      <c r="DAH11" s="962"/>
      <c r="DAI11" s="961"/>
      <c r="DAJ11" s="961"/>
      <c r="DAK11" s="963"/>
      <c r="DAL11" s="962"/>
      <c r="DAM11" s="961"/>
      <c r="DAN11" s="961"/>
      <c r="DAO11" s="963"/>
      <c r="DAP11" s="962"/>
      <c r="DAQ11" s="961"/>
      <c r="DAR11" s="961"/>
      <c r="DAS11" s="963"/>
      <c r="DAT11" s="962"/>
      <c r="DAU11" s="961"/>
      <c r="DAV11" s="961"/>
      <c r="DAW11" s="963"/>
      <c r="DAX11" s="962"/>
      <c r="DAY11" s="961"/>
      <c r="DAZ11" s="961"/>
      <c r="DBA11" s="963"/>
      <c r="DBB11" s="962"/>
      <c r="DBC11" s="961"/>
      <c r="DBD11" s="961"/>
      <c r="DBE11" s="963"/>
      <c r="DBF11" s="962"/>
      <c r="DBG11" s="961"/>
      <c r="DBH11" s="961"/>
      <c r="DBI11" s="963"/>
      <c r="DBJ11" s="962"/>
      <c r="DBK11" s="961"/>
      <c r="DBL11" s="961"/>
      <c r="DBM11" s="963"/>
      <c r="DBN11" s="962"/>
      <c r="DBO11" s="961"/>
      <c r="DBP11" s="961"/>
      <c r="DBQ11" s="963"/>
      <c r="DBR11" s="962"/>
      <c r="DBS11" s="961"/>
      <c r="DBT11" s="961"/>
      <c r="DBU11" s="963"/>
      <c r="DBV11" s="962"/>
      <c r="DBW11" s="961"/>
      <c r="DBX11" s="961"/>
      <c r="DBY11" s="963"/>
      <c r="DBZ11" s="962"/>
      <c r="DCA11" s="961"/>
      <c r="DCB11" s="961"/>
      <c r="DCC11" s="963"/>
      <c r="DCD11" s="962"/>
      <c r="DCE11" s="961"/>
      <c r="DCF11" s="961"/>
      <c r="DCG11" s="963"/>
      <c r="DCH11" s="962"/>
      <c r="DCI11" s="961"/>
      <c r="DCJ11" s="961"/>
      <c r="DCK11" s="963"/>
      <c r="DCL11" s="962"/>
      <c r="DCM11" s="961"/>
      <c r="DCN11" s="961"/>
      <c r="DCO11" s="963"/>
      <c r="DCP11" s="962"/>
      <c r="DCQ11" s="961"/>
      <c r="DCR11" s="961"/>
      <c r="DCS11" s="963"/>
      <c r="DCT11" s="962"/>
      <c r="DCU11" s="961"/>
      <c r="DCV11" s="961"/>
      <c r="DCW11" s="963"/>
      <c r="DCX11" s="962"/>
      <c r="DCY11" s="961"/>
      <c r="DCZ11" s="961"/>
      <c r="DDA11" s="963"/>
      <c r="DDB11" s="962"/>
      <c r="DDC11" s="961"/>
      <c r="DDD11" s="961"/>
      <c r="DDE11" s="963"/>
      <c r="DDF11" s="962"/>
      <c r="DDG11" s="961"/>
      <c r="DDH11" s="961"/>
      <c r="DDI11" s="963"/>
      <c r="DDJ11" s="962"/>
      <c r="DDK11" s="961"/>
      <c r="DDL11" s="961"/>
      <c r="DDM11" s="963"/>
      <c r="DDN11" s="962"/>
      <c r="DDO11" s="961"/>
      <c r="DDP11" s="961"/>
      <c r="DDQ11" s="963"/>
      <c r="DDR11" s="962"/>
      <c r="DDS11" s="961"/>
      <c r="DDT11" s="961"/>
      <c r="DDU11" s="963"/>
      <c r="DDV11" s="962"/>
      <c r="DDW11" s="961"/>
      <c r="DDX11" s="961"/>
      <c r="DDY11" s="963"/>
      <c r="DDZ11" s="962"/>
      <c r="DEA11" s="961"/>
      <c r="DEB11" s="961"/>
      <c r="DEC11" s="963"/>
      <c r="DED11" s="962"/>
      <c r="DEE11" s="961"/>
      <c r="DEF11" s="961"/>
      <c r="DEG11" s="963"/>
      <c r="DEH11" s="962"/>
      <c r="DEI11" s="961"/>
      <c r="DEJ11" s="961"/>
      <c r="DEK11" s="963"/>
      <c r="DEL11" s="962"/>
      <c r="DEM11" s="961"/>
      <c r="DEN11" s="961"/>
      <c r="DEO11" s="963"/>
      <c r="DEP11" s="962"/>
      <c r="DEQ11" s="961"/>
      <c r="DER11" s="961"/>
      <c r="DES11" s="963"/>
      <c r="DET11" s="962"/>
      <c r="DEU11" s="961"/>
      <c r="DEV11" s="961"/>
      <c r="DEW11" s="963"/>
      <c r="DEX11" s="962"/>
      <c r="DEY11" s="961"/>
      <c r="DEZ11" s="961"/>
      <c r="DFA11" s="963"/>
      <c r="DFB11" s="962"/>
      <c r="DFC11" s="961"/>
      <c r="DFD11" s="961"/>
      <c r="DFE11" s="963"/>
      <c r="DFF11" s="962"/>
      <c r="DFG11" s="961"/>
      <c r="DFH11" s="961"/>
      <c r="DFI11" s="963"/>
      <c r="DFJ11" s="962"/>
      <c r="DFK11" s="961"/>
      <c r="DFL11" s="961"/>
      <c r="DFM11" s="963"/>
      <c r="DFN11" s="962"/>
      <c r="DFO11" s="961"/>
      <c r="DFP11" s="961"/>
      <c r="DFQ11" s="963"/>
      <c r="DFR11" s="962"/>
      <c r="DFS11" s="961"/>
      <c r="DFT11" s="961"/>
      <c r="DFU11" s="963"/>
      <c r="DFV11" s="962"/>
      <c r="DFW11" s="961"/>
      <c r="DFX11" s="961"/>
      <c r="DFY11" s="963"/>
      <c r="DFZ11" s="962"/>
      <c r="DGA11" s="961"/>
      <c r="DGB11" s="961"/>
      <c r="DGC11" s="963"/>
      <c r="DGD11" s="962"/>
      <c r="DGE11" s="961"/>
      <c r="DGF11" s="961"/>
      <c r="DGG11" s="963"/>
      <c r="DGH11" s="962"/>
      <c r="DGI11" s="961"/>
      <c r="DGJ11" s="961"/>
      <c r="DGK11" s="963"/>
      <c r="DGL11" s="962"/>
      <c r="DGM11" s="961"/>
      <c r="DGN11" s="961"/>
      <c r="DGO11" s="963"/>
      <c r="DGP11" s="962"/>
      <c r="DGQ11" s="961"/>
      <c r="DGR11" s="961"/>
      <c r="DGS11" s="963"/>
      <c r="DGT11" s="962"/>
      <c r="DGU11" s="961"/>
      <c r="DGV11" s="961"/>
      <c r="DGW11" s="963"/>
      <c r="DGX11" s="962"/>
      <c r="DGY11" s="961"/>
      <c r="DGZ11" s="961"/>
      <c r="DHA11" s="963"/>
      <c r="DHB11" s="962"/>
      <c r="DHC11" s="961"/>
      <c r="DHD11" s="961"/>
      <c r="DHE11" s="963"/>
      <c r="DHF11" s="962"/>
      <c r="DHG11" s="961"/>
      <c r="DHH11" s="961"/>
      <c r="DHI11" s="963"/>
      <c r="DHJ11" s="962"/>
      <c r="DHK11" s="961"/>
      <c r="DHL11" s="961"/>
      <c r="DHM11" s="963"/>
      <c r="DHN11" s="962"/>
      <c r="DHO11" s="961"/>
      <c r="DHP11" s="961"/>
      <c r="DHQ11" s="963"/>
      <c r="DHR11" s="962"/>
      <c r="DHS11" s="961"/>
      <c r="DHT11" s="961"/>
      <c r="DHU11" s="963"/>
      <c r="DHV11" s="962"/>
      <c r="DHW11" s="961"/>
      <c r="DHX11" s="961"/>
      <c r="DHY11" s="963"/>
      <c r="DHZ11" s="962"/>
      <c r="DIA11" s="961"/>
      <c r="DIB11" s="961"/>
      <c r="DIC11" s="963"/>
      <c r="DID11" s="962"/>
      <c r="DIE11" s="961"/>
      <c r="DIF11" s="961"/>
      <c r="DIG11" s="963"/>
      <c r="DIH11" s="962"/>
      <c r="DII11" s="961"/>
      <c r="DIJ11" s="961"/>
      <c r="DIK11" s="963"/>
      <c r="DIL11" s="962"/>
      <c r="DIM11" s="961"/>
      <c r="DIN11" s="961"/>
      <c r="DIO11" s="963"/>
      <c r="DIP11" s="962"/>
      <c r="DIQ11" s="961"/>
      <c r="DIR11" s="961"/>
      <c r="DIS11" s="963"/>
      <c r="DIT11" s="962"/>
      <c r="DIU11" s="961"/>
      <c r="DIV11" s="961"/>
      <c r="DIW11" s="963"/>
      <c r="DIX11" s="962"/>
      <c r="DIY11" s="961"/>
      <c r="DIZ11" s="961"/>
      <c r="DJA11" s="963"/>
      <c r="DJB11" s="962"/>
      <c r="DJC11" s="961"/>
      <c r="DJD11" s="961"/>
      <c r="DJE11" s="963"/>
      <c r="DJF11" s="962"/>
      <c r="DJG11" s="961"/>
      <c r="DJH11" s="961"/>
      <c r="DJI11" s="963"/>
      <c r="DJJ11" s="962"/>
      <c r="DJK11" s="961"/>
      <c r="DJL11" s="961"/>
      <c r="DJM11" s="963"/>
      <c r="DJN11" s="962"/>
      <c r="DJO11" s="961"/>
      <c r="DJP11" s="961"/>
      <c r="DJQ11" s="963"/>
      <c r="DJR11" s="962"/>
      <c r="DJS11" s="961"/>
      <c r="DJT11" s="961"/>
      <c r="DJU11" s="963"/>
      <c r="DJV11" s="962"/>
      <c r="DJW11" s="961"/>
      <c r="DJX11" s="961"/>
      <c r="DJY11" s="963"/>
      <c r="DJZ11" s="962"/>
      <c r="DKA11" s="961"/>
      <c r="DKB11" s="961"/>
      <c r="DKC11" s="963"/>
      <c r="DKD11" s="962"/>
      <c r="DKE11" s="961"/>
      <c r="DKF11" s="961"/>
      <c r="DKG11" s="963"/>
      <c r="DKH11" s="962"/>
      <c r="DKI11" s="961"/>
      <c r="DKJ11" s="961"/>
      <c r="DKK11" s="963"/>
      <c r="DKL11" s="962"/>
      <c r="DKM11" s="961"/>
      <c r="DKN11" s="961"/>
      <c r="DKO11" s="963"/>
      <c r="DKP11" s="962"/>
      <c r="DKQ11" s="961"/>
      <c r="DKR11" s="961"/>
      <c r="DKS11" s="963"/>
      <c r="DKT11" s="962"/>
      <c r="DKU11" s="961"/>
      <c r="DKV11" s="961"/>
      <c r="DKW11" s="963"/>
      <c r="DKX11" s="962"/>
      <c r="DKY11" s="961"/>
      <c r="DKZ11" s="961"/>
      <c r="DLA11" s="963"/>
      <c r="DLB11" s="962"/>
      <c r="DLC11" s="961"/>
      <c r="DLD11" s="961"/>
      <c r="DLE11" s="963"/>
      <c r="DLF11" s="962"/>
      <c r="DLG11" s="961"/>
      <c r="DLH11" s="961"/>
      <c r="DLI11" s="963"/>
      <c r="DLJ11" s="962"/>
      <c r="DLK11" s="961"/>
      <c r="DLL11" s="961"/>
      <c r="DLM11" s="963"/>
      <c r="DLN11" s="962"/>
      <c r="DLO11" s="961"/>
      <c r="DLP11" s="961"/>
      <c r="DLQ11" s="963"/>
      <c r="DLR11" s="962"/>
      <c r="DLS11" s="961"/>
      <c r="DLT11" s="961"/>
      <c r="DLU11" s="963"/>
      <c r="DLV11" s="962"/>
      <c r="DLW11" s="961"/>
      <c r="DLX11" s="961"/>
      <c r="DLY11" s="963"/>
      <c r="DLZ11" s="962"/>
      <c r="DMA11" s="961"/>
      <c r="DMB11" s="961"/>
      <c r="DMC11" s="963"/>
      <c r="DMD11" s="962"/>
      <c r="DME11" s="961"/>
      <c r="DMF11" s="961"/>
      <c r="DMG11" s="963"/>
      <c r="DMH11" s="962"/>
      <c r="DMI11" s="961"/>
      <c r="DMJ11" s="961"/>
      <c r="DMK11" s="963"/>
      <c r="DML11" s="962"/>
      <c r="DMM11" s="961"/>
      <c r="DMN11" s="961"/>
      <c r="DMO11" s="963"/>
      <c r="DMP11" s="962"/>
      <c r="DMQ11" s="961"/>
      <c r="DMR11" s="961"/>
      <c r="DMS11" s="963"/>
      <c r="DMT11" s="962"/>
      <c r="DMU11" s="961"/>
      <c r="DMV11" s="961"/>
      <c r="DMW11" s="963"/>
      <c r="DMX11" s="962"/>
      <c r="DMY11" s="961"/>
      <c r="DMZ11" s="961"/>
      <c r="DNA11" s="963"/>
      <c r="DNB11" s="962"/>
      <c r="DNC11" s="961"/>
      <c r="DND11" s="961"/>
      <c r="DNE11" s="963"/>
      <c r="DNF11" s="962"/>
      <c r="DNG11" s="961"/>
      <c r="DNH11" s="961"/>
      <c r="DNI11" s="963"/>
      <c r="DNJ11" s="962"/>
      <c r="DNK11" s="961"/>
      <c r="DNL11" s="961"/>
      <c r="DNM11" s="963"/>
      <c r="DNN11" s="962"/>
      <c r="DNO11" s="961"/>
      <c r="DNP11" s="961"/>
      <c r="DNQ11" s="963"/>
      <c r="DNR11" s="962"/>
      <c r="DNS11" s="961"/>
      <c r="DNT11" s="961"/>
      <c r="DNU11" s="963"/>
      <c r="DNV11" s="962"/>
      <c r="DNW11" s="961"/>
      <c r="DNX11" s="961"/>
      <c r="DNY11" s="963"/>
      <c r="DNZ11" s="962"/>
      <c r="DOA11" s="961"/>
      <c r="DOB11" s="961"/>
      <c r="DOC11" s="963"/>
      <c r="DOD11" s="962"/>
      <c r="DOE11" s="961"/>
      <c r="DOF11" s="961"/>
      <c r="DOG11" s="963"/>
      <c r="DOH11" s="962"/>
      <c r="DOI11" s="961"/>
      <c r="DOJ11" s="961"/>
      <c r="DOK11" s="963"/>
      <c r="DOL11" s="962"/>
      <c r="DOM11" s="961"/>
      <c r="DON11" s="961"/>
      <c r="DOO11" s="963"/>
      <c r="DOP11" s="962"/>
      <c r="DOQ11" s="961"/>
      <c r="DOR11" s="961"/>
      <c r="DOS11" s="963"/>
      <c r="DOT11" s="962"/>
      <c r="DOU11" s="961"/>
      <c r="DOV11" s="961"/>
      <c r="DOW11" s="963"/>
      <c r="DOX11" s="962"/>
      <c r="DOY11" s="961"/>
      <c r="DOZ11" s="961"/>
      <c r="DPA11" s="963"/>
      <c r="DPB11" s="962"/>
      <c r="DPC11" s="961"/>
      <c r="DPD11" s="961"/>
      <c r="DPE11" s="963"/>
      <c r="DPF11" s="962"/>
      <c r="DPG11" s="961"/>
      <c r="DPH11" s="961"/>
      <c r="DPI11" s="963"/>
      <c r="DPJ11" s="962"/>
      <c r="DPK11" s="961"/>
      <c r="DPL11" s="961"/>
      <c r="DPM11" s="963"/>
      <c r="DPN11" s="962"/>
      <c r="DPO11" s="961"/>
      <c r="DPP11" s="961"/>
      <c r="DPQ11" s="963"/>
      <c r="DPR11" s="962"/>
      <c r="DPS11" s="961"/>
      <c r="DPT11" s="961"/>
      <c r="DPU11" s="963"/>
      <c r="DPV11" s="962"/>
      <c r="DPW11" s="961"/>
      <c r="DPX11" s="961"/>
      <c r="DPY11" s="963"/>
      <c r="DPZ11" s="962"/>
      <c r="DQA11" s="961"/>
      <c r="DQB11" s="961"/>
      <c r="DQC11" s="963"/>
      <c r="DQD11" s="962"/>
      <c r="DQE11" s="961"/>
      <c r="DQF11" s="961"/>
      <c r="DQG11" s="963"/>
      <c r="DQH11" s="962"/>
      <c r="DQI11" s="961"/>
      <c r="DQJ11" s="961"/>
      <c r="DQK11" s="963"/>
      <c r="DQL11" s="962"/>
      <c r="DQM11" s="961"/>
      <c r="DQN11" s="961"/>
      <c r="DQO11" s="963"/>
      <c r="DQP11" s="962"/>
      <c r="DQQ11" s="961"/>
      <c r="DQR11" s="961"/>
      <c r="DQS11" s="963"/>
      <c r="DQT11" s="962"/>
      <c r="DQU11" s="961"/>
      <c r="DQV11" s="961"/>
      <c r="DQW11" s="963"/>
      <c r="DQX11" s="962"/>
      <c r="DQY11" s="961"/>
      <c r="DQZ11" s="961"/>
      <c r="DRA11" s="963"/>
      <c r="DRB11" s="962"/>
      <c r="DRC11" s="961"/>
      <c r="DRD11" s="961"/>
      <c r="DRE11" s="963"/>
      <c r="DRF11" s="962"/>
      <c r="DRG11" s="961"/>
      <c r="DRH11" s="961"/>
      <c r="DRI11" s="963"/>
      <c r="DRJ11" s="962"/>
      <c r="DRK11" s="961"/>
      <c r="DRL11" s="961"/>
      <c r="DRM11" s="963"/>
      <c r="DRN11" s="962"/>
      <c r="DRO11" s="961"/>
      <c r="DRP11" s="961"/>
      <c r="DRQ11" s="963"/>
      <c r="DRR11" s="962"/>
      <c r="DRS11" s="961"/>
      <c r="DRT11" s="961"/>
      <c r="DRU11" s="963"/>
      <c r="DRV11" s="962"/>
      <c r="DRW11" s="961"/>
      <c r="DRX11" s="961"/>
      <c r="DRY11" s="963"/>
      <c r="DRZ11" s="962"/>
      <c r="DSA11" s="961"/>
      <c r="DSB11" s="961"/>
      <c r="DSC11" s="963"/>
      <c r="DSD11" s="962"/>
      <c r="DSE11" s="961"/>
      <c r="DSF11" s="961"/>
      <c r="DSG11" s="963"/>
      <c r="DSH11" s="962"/>
      <c r="DSI11" s="961"/>
      <c r="DSJ11" s="961"/>
      <c r="DSK11" s="963"/>
      <c r="DSL11" s="962"/>
      <c r="DSM11" s="961"/>
      <c r="DSN11" s="961"/>
      <c r="DSO11" s="963"/>
      <c r="DSP11" s="962"/>
      <c r="DSQ11" s="961"/>
      <c r="DSR11" s="961"/>
      <c r="DSS11" s="963"/>
      <c r="DST11" s="962"/>
      <c r="DSU11" s="961"/>
      <c r="DSV11" s="961"/>
      <c r="DSW11" s="963"/>
      <c r="DSX11" s="962"/>
      <c r="DSY11" s="961"/>
      <c r="DSZ11" s="961"/>
      <c r="DTA11" s="963"/>
      <c r="DTB11" s="962"/>
      <c r="DTC11" s="961"/>
      <c r="DTD11" s="961"/>
      <c r="DTE11" s="963"/>
      <c r="DTF11" s="962"/>
      <c r="DTG11" s="961"/>
      <c r="DTH11" s="961"/>
      <c r="DTI11" s="963"/>
      <c r="DTJ11" s="962"/>
      <c r="DTK11" s="961"/>
      <c r="DTL11" s="961"/>
      <c r="DTM11" s="963"/>
      <c r="DTN11" s="962"/>
      <c r="DTO11" s="961"/>
      <c r="DTP11" s="961"/>
      <c r="DTQ11" s="963"/>
      <c r="DTR11" s="962"/>
      <c r="DTS11" s="961"/>
      <c r="DTT11" s="961"/>
      <c r="DTU11" s="963"/>
      <c r="DTV11" s="962"/>
      <c r="DTW11" s="961"/>
      <c r="DTX11" s="961"/>
      <c r="DTY11" s="963"/>
      <c r="DTZ11" s="962"/>
      <c r="DUA11" s="961"/>
      <c r="DUB11" s="961"/>
      <c r="DUC11" s="963"/>
      <c r="DUD11" s="962"/>
      <c r="DUE11" s="961"/>
      <c r="DUF11" s="961"/>
      <c r="DUG11" s="963"/>
      <c r="DUH11" s="962"/>
      <c r="DUI11" s="961"/>
      <c r="DUJ11" s="961"/>
      <c r="DUK11" s="963"/>
      <c r="DUL11" s="962"/>
      <c r="DUM11" s="961"/>
      <c r="DUN11" s="961"/>
      <c r="DUO11" s="963"/>
      <c r="DUP11" s="962"/>
      <c r="DUQ11" s="961"/>
      <c r="DUR11" s="961"/>
      <c r="DUS11" s="963"/>
      <c r="DUT11" s="962"/>
      <c r="DUU11" s="961"/>
      <c r="DUV11" s="961"/>
      <c r="DUW11" s="963"/>
      <c r="DUX11" s="962"/>
      <c r="DUY11" s="961"/>
      <c r="DUZ11" s="961"/>
      <c r="DVA11" s="963"/>
      <c r="DVB11" s="962"/>
      <c r="DVC11" s="961"/>
      <c r="DVD11" s="961"/>
      <c r="DVE11" s="963"/>
      <c r="DVF11" s="962"/>
      <c r="DVG11" s="961"/>
      <c r="DVH11" s="961"/>
      <c r="DVI11" s="963"/>
      <c r="DVJ11" s="962"/>
      <c r="DVK11" s="961"/>
      <c r="DVL11" s="961"/>
      <c r="DVM11" s="963"/>
      <c r="DVN11" s="962"/>
      <c r="DVO11" s="961"/>
      <c r="DVP11" s="961"/>
      <c r="DVQ11" s="963"/>
      <c r="DVR11" s="962"/>
      <c r="DVS11" s="961"/>
      <c r="DVT11" s="961"/>
      <c r="DVU11" s="963"/>
      <c r="DVV11" s="962"/>
      <c r="DVW11" s="961"/>
      <c r="DVX11" s="961"/>
      <c r="DVY11" s="963"/>
      <c r="DVZ11" s="962"/>
      <c r="DWA11" s="961"/>
      <c r="DWB11" s="961"/>
      <c r="DWC11" s="963"/>
      <c r="DWD11" s="962"/>
      <c r="DWE11" s="961"/>
      <c r="DWF11" s="961"/>
      <c r="DWG11" s="963"/>
      <c r="DWH11" s="962"/>
      <c r="DWI11" s="961"/>
      <c r="DWJ11" s="961"/>
      <c r="DWK11" s="963"/>
      <c r="DWL11" s="962"/>
      <c r="DWM11" s="961"/>
      <c r="DWN11" s="961"/>
      <c r="DWO11" s="963"/>
      <c r="DWP11" s="962"/>
      <c r="DWQ11" s="961"/>
      <c r="DWR11" s="961"/>
      <c r="DWS11" s="963"/>
      <c r="DWT11" s="962"/>
      <c r="DWU11" s="961"/>
      <c r="DWV11" s="961"/>
      <c r="DWW11" s="963"/>
      <c r="DWX11" s="962"/>
      <c r="DWY11" s="961"/>
      <c r="DWZ11" s="961"/>
      <c r="DXA11" s="963"/>
      <c r="DXB11" s="962"/>
      <c r="DXC11" s="961"/>
      <c r="DXD11" s="961"/>
      <c r="DXE11" s="963"/>
      <c r="DXF11" s="962"/>
      <c r="DXG11" s="961"/>
      <c r="DXH11" s="961"/>
      <c r="DXI11" s="963"/>
      <c r="DXJ11" s="962"/>
      <c r="DXK11" s="961"/>
      <c r="DXL11" s="961"/>
      <c r="DXM11" s="963"/>
      <c r="DXN11" s="962"/>
      <c r="DXO11" s="961"/>
      <c r="DXP11" s="961"/>
      <c r="DXQ11" s="963"/>
      <c r="DXR11" s="962"/>
      <c r="DXS11" s="961"/>
      <c r="DXT11" s="961"/>
      <c r="DXU11" s="963"/>
      <c r="DXV11" s="962"/>
      <c r="DXW11" s="961"/>
      <c r="DXX11" s="961"/>
      <c r="DXY11" s="963"/>
      <c r="DXZ11" s="962"/>
      <c r="DYA11" s="961"/>
      <c r="DYB11" s="961"/>
      <c r="DYC11" s="963"/>
      <c r="DYD11" s="962"/>
      <c r="DYE11" s="961"/>
      <c r="DYF11" s="961"/>
      <c r="DYG11" s="963"/>
      <c r="DYH11" s="962"/>
      <c r="DYI11" s="961"/>
      <c r="DYJ11" s="961"/>
      <c r="DYK11" s="963"/>
      <c r="DYL11" s="962"/>
      <c r="DYM11" s="961"/>
      <c r="DYN11" s="961"/>
      <c r="DYO11" s="963"/>
      <c r="DYP11" s="962"/>
      <c r="DYQ11" s="961"/>
      <c r="DYR11" s="961"/>
      <c r="DYS11" s="963"/>
      <c r="DYT11" s="962"/>
      <c r="DYU11" s="961"/>
      <c r="DYV11" s="961"/>
      <c r="DYW11" s="963"/>
      <c r="DYX11" s="962"/>
      <c r="DYY11" s="961"/>
      <c r="DYZ11" s="961"/>
      <c r="DZA11" s="963"/>
      <c r="DZB11" s="962"/>
      <c r="DZC11" s="961"/>
      <c r="DZD11" s="961"/>
      <c r="DZE11" s="963"/>
      <c r="DZF11" s="962"/>
      <c r="DZG11" s="961"/>
      <c r="DZH11" s="961"/>
      <c r="DZI11" s="963"/>
      <c r="DZJ11" s="962"/>
      <c r="DZK11" s="961"/>
      <c r="DZL11" s="961"/>
      <c r="DZM11" s="963"/>
      <c r="DZN11" s="962"/>
      <c r="DZO11" s="961"/>
      <c r="DZP11" s="961"/>
      <c r="DZQ11" s="963"/>
      <c r="DZR11" s="962"/>
      <c r="DZS11" s="961"/>
      <c r="DZT11" s="961"/>
      <c r="DZU11" s="963"/>
      <c r="DZV11" s="962"/>
      <c r="DZW11" s="961"/>
      <c r="DZX11" s="961"/>
      <c r="DZY11" s="963"/>
      <c r="DZZ11" s="962"/>
      <c r="EAA11" s="961"/>
      <c r="EAB11" s="961"/>
      <c r="EAC11" s="963"/>
      <c r="EAD11" s="962"/>
      <c r="EAE11" s="961"/>
      <c r="EAF11" s="961"/>
      <c r="EAG11" s="963"/>
      <c r="EAH11" s="962"/>
      <c r="EAI11" s="961"/>
      <c r="EAJ11" s="961"/>
      <c r="EAK11" s="963"/>
      <c r="EAL11" s="962"/>
      <c r="EAM11" s="961"/>
      <c r="EAN11" s="961"/>
      <c r="EAO11" s="963"/>
      <c r="EAP11" s="962"/>
      <c r="EAQ11" s="961"/>
      <c r="EAR11" s="961"/>
      <c r="EAS11" s="963"/>
      <c r="EAT11" s="962"/>
      <c r="EAU11" s="961"/>
      <c r="EAV11" s="961"/>
      <c r="EAW11" s="963"/>
      <c r="EAX11" s="962"/>
      <c r="EAY11" s="961"/>
      <c r="EAZ11" s="961"/>
      <c r="EBA11" s="963"/>
      <c r="EBB11" s="962"/>
      <c r="EBC11" s="961"/>
      <c r="EBD11" s="961"/>
      <c r="EBE11" s="963"/>
      <c r="EBF11" s="962"/>
      <c r="EBG11" s="961"/>
      <c r="EBH11" s="961"/>
      <c r="EBI11" s="963"/>
      <c r="EBJ11" s="962"/>
      <c r="EBK11" s="961"/>
      <c r="EBL11" s="961"/>
      <c r="EBM11" s="963"/>
      <c r="EBN11" s="962"/>
      <c r="EBO11" s="961"/>
      <c r="EBP11" s="961"/>
      <c r="EBQ11" s="963"/>
      <c r="EBR11" s="962"/>
      <c r="EBS11" s="961"/>
      <c r="EBT11" s="961"/>
      <c r="EBU11" s="963"/>
      <c r="EBV11" s="962"/>
      <c r="EBW11" s="961"/>
      <c r="EBX11" s="961"/>
      <c r="EBY11" s="963"/>
      <c r="EBZ11" s="962"/>
      <c r="ECA11" s="961"/>
      <c r="ECB11" s="961"/>
      <c r="ECC11" s="963"/>
      <c r="ECD11" s="962"/>
      <c r="ECE11" s="961"/>
      <c r="ECF11" s="961"/>
      <c r="ECG11" s="963"/>
      <c r="ECH11" s="962"/>
      <c r="ECI11" s="961"/>
      <c r="ECJ11" s="961"/>
      <c r="ECK11" s="963"/>
      <c r="ECL11" s="962"/>
      <c r="ECM11" s="961"/>
      <c r="ECN11" s="961"/>
      <c r="ECO11" s="963"/>
      <c r="ECP11" s="962"/>
      <c r="ECQ11" s="961"/>
      <c r="ECR11" s="961"/>
      <c r="ECS11" s="963"/>
      <c r="ECT11" s="962"/>
      <c r="ECU11" s="961"/>
      <c r="ECV11" s="961"/>
      <c r="ECW11" s="963"/>
      <c r="ECX11" s="962"/>
      <c r="ECY11" s="961"/>
      <c r="ECZ11" s="961"/>
      <c r="EDA11" s="963"/>
      <c r="EDB11" s="962"/>
      <c r="EDC11" s="961"/>
      <c r="EDD11" s="961"/>
      <c r="EDE11" s="963"/>
      <c r="EDF11" s="962"/>
      <c r="EDG11" s="961"/>
      <c r="EDH11" s="961"/>
      <c r="EDI11" s="963"/>
      <c r="EDJ11" s="962"/>
      <c r="EDK11" s="961"/>
      <c r="EDL11" s="961"/>
      <c r="EDM11" s="963"/>
      <c r="EDN11" s="962"/>
      <c r="EDO11" s="961"/>
      <c r="EDP11" s="961"/>
      <c r="EDQ11" s="963"/>
      <c r="EDR11" s="962"/>
      <c r="EDS11" s="961"/>
      <c r="EDT11" s="961"/>
      <c r="EDU11" s="963"/>
      <c r="EDV11" s="962"/>
      <c r="EDW11" s="961"/>
      <c r="EDX11" s="961"/>
      <c r="EDY11" s="963"/>
      <c r="EDZ11" s="962"/>
      <c r="EEA11" s="961"/>
      <c r="EEB11" s="961"/>
      <c r="EEC11" s="963"/>
      <c r="EED11" s="962"/>
      <c r="EEE11" s="961"/>
      <c r="EEF11" s="961"/>
      <c r="EEG11" s="963"/>
      <c r="EEH11" s="962"/>
      <c r="EEI11" s="961"/>
      <c r="EEJ11" s="961"/>
      <c r="EEK11" s="963"/>
      <c r="EEL11" s="962"/>
      <c r="EEM11" s="961"/>
      <c r="EEN11" s="961"/>
      <c r="EEO11" s="963"/>
      <c r="EEP11" s="962"/>
      <c r="EEQ11" s="961"/>
      <c r="EER11" s="961"/>
      <c r="EES11" s="963"/>
      <c r="EET11" s="962"/>
      <c r="EEU11" s="961"/>
      <c r="EEV11" s="961"/>
      <c r="EEW11" s="963"/>
      <c r="EEX11" s="962"/>
      <c r="EEY11" s="961"/>
      <c r="EEZ11" s="961"/>
      <c r="EFA11" s="963"/>
      <c r="EFB11" s="962"/>
      <c r="EFC11" s="961"/>
      <c r="EFD11" s="961"/>
      <c r="EFE11" s="963"/>
      <c r="EFF11" s="962"/>
      <c r="EFG11" s="961"/>
      <c r="EFH11" s="961"/>
      <c r="EFI11" s="963"/>
      <c r="EFJ11" s="962"/>
      <c r="EFK11" s="961"/>
      <c r="EFL11" s="961"/>
      <c r="EFM11" s="963"/>
      <c r="EFN11" s="962"/>
      <c r="EFO11" s="961"/>
      <c r="EFP11" s="961"/>
      <c r="EFQ11" s="963"/>
      <c r="EFR11" s="962"/>
      <c r="EFS11" s="961"/>
      <c r="EFT11" s="961"/>
      <c r="EFU11" s="963"/>
      <c r="EFV11" s="962"/>
      <c r="EFW11" s="961"/>
      <c r="EFX11" s="961"/>
      <c r="EFY11" s="963"/>
      <c r="EFZ11" s="962"/>
      <c r="EGA11" s="961"/>
      <c r="EGB11" s="961"/>
      <c r="EGC11" s="963"/>
      <c r="EGD11" s="962"/>
      <c r="EGE11" s="961"/>
      <c r="EGF11" s="961"/>
      <c r="EGG11" s="963"/>
      <c r="EGH11" s="962"/>
      <c r="EGI11" s="961"/>
      <c r="EGJ11" s="961"/>
      <c r="EGK11" s="963"/>
      <c r="EGL11" s="962"/>
      <c r="EGM11" s="961"/>
      <c r="EGN11" s="961"/>
      <c r="EGO11" s="963"/>
      <c r="EGP11" s="962"/>
      <c r="EGQ11" s="961"/>
      <c r="EGR11" s="961"/>
      <c r="EGS11" s="963"/>
      <c r="EGT11" s="962"/>
      <c r="EGU11" s="961"/>
      <c r="EGV11" s="961"/>
      <c r="EGW11" s="963"/>
      <c r="EGX11" s="962"/>
      <c r="EGY11" s="961"/>
      <c r="EGZ11" s="961"/>
      <c r="EHA11" s="963"/>
      <c r="EHB11" s="962"/>
      <c r="EHC11" s="961"/>
      <c r="EHD11" s="961"/>
      <c r="EHE11" s="963"/>
      <c r="EHF11" s="962"/>
      <c r="EHG11" s="961"/>
      <c r="EHH11" s="961"/>
      <c r="EHI11" s="963"/>
      <c r="EHJ11" s="962"/>
      <c r="EHK11" s="961"/>
      <c r="EHL11" s="961"/>
      <c r="EHM11" s="963"/>
      <c r="EHN11" s="962"/>
      <c r="EHO11" s="961"/>
      <c r="EHP11" s="961"/>
      <c r="EHQ11" s="963"/>
      <c r="EHR11" s="962"/>
      <c r="EHS11" s="961"/>
      <c r="EHT11" s="961"/>
      <c r="EHU11" s="963"/>
      <c r="EHV11" s="962"/>
      <c r="EHW11" s="961"/>
      <c r="EHX11" s="961"/>
      <c r="EHY11" s="963"/>
      <c r="EHZ11" s="962"/>
      <c r="EIA11" s="961"/>
      <c r="EIB11" s="961"/>
      <c r="EIC11" s="963"/>
      <c r="EID11" s="962"/>
      <c r="EIE11" s="961"/>
      <c r="EIF11" s="961"/>
      <c r="EIG11" s="963"/>
      <c r="EIH11" s="962"/>
      <c r="EII11" s="961"/>
      <c r="EIJ11" s="961"/>
      <c r="EIK11" s="963"/>
      <c r="EIL11" s="962"/>
      <c r="EIM11" s="961"/>
      <c r="EIN11" s="961"/>
      <c r="EIO11" s="963"/>
      <c r="EIP11" s="962"/>
      <c r="EIQ11" s="961"/>
      <c r="EIR11" s="961"/>
      <c r="EIS11" s="963"/>
      <c r="EIT11" s="962"/>
      <c r="EIU11" s="961"/>
      <c r="EIV11" s="961"/>
      <c r="EIW11" s="963"/>
      <c r="EIX11" s="962"/>
      <c r="EIY11" s="961"/>
      <c r="EIZ11" s="961"/>
      <c r="EJA11" s="963"/>
      <c r="EJB11" s="962"/>
      <c r="EJC11" s="961"/>
      <c r="EJD11" s="961"/>
      <c r="EJE11" s="963"/>
      <c r="EJF11" s="962"/>
      <c r="EJG11" s="961"/>
      <c r="EJH11" s="961"/>
      <c r="EJI11" s="963"/>
      <c r="EJJ11" s="962"/>
      <c r="EJK11" s="961"/>
      <c r="EJL11" s="961"/>
      <c r="EJM11" s="963"/>
      <c r="EJN11" s="962"/>
      <c r="EJO11" s="961"/>
      <c r="EJP11" s="961"/>
      <c r="EJQ11" s="963"/>
      <c r="EJR11" s="962"/>
      <c r="EJS11" s="961"/>
      <c r="EJT11" s="961"/>
      <c r="EJU11" s="963"/>
      <c r="EJV11" s="962"/>
      <c r="EJW11" s="961"/>
      <c r="EJX11" s="961"/>
      <c r="EJY11" s="963"/>
      <c r="EJZ11" s="962"/>
      <c r="EKA11" s="961"/>
      <c r="EKB11" s="961"/>
      <c r="EKC11" s="963"/>
      <c r="EKD11" s="962"/>
      <c r="EKE11" s="961"/>
      <c r="EKF11" s="961"/>
      <c r="EKG11" s="963"/>
      <c r="EKH11" s="962"/>
      <c r="EKI11" s="961"/>
      <c r="EKJ11" s="961"/>
      <c r="EKK11" s="963"/>
      <c r="EKL11" s="962"/>
      <c r="EKM11" s="961"/>
      <c r="EKN11" s="961"/>
      <c r="EKO11" s="963"/>
      <c r="EKP11" s="962"/>
      <c r="EKQ11" s="961"/>
      <c r="EKR11" s="961"/>
      <c r="EKS11" s="963"/>
      <c r="EKT11" s="962"/>
      <c r="EKU11" s="961"/>
      <c r="EKV11" s="961"/>
      <c r="EKW11" s="963"/>
      <c r="EKX11" s="962"/>
      <c r="EKY11" s="961"/>
      <c r="EKZ11" s="961"/>
      <c r="ELA11" s="963"/>
      <c r="ELB11" s="962"/>
      <c r="ELC11" s="961"/>
      <c r="ELD11" s="961"/>
      <c r="ELE11" s="963"/>
      <c r="ELF11" s="962"/>
      <c r="ELG11" s="961"/>
      <c r="ELH11" s="961"/>
      <c r="ELI11" s="963"/>
      <c r="ELJ11" s="962"/>
      <c r="ELK11" s="961"/>
      <c r="ELL11" s="961"/>
      <c r="ELM11" s="963"/>
      <c r="ELN11" s="962"/>
      <c r="ELO11" s="961"/>
      <c r="ELP11" s="961"/>
      <c r="ELQ11" s="963"/>
      <c r="ELR11" s="962"/>
      <c r="ELS11" s="961"/>
      <c r="ELT11" s="961"/>
      <c r="ELU11" s="963"/>
      <c r="ELV11" s="962"/>
      <c r="ELW11" s="961"/>
      <c r="ELX11" s="961"/>
      <c r="ELY11" s="963"/>
      <c r="ELZ11" s="962"/>
      <c r="EMA11" s="961"/>
      <c r="EMB11" s="961"/>
      <c r="EMC11" s="963"/>
      <c r="EMD11" s="962"/>
      <c r="EME11" s="961"/>
      <c r="EMF11" s="961"/>
      <c r="EMG11" s="963"/>
      <c r="EMH11" s="962"/>
      <c r="EMI11" s="961"/>
      <c r="EMJ11" s="961"/>
      <c r="EMK11" s="963"/>
      <c r="EML11" s="962"/>
      <c r="EMM11" s="961"/>
      <c r="EMN11" s="961"/>
      <c r="EMO11" s="963"/>
      <c r="EMP11" s="962"/>
      <c r="EMQ11" s="961"/>
      <c r="EMR11" s="961"/>
      <c r="EMS11" s="963"/>
      <c r="EMT11" s="962"/>
      <c r="EMU11" s="961"/>
      <c r="EMV11" s="961"/>
      <c r="EMW11" s="963"/>
      <c r="EMX11" s="962"/>
      <c r="EMY11" s="961"/>
      <c r="EMZ11" s="961"/>
      <c r="ENA11" s="963"/>
      <c r="ENB11" s="962"/>
      <c r="ENC11" s="961"/>
      <c r="END11" s="961"/>
      <c r="ENE11" s="963"/>
      <c r="ENF11" s="962"/>
      <c r="ENG11" s="961"/>
      <c r="ENH11" s="961"/>
      <c r="ENI11" s="963"/>
      <c r="ENJ11" s="962"/>
      <c r="ENK11" s="961"/>
      <c r="ENL11" s="961"/>
      <c r="ENM11" s="963"/>
      <c r="ENN11" s="962"/>
      <c r="ENO11" s="961"/>
      <c r="ENP11" s="961"/>
      <c r="ENQ11" s="963"/>
      <c r="ENR11" s="962"/>
      <c r="ENS11" s="961"/>
      <c r="ENT11" s="961"/>
      <c r="ENU11" s="963"/>
      <c r="ENV11" s="962"/>
      <c r="ENW11" s="961"/>
      <c r="ENX11" s="961"/>
      <c r="ENY11" s="963"/>
      <c r="ENZ11" s="962"/>
      <c r="EOA11" s="961"/>
      <c r="EOB11" s="961"/>
      <c r="EOC11" s="963"/>
      <c r="EOD11" s="962"/>
      <c r="EOE11" s="961"/>
      <c r="EOF11" s="961"/>
      <c r="EOG11" s="963"/>
      <c r="EOH11" s="962"/>
      <c r="EOI11" s="961"/>
      <c r="EOJ11" s="961"/>
      <c r="EOK11" s="963"/>
      <c r="EOL11" s="962"/>
      <c r="EOM11" s="961"/>
      <c r="EON11" s="961"/>
      <c r="EOO11" s="963"/>
      <c r="EOP11" s="962"/>
      <c r="EOQ11" s="961"/>
      <c r="EOR11" s="961"/>
      <c r="EOS11" s="963"/>
      <c r="EOT11" s="962"/>
      <c r="EOU11" s="961"/>
      <c r="EOV11" s="961"/>
      <c r="EOW11" s="963"/>
      <c r="EOX11" s="962"/>
      <c r="EOY11" s="961"/>
      <c r="EOZ11" s="961"/>
      <c r="EPA11" s="963"/>
      <c r="EPB11" s="962"/>
      <c r="EPC11" s="961"/>
      <c r="EPD11" s="961"/>
      <c r="EPE11" s="963"/>
      <c r="EPF11" s="962"/>
      <c r="EPG11" s="961"/>
      <c r="EPH11" s="961"/>
      <c r="EPI11" s="963"/>
      <c r="EPJ11" s="962"/>
      <c r="EPK11" s="961"/>
      <c r="EPL11" s="961"/>
      <c r="EPM11" s="963"/>
      <c r="EPN11" s="962"/>
      <c r="EPO11" s="961"/>
      <c r="EPP11" s="961"/>
      <c r="EPQ11" s="963"/>
      <c r="EPR11" s="962"/>
      <c r="EPS11" s="961"/>
      <c r="EPT11" s="961"/>
      <c r="EPU11" s="963"/>
      <c r="EPV11" s="962"/>
      <c r="EPW11" s="961"/>
      <c r="EPX11" s="961"/>
      <c r="EPY11" s="963"/>
      <c r="EPZ11" s="962"/>
      <c r="EQA11" s="961"/>
      <c r="EQB11" s="961"/>
      <c r="EQC11" s="963"/>
      <c r="EQD11" s="962"/>
      <c r="EQE11" s="961"/>
      <c r="EQF11" s="961"/>
      <c r="EQG11" s="963"/>
      <c r="EQH11" s="962"/>
      <c r="EQI11" s="961"/>
      <c r="EQJ11" s="961"/>
      <c r="EQK11" s="963"/>
      <c r="EQL11" s="962"/>
      <c r="EQM11" s="961"/>
      <c r="EQN11" s="961"/>
      <c r="EQO11" s="963"/>
      <c r="EQP11" s="962"/>
      <c r="EQQ11" s="961"/>
      <c r="EQR11" s="961"/>
      <c r="EQS11" s="963"/>
      <c r="EQT11" s="962"/>
      <c r="EQU11" s="961"/>
      <c r="EQV11" s="961"/>
      <c r="EQW11" s="963"/>
      <c r="EQX11" s="962"/>
      <c r="EQY11" s="961"/>
      <c r="EQZ11" s="961"/>
      <c r="ERA11" s="963"/>
      <c r="ERB11" s="962"/>
      <c r="ERC11" s="961"/>
      <c r="ERD11" s="961"/>
      <c r="ERE11" s="963"/>
      <c r="ERF11" s="962"/>
      <c r="ERG11" s="961"/>
      <c r="ERH11" s="961"/>
      <c r="ERI11" s="963"/>
      <c r="ERJ11" s="962"/>
      <c r="ERK11" s="961"/>
      <c r="ERL11" s="961"/>
      <c r="ERM11" s="963"/>
      <c r="ERN11" s="962"/>
      <c r="ERO11" s="961"/>
      <c r="ERP11" s="961"/>
      <c r="ERQ11" s="963"/>
      <c r="ERR11" s="962"/>
      <c r="ERS11" s="961"/>
      <c r="ERT11" s="961"/>
      <c r="ERU11" s="963"/>
      <c r="ERV11" s="962"/>
      <c r="ERW11" s="961"/>
      <c r="ERX11" s="961"/>
      <c r="ERY11" s="963"/>
      <c r="ERZ11" s="962"/>
      <c r="ESA11" s="961"/>
      <c r="ESB11" s="961"/>
      <c r="ESC11" s="963"/>
      <c r="ESD11" s="962"/>
      <c r="ESE11" s="961"/>
      <c r="ESF11" s="961"/>
      <c r="ESG11" s="963"/>
      <c r="ESH11" s="962"/>
      <c r="ESI11" s="961"/>
      <c r="ESJ11" s="961"/>
      <c r="ESK11" s="963"/>
      <c r="ESL11" s="962"/>
      <c r="ESM11" s="961"/>
      <c r="ESN11" s="961"/>
      <c r="ESO11" s="963"/>
      <c r="ESP11" s="962"/>
      <c r="ESQ11" s="961"/>
      <c r="ESR11" s="961"/>
      <c r="ESS11" s="963"/>
      <c r="EST11" s="962"/>
      <c r="ESU11" s="961"/>
      <c r="ESV11" s="961"/>
      <c r="ESW11" s="963"/>
      <c r="ESX11" s="962"/>
      <c r="ESY11" s="961"/>
      <c r="ESZ11" s="961"/>
      <c r="ETA11" s="963"/>
      <c r="ETB11" s="962"/>
      <c r="ETC11" s="961"/>
      <c r="ETD11" s="961"/>
      <c r="ETE11" s="963"/>
      <c r="ETF11" s="962"/>
      <c r="ETG11" s="961"/>
      <c r="ETH11" s="961"/>
      <c r="ETI11" s="963"/>
      <c r="ETJ11" s="962"/>
      <c r="ETK11" s="961"/>
      <c r="ETL11" s="961"/>
      <c r="ETM11" s="963"/>
      <c r="ETN11" s="962"/>
      <c r="ETO11" s="961"/>
      <c r="ETP11" s="961"/>
      <c r="ETQ11" s="963"/>
      <c r="ETR11" s="962"/>
      <c r="ETS11" s="961"/>
      <c r="ETT11" s="961"/>
      <c r="ETU11" s="963"/>
      <c r="ETV11" s="962"/>
      <c r="ETW11" s="961"/>
      <c r="ETX11" s="961"/>
      <c r="ETY11" s="963"/>
      <c r="ETZ11" s="962"/>
      <c r="EUA11" s="961"/>
      <c r="EUB11" s="961"/>
      <c r="EUC11" s="963"/>
      <c r="EUD11" s="962"/>
      <c r="EUE11" s="961"/>
      <c r="EUF11" s="961"/>
      <c r="EUG11" s="963"/>
      <c r="EUH11" s="962"/>
      <c r="EUI11" s="961"/>
      <c r="EUJ11" s="961"/>
      <c r="EUK11" s="963"/>
      <c r="EUL11" s="962"/>
      <c r="EUM11" s="961"/>
      <c r="EUN11" s="961"/>
      <c r="EUO11" s="963"/>
      <c r="EUP11" s="962"/>
      <c r="EUQ11" s="961"/>
      <c r="EUR11" s="961"/>
      <c r="EUS11" s="963"/>
      <c r="EUT11" s="962"/>
      <c r="EUU11" s="961"/>
      <c r="EUV11" s="961"/>
      <c r="EUW11" s="963"/>
      <c r="EUX11" s="962"/>
      <c r="EUY11" s="961"/>
      <c r="EUZ11" s="961"/>
      <c r="EVA11" s="963"/>
      <c r="EVB11" s="962"/>
      <c r="EVC11" s="961"/>
      <c r="EVD11" s="961"/>
      <c r="EVE11" s="963"/>
      <c r="EVF11" s="962"/>
      <c r="EVG11" s="961"/>
      <c r="EVH11" s="961"/>
      <c r="EVI11" s="963"/>
      <c r="EVJ11" s="962"/>
      <c r="EVK11" s="961"/>
      <c r="EVL11" s="961"/>
      <c r="EVM11" s="963"/>
      <c r="EVN11" s="962"/>
      <c r="EVO11" s="961"/>
      <c r="EVP11" s="961"/>
      <c r="EVQ11" s="963"/>
      <c r="EVR11" s="962"/>
      <c r="EVS11" s="961"/>
      <c r="EVT11" s="961"/>
      <c r="EVU11" s="963"/>
      <c r="EVV11" s="962"/>
      <c r="EVW11" s="961"/>
      <c r="EVX11" s="961"/>
      <c r="EVY11" s="963"/>
      <c r="EVZ11" s="962"/>
      <c r="EWA11" s="961"/>
      <c r="EWB11" s="961"/>
      <c r="EWC11" s="963"/>
      <c r="EWD11" s="962"/>
      <c r="EWE11" s="961"/>
      <c r="EWF11" s="961"/>
      <c r="EWG11" s="963"/>
      <c r="EWH11" s="962"/>
      <c r="EWI11" s="961"/>
      <c r="EWJ11" s="961"/>
      <c r="EWK11" s="963"/>
      <c r="EWL11" s="962"/>
      <c r="EWM11" s="961"/>
      <c r="EWN11" s="961"/>
      <c r="EWO11" s="963"/>
      <c r="EWP11" s="962"/>
      <c r="EWQ11" s="961"/>
      <c r="EWR11" s="961"/>
      <c r="EWS11" s="963"/>
      <c r="EWT11" s="962"/>
      <c r="EWU11" s="961"/>
      <c r="EWV11" s="961"/>
      <c r="EWW11" s="963"/>
      <c r="EWX11" s="962"/>
      <c r="EWY11" s="961"/>
      <c r="EWZ11" s="961"/>
      <c r="EXA11" s="963"/>
      <c r="EXB11" s="962"/>
      <c r="EXC11" s="961"/>
      <c r="EXD11" s="961"/>
      <c r="EXE11" s="963"/>
      <c r="EXF11" s="962"/>
      <c r="EXG11" s="961"/>
      <c r="EXH11" s="961"/>
      <c r="EXI11" s="963"/>
      <c r="EXJ11" s="962"/>
      <c r="EXK11" s="961"/>
      <c r="EXL11" s="961"/>
      <c r="EXM11" s="963"/>
      <c r="EXN11" s="962"/>
      <c r="EXO11" s="961"/>
      <c r="EXP11" s="961"/>
      <c r="EXQ11" s="963"/>
      <c r="EXR11" s="962"/>
      <c r="EXS11" s="961"/>
      <c r="EXT11" s="961"/>
      <c r="EXU11" s="963"/>
      <c r="EXV11" s="962"/>
      <c r="EXW11" s="961"/>
      <c r="EXX11" s="961"/>
      <c r="EXY11" s="963"/>
      <c r="EXZ11" s="962"/>
      <c r="EYA11" s="961"/>
      <c r="EYB11" s="961"/>
      <c r="EYC11" s="963"/>
      <c r="EYD11" s="962"/>
      <c r="EYE11" s="961"/>
      <c r="EYF11" s="961"/>
      <c r="EYG11" s="963"/>
      <c r="EYH11" s="962"/>
      <c r="EYI11" s="961"/>
      <c r="EYJ11" s="961"/>
      <c r="EYK11" s="963"/>
      <c r="EYL11" s="962"/>
      <c r="EYM11" s="961"/>
      <c r="EYN11" s="961"/>
      <c r="EYO11" s="963"/>
      <c r="EYP11" s="962"/>
      <c r="EYQ11" s="961"/>
      <c r="EYR11" s="961"/>
      <c r="EYS11" s="963"/>
      <c r="EYT11" s="962"/>
      <c r="EYU11" s="961"/>
      <c r="EYV11" s="961"/>
      <c r="EYW11" s="963"/>
      <c r="EYX11" s="962"/>
      <c r="EYY11" s="961"/>
      <c r="EYZ11" s="961"/>
      <c r="EZA11" s="963"/>
      <c r="EZB11" s="962"/>
      <c r="EZC11" s="961"/>
      <c r="EZD11" s="961"/>
      <c r="EZE11" s="963"/>
      <c r="EZF11" s="962"/>
      <c r="EZG11" s="961"/>
      <c r="EZH11" s="961"/>
      <c r="EZI11" s="963"/>
      <c r="EZJ11" s="962"/>
      <c r="EZK11" s="961"/>
      <c r="EZL11" s="961"/>
      <c r="EZM11" s="963"/>
      <c r="EZN11" s="962"/>
      <c r="EZO11" s="961"/>
      <c r="EZP11" s="961"/>
      <c r="EZQ11" s="963"/>
      <c r="EZR11" s="962"/>
      <c r="EZS11" s="961"/>
      <c r="EZT11" s="961"/>
      <c r="EZU11" s="963"/>
      <c r="EZV11" s="962"/>
      <c r="EZW11" s="961"/>
      <c r="EZX11" s="961"/>
      <c r="EZY11" s="963"/>
      <c r="EZZ11" s="962"/>
      <c r="FAA11" s="961"/>
      <c r="FAB11" s="961"/>
      <c r="FAC11" s="963"/>
      <c r="FAD11" s="962"/>
      <c r="FAE11" s="961"/>
      <c r="FAF11" s="961"/>
      <c r="FAG11" s="963"/>
      <c r="FAH11" s="962"/>
      <c r="FAI11" s="961"/>
      <c r="FAJ11" s="961"/>
      <c r="FAK11" s="963"/>
      <c r="FAL11" s="962"/>
      <c r="FAM11" s="961"/>
      <c r="FAN11" s="961"/>
      <c r="FAO11" s="963"/>
      <c r="FAP11" s="962"/>
      <c r="FAQ11" s="961"/>
      <c r="FAR11" s="961"/>
      <c r="FAS11" s="963"/>
      <c r="FAT11" s="962"/>
      <c r="FAU11" s="961"/>
      <c r="FAV11" s="961"/>
      <c r="FAW11" s="963"/>
      <c r="FAX11" s="962"/>
      <c r="FAY11" s="961"/>
      <c r="FAZ11" s="961"/>
      <c r="FBA11" s="963"/>
      <c r="FBB11" s="962"/>
      <c r="FBC11" s="961"/>
      <c r="FBD11" s="961"/>
      <c r="FBE11" s="963"/>
      <c r="FBF11" s="962"/>
      <c r="FBG11" s="961"/>
      <c r="FBH11" s="961"/>
      <c r="FBI11" s="963"/>
      <c r="FBJ11" s="962"/>
      <c r="FBK11" s="961"/>
      <c r="FBL11" s="961"/>
      <c r="FBM11" s="963"/>
      <c r="FBN11" s="962"/>
      <c r="FBO11" s="961"/>
      <c r="FBP11" s="961"/>
      <c r="FBQ11" s="963"/>
      <c r="FBR11" s="962"/>
      <c r="FBS11" s="961"/>
      <c r="FBT11" s="961"/>
      <c r="FBU11" s="963"/>
      <c r="FBV11" s="962"/>
      <c r="FBW11" s="961"/>
      <c r="FBX11" s="961"/>
      <c r="FBY11" s="963"/>
      <c r="FBZ11" s="962"/>
      <c r="FCA11" s="961"/>
      <c r="FCB11" s="961"/>
      <c r="FCC11" s="963"/>
      <c r="FCD11" s="962"/>
      <c r="FCE11" s="961"/>
      <c r="FCF11" s="961"/>
      <c r="FCG11" s="963"/>
      <c r="FCH11" s="962"/>
      <c r="FCI11" s="961"/>
      <c r="FCJ11" s="961"/>
      <c r="FCK11" s="963"/>
      <c r="FCL11" s="962"/>
      <c r="FCM11" s="961"/>
      <c r="FCN11" s="961"/>
      <c r="FCO11" s="963"/>
      <c r="FCP11" s="962"/>
      <c r="FCQ11" s="961"/>
      <c r="FCR11" s="961"/>
      <c r="FCS11" s="963"/>
      <c r="FCT11" s="962"/>
      <c r="FCU11" s="961"/>
      <c r="FCV11" s="961"/>
      <c r="FCW11" s="963"/>
      <c r="FCX11" s="962"/>
      <c r="FCY11" s="961"/>
      <c r="FCZ11" s="961"/>
      <c r="FDA11" s="963"/>
      <c r="FDB11" s="962"/>
      <c r="FDC11" s="961"/>
      <c r="FDD11" s="961"/>
      <c r="FDE11" s="963"/>
      <c r="FDF11" s="962"/>
      <c r="FDG11" s="961"/>
      <c r="FDH11" s="961"/>
      <c r="FDI11" s="963"/>
      <c r="FDJ11" s="962"/>
      <c r="FDK11" s="961"/>
      <c r="FDL11" s="961"/>
      <c r="FDM11" s="963"/>
      <c r="FDN11" s="962"/>
      <c r="FDO11" s="961"/>
      <c r="FDP11" s="961"/>
      <c r="FDQ11" s="963"/>
      <c r="FDR11" s="962"/>
      <c r="FDS11" s="961"/>
      <c r="FDT11" s="961"/>
      <c r="FDU11" s="963"/>
      <c r="FDV11" s="962"/>
      <c r="FDW11" s="961"/>
      <c r="FDX11" s="961"/>
      <c r="FDY11" s="963"/>
      <c r="FDZ11" s="962"/>
      <c r="FEA11" s="961"/>
      <c r="FEB11" s="961"/>
      <c r="FEC11" s="963"/>
      <c r="FED11" s="962"/>
      <c r="FEE11" s="961"/>
      <c r="FEF11" s="961"/>
      <c r="FEG11" s="963"/>
      <c r="FEH11" s="962"/>
      <c r="FEI11" s="961"/>
      <c r="FEJ11" s="961"/>
      <c r="FEK11" s="963"/>
      <c r="FEL11" s="962"/>
      <c r="FEM11" s="961"/>
      <c r="FEN11" s="961"/>
      <c r="FEO11" s="963"/>
      <c r="FEP11" s="962"/>
      <c r="FEQ11" s="961"/>
      <c r="FER11" s="961"/>
      <c r="FES11" s="963"/>
      <c r="FET11" s="962"/>
      <c r="FEU11" s="961"/>
      <c r="FEV11" s="961"/>
      <c r="FEW11" s="963"/>
      <c r="FEX11" s="962"/>
      <c r="FEY11" s="961"/>
      <c r="FEZ11" s="961"/>
      <c r="FFA11" s="963"/>
      <c r="FFB11" s="962"/>
      <c r="FFC11" s="961"/>
      <c r="FFD11" s="961"/>
      <c r="FFE11" s="963"/>
      <c r="FFF11" s="962"/>
      <c r="FFG11" s="961"/>
      <c r="FFH11" s="961"/>
      <c r="FFI11" s="963"/>
      <c r="FFJ11" s="962"/>
      <c r="FFK11" s="961"/>
      <c r="FFL11" s="961"/>
      <c r="FFM11" s="963"/>
      <c r="FFN11" s="962"/>
      <c r="FFO11" s="961"/>
      <c r="FFP11" s="961"/>
      <c r="FFQ11" s="963"/>
      <c r="FFR11" s="962"/>
      <c r="FFS11" s="961"/>
      <c r="FFT11" s="961"/>
      <c r="FFU11" s="963"/>
      <c r="FFV11" s="962"/>
      <c r="FFW11" s="961"/>
      <c r="FFX11" s="961"/>
      <c r="FFY11" s="963"/>
      <c r="FFZ11" s="962"/>
      <c r="FGA11" s="961"/>
      <c r="FGB11" s="961"/>
      <c r="FGC11" s="963"/>
      <c r="FGD11" s="962"/>
      <c r="FGE11" s="961"/>
      <c r="FGF11" s="961"/>
      <c r="FGG11" s="963"/>
      <c r="FGH11" s="962"/>
      <c r="FGI11" s="961"/>
      <c r="FGJ11" s="961"/>
      <c r="FGK11" s="963"/>
      <c r="FGL11" s="962"/>
      <c r="FGM11" s="961"/>
      <c r="FGN11" s="961"/>
      <c r="FGO11" s="963"/>
      <c r="FGP11" s="962"/>
      <c r="FGQ11" s="961"/>
      <c r="FGR11" s="961"/>
      <c r="FGS11" s="963"/>
      <c r="FGT11" s="962"/>
      <c r="FGU11" s="961"/>
      <c r="FGV11" s="961"/>
      <c r="FGW11" s="963"/>
      <c r="FGX11" s="962"/>
      <c r="FGY11" s="961"/>
      <c r="FGZ11" s="961"/>
      <c r="FHA11" s="963"/>
      <c r="FHB11" s="962"/>
      <c r="FHC11" s="961"/>
      <c r="FHD11" s="961"/>
      <c r="FHE11" s="963"/>
      <c r="FHF11" s="962"/>
      <c r="FHG11" s="961"/>
      <c r="FHH11" s="961"/>
      <c r="FHI11" s="963"/>
      <c r="FHJ11" s="962"/>
      <c r="FHK11" s="961"/>
      <c r="FHL11" s="961"/>
      <c r="FHM11" s="963"/>
      <c r="FHN11" s="962"/>
      <c r="FHO11" s="961"/>
      <c r="FHP11" s="961"/>
      <c r="FHQ11" s="963"/>
      <c r="FHR11" s="962"/>
      <c r="FHS11" s="961"/>
      <c r="FHT11" s="961"/>
      <c r="FHU11" s="963"/>
      <c r="FHV11" s="962"/>
      <c r="FHW11" s="961"/>
      <c r="FHX11" s="961"/>
      <c r="FHY11" s="963"/>
      <c r="FHZ11" s="962"/>
      <c r="FIA11" s="961"/>
      <c r="FIB11" s="961"/>
      <c r="FIC11" s="963"/>
      <c r="FID11" s="962"/>
      <c r="FIE11" s="961"/>
      <c r="FIF11" s="961"/>
      <c r="FIG11" s="963"/>
      <c r="FIH11" s="962"/>
      <c r="FII11" s="961"/>
      <c r="FIJ11" s="961"/>
      <c r="FIK11" s="963"/>
      <c r="FIL11" s="962"/>
      <c r="FIM11" s="961"/>
      <c r="FIN11" s="961"/>
      <c r="FIO11" s="963"/>
      <c r="FIP11" s="962"/>
      <c r="FIQ11" s="961"/>
      <c r="FIR11" s="961"/>
      <c r="FIS11" s="963"/>
      <c r="FIT11" s="962"/>
      <c r="FIU11" s="961"/>
      <c r="FIV11" s="961"/>
      <c r="FIW11" s="963"/>
      <c r="FIX11" s="962"/>
      <c r="FIY11" s="961"/>
      <c r="FIZ11" s="961"/>
      <c r="FJA11" s="963"/>
      <c r="FJB11" s="962"/>
      <c r="FJC11" s="961"/>
      <c r="FJD11" s="961"/>
      <c r="FJE11" s="963"/>
      <c r="FJF11" s="962"/>
      <c r="FJG11" s="961"/>
      <c r="FJH11" s="961"/>
      <c r="FJI11" s="963"/>
      <c r="FJJ11" s="962"/>
      <c r="FJK11" s="961"/>
      <c r="FJL11" s="961"/>
      <c r="FJM11" s="963"/>
      <c r="FJN11" s="962"/>
      <c r="FJO11" s="961"/>
      <c r="FJP11" s="961"/>
      <c r="FJQ11" s="963"/>
      <c r="FJR11" s="962"/>
      <c r="FJS11" s="961"/>
      <c r="FJT11" s="961"/>
      <c r="FJU11" s="963"/>
      <c r="FJV11" s="962"/>
      <c r="FJW11" s="961"/>
      <c r="FJX11" s="961"/>
      <c r="FJY11" s="963"/>
      <c r="FJZ11" s="962"/>
      <c r="FKA11" s="961"/>
      <c r="FKB11" s="961"/>
      <c r="FKC11" s="963"/>
      <c r="FKD11" s="962"/>
      <c r="FKE11" s="961"/>
      <c r="FKF11" s="961"/>
      <c r="FKG11" s="963"/>
      <c r="FKH11" s="962"/>
      <c r="FKI11" s="961"/>
      <c r="FKJ11" s="961"/>
      <c r="FKK11" s="963"/>
      <c r="FKL11" s="962"/>
      <c r="FKM11" s="961"/>
      <c r="FKN11" s="961"/>
      <c r="FKO11" s="963"/>
      <c r="FKP11" s="962"/>
      <c r="FKQ11" s="961"/>
      <c r="FKR11" s="961"/>
      <c r="FKS11" s="963"/>
      <c r="FKT11" s="962"/>
      <c r="FKU11" s="961"/>
      <c r="FKV11" s="961"/>
      <c r="FKW11" s="963"/>
      <c r="FKX11" s="962"/>
      <c r="FKY11" s="961"/>
      <c r="FKZ11" s="961"/>
      <c r="FLA11" s="963"/>
      <c r="FLB11" s="962"/>
      <c r="FLC11" s="961"/>
      <c r="FLD11" s="961"/>
      <c r="FLE11" s="963"/>
      <c r="FLF11" s="962"/>
      <c r="FLG11" s="961"/>
      <c r="FLH11" s="961"/>
      <c r="FLI11" s="963"/>
      <c r="FLJ11" s="962"/>
      <c r="FLK11" s="961"/>
      <c r="FLL11" s="961"/>
      <c r="FLM11" s="963"/>
      <c r="FLN11" s="962"/>
      <c r="FLO11" s="961"/>
      <c r="FLP11" s="961"/>
      <c r="FLQ11" s="963"/>
      <c r="FLR11" s="962"/>
      <c r="FLS11" s="961"/>
      <c r="FLT11" s="961"/>
      <c r="FLU11" s="963"/>
      <c r="FLV11" s="962"/>
      <c r="FLW11" s="961"/>
      <c r="FLX11" s="961"/>
      <c r="FLY11" s="963"/>
      <c r="FLZ11" s="962"/>
      <c r="FMA11" s="961"/>
      <c r="FMB11" s="961"/>
      <c r="FMC11" s="963"/>
      <c r="FMD11" s="962"/>
      <c r="FME11" s="961"/>
      <c r="FMF11" s="961"/>
      <c r="FMG11" s="963"/>
      <c r="FMH11" s="962"/>
      <c r="FMI11" s="961"/>
      <c r="FMJ11" s="961"/>
      <c r="FMK11" s="963"/>
      <c r="FML11" s="962"/>
      <c r="FMM11" s="961"/>
      <c r="FMN11" s="961"/>
      <c r="FMO11" s="963"/>
      <c r="FMP11" s="962"/>
      <c r="FMQ11" s="961"/>
      <c r="FMR11" s="961"/>
      <c r="FMS11" s="963"/>
      <c r="FMT11" s="962"/>
      <c r="FMU11" s="961"/>
      <c r="FMV11" s="961"/>
      <c r="FMW11" s="963"/>
      <c r="FMX11" s="962"/>
      <c r="FMY11" s="961"/>
      <c r="FMZ11" s="961"/>
      <c r="FNA11" s="963"/>
      <c r="FNB11" s="962"/>
      <c r="FNC11" s="961"/>
      <c r="FND11" s="961"/>
      <c r="FNE11" s="963"/>
      <c r="FNF11" s="962"/>
      <c r="FNG11" s="961"/>
      <c r="FNH11" s="961"/>
      <c r="FNI11" s="963"/>
      <c r="FNJ11" s="962"/>
      <c r="FNK11" s="961"/>
      <c r="FNL11" s="961"/>
      <c r="FNM11" s="963"/>
      <c r="FNN11" s="962"/>
      <c r="FNO11" s="961"/>
      <c r="FNP11" s="961"/>
      <c r="FNQ11" s="963"/>
      <c r="FNR11" s="962"/>
      <c r="FNS11" s="961"/>
      <c r="FNT11" s="961"/>
      <c r="FNU11" s="963"/>
      <c r="FNV11" s="962"/>
      <c r="FNW11" s="961"/>
      <c r="FNX11" s="961"/>
      <c r="FNY11" s="963"/>
      <c r="FNZ11" s="962"/>
      <c r="FOA11" s="961"/>
      <c r="FOB11" s="961"/>
      <c r="FOC11" s="963"/>
      <c r="FOD11" s="962"/>
      <c r="FOE11" s="961"/>
      <c r="FOF11" s="961"/>
      <c r="FOG11" s="963"/>
      <c r="FOH11" s="962"/>
      <c r="FOI11" s="961"/>
      <c r="FOJ11" s="961"/>
      <c r="FOK11" s="963"/>
      <c r="FOL11" s="962"/>
      <c r="FOM11" s="961"/>
      <c r="FON11" s="961"/>
      <c r="FOO11" s="963"/>
      <c r="FOP11" s="962"/>
      <c r="FOQ11" s="961"/>
      <c r="FOR11" s="961"/>
      <c r="FOS11" s="963"/>
      <c r="FOT11" s="962"/>
      <c r="FOU11" s="961"/>
      <c r="FOV11" s="961"/>
      <c r="FOW11" s="963"/>
      <c r="FOX11" s="962"/>
      <c r="FOY11" s="961"/>
      <c r="FOZ11" s="961"/>
      <c r="FPA11" s="963"/>
      <c r="FPB11" s="962"/>
      <c r="FPC11" s="961"/>
      <c r="FPD11" s="961"/>
      <c r="FPE11" s="963"/>
      <c r="FPF11" s="962"/>
      <c r="FPG11" s="961"/>
      <c r="FPH11" s="961"/>
      <c r="FPI11" s="963"/>
      <c r="FPJ11" s="962"/>
      <c r="FPK11" s="961"/>
      <c r="FPL11" s="961"/>
      <c r="FPM11" s="963"/>
      <c r="FPN11" s="962"/>
      <c r="FPO11" s="961"/>
      <c r="FPP11" s="961"/>
      <c r="FPQ11" s="963"/>
      <c r="FPR11" s="962"/>
      <c r="FPS11" s="961"/>
      <c r="FPT11" s="961"/>
      <c r="FPU11" s="963"/>
      <c r="FPV11" s="962"/>
      <c r="FPW11" s="961"/>
      <c r="FPX11" s="961"/>
      <c r="FPY11" s="963"/>
      <c r="FPZ11" s="962"/>
      <c r="FQA11" s="961"/>
      <c r="FQB11" s="961"/>
      <c r="FQC11" s="963"/>
      <c r="FQD11" s="962"/>
      <c r="FQE11" s="961"/>
      <c r="FQF11" s="961"/>
      <c r="FQG11" s="963"/>
      <c r="FQH11" s="962"/>
      <c r="FQI11" s="961"/>
      <c r="FQJ11" s="961"/>
      <c r="FQK11" s="963"/>
      <c r="FQL11" s="962"/>
      <c r="FQM11" s="961"/>
      <c r="FQN11" s="961"/>
      <c r="FQO11" s="963"/>
      <c r="FQP11" s="962"/>
      <c r="FQQ11" s="961"/>
      <c r="FQR11" s="961"/>
      <c r="FQS11" s="963"/>
      <c r="FQT11" s="962"/>
      <c r="FQU11" s="961"/>
      <c r="FQV11" s="961"/>
      <c r="FQW11" s="963"/>
      <c r="FQX11" s="962"/>
      <c r="FQY11" s="961"/>
      <c r="FQZ11" s="961"/>
      <c r="FRA11" s="963"/>
      <c r="FRB11" s="962"/>
      <c r="FRC11" s="961"/>
      <c r="FRD11" s="961"/>
      <c r="FRE11" s="963"/>
      <c r="FRF11" s="962"/>
      <c r="FRG11" s="961"/>
      <c r="FRH11" s="961"/>
      <c r="FRI11" s="963"/>
      <c r="FRJ11" s="962"/>
      <c r="FRK11" s="961"/>
      <c r="FRL11" s="961"/>
      <c r="FRM11" s="963"/>
      <c r="FRN11" s="962"/>
      <c r="FRO11" s="961"/>
      <c r="FRP11" s="961"/>
      <c r="FRQ11" s="963"/>
      <c r="FRR11" s="962"/>
      <c r="FRS11" s="961"/>
      <c r="FRT11" s="961"/>
      <c r="FRU11" s="963"/>
      <c r="FRV11" s="962"/>
      <c r="FRW11" s="961"/>
      <c r="FRX11" s="961"/>
      <c r="FRY11" s="963"/>
      <c r="FRZ11" s="962"/>
      <c r="FSA11" s="961"/>
      <c r="FSB11" s="961"/>
      <c r="FSC11" s="963"/>
      <c r="FSD11" s="962"/>
      <c r="FSE11" s="961"/>
      <c r="FSF11" s="961"/>
      <c r="FSG11" s="963"/>
      <c r="FSH11" s="962"/>
      <c r="FSI11" s="961"/>
      <c r="FSJ11" s="961"/>
      <c r="FSK11" s="963"/>
      <c r="FSL11" s="962"/>
      <c r="FSM11" s="961"/>
      <c r="FSN11" s="961"/>
      <c r="FSO11" s="963"/>
      <c r="FSP11" s="962"/>
      <c r="FSQ11" s="961"/>
      <c r="FSR11" s="961"/>
      <c r="FSS11" s="963"/>
      <c r="FST11" s="962"/>
      <c r="FSU11" s="961"/>
      <c r="FSV11" s="961"/>
      <c r="FSW11" s="963"/>
      <c r="FSX11" s="962"/>
      <c r="FSY11" s="961"/>
      <c r="FSZ11" s="961"/>
      <c r="FTA11" s="963"/>
      <c r="FTB11" s="962"/>
      <c r="FTC11" s="961"/>
      <c r="FTD11" s="961"/>
      <c r="FTE11" s="963"/>
      <c r="FTF11" s="962"/>
      <c r="FTG11" s="961"/>
      <c r="FTH11" s="961"/>
      <c r="FTI11" s="963"/>
      <c r="FTJ11" s="962"/>
      <c r="FTK11" s="961"/>
      <c r="FTL11" s="961"/>
      <c r="FTM11" s="963"/>
      <c r="FTN11" s="962"/>
      <c r="FTO11" s="961"/>
      <c r="FTP11" s="961"/>
      <c r="FTQ11" s="963"/>
      <c r="FTR11" s="962"/>
      <c r="FTS11" s="961"/>
      <c r="FTT11" s="961"/>
      <c r="FTU11" s="963"/>
      <c r="FTV11" s="962"/>
      <c r="FTW11" s="961"/>
      <c r="FTX11" s="961"/>
      <c r="FTY11" s="963"/>
      <c r="FTZ11" s="962"/>
      <c r="FUA11" s="961"/>
      <c r="FUB11" s="961"/>
      <c r="FUC11" s="963"/>
      <c r="FUD11" s="962"/>
      <c r="FUE11" s="961"/>
      <c r="FUF11" s="961"/>
      <c r="FUG11" s="963"/>
      <c r="FUH11" s="962"/>
      <c r="FUI11" s="961"/>
      <c r="FUJ11" s="961"/>
      <c r="FUK11" s="963"/>
      <c r="FUL11" s="962"/>
      <c r="FUM11" s="961"/>
      <c r="FUN11" s="961"/>
      <c r="FUO11" s="963"/>
      <c r="FUP11" s="962"/>
      <c r="FUQ11" s="961"/>
      <c r="FUR11" s="961"/>
      <c r="FUS11" s="963"/>
      <c r="FUT11" s="962"/>
      <c r="FUU11" s="961"/>
      <c r="FUV11" s="961"/>
      <c r="FUW11" s="963"/>
      <c r="FUX11" s="962"/>
      <c r="FUY11" s="961"/>
      <c r="FUZ11" s="961"/>
      <c r="FVA11" s="963"/>
      <c r="FVB11" s="962"/>
      <c r="FVC11" s="961"/>
      <c r="FVD11" s="961"/>
      <c r="FVE11" s="963"/>
      <c r="FVF11" s="962"/>
      <c r="FVG11" s="961"/>
      <c r="FVH11" s="961"/>
      <c r="FVI11" s="963"/>
      <c r="FVJ11" s="962"/>
      <c r="FVK11" s="961"/>
      <c r="FVL11" s="961"/>
      <c r="FVM11" s="963"/>
      <c r="FVN11" s="962"/>
      <c r="FVO11" s="961"/>
      <c r="FVP11" s="961"/>
      <c r="FVQ11" s="963"/>
      <c r="FVR11" s="962"/>
      <c r="FVS11" s="961"/>
      <c r="FVT11" s="961"/>
      <c r="FVU11" s="963"/>
      <c r="FVV11" s="962"/>
      <c r="FVW11" s="961"/>
      <c r="FVX11" s="961"/>
      <c r="FVY11" s="963"/>
      <c r="FVZ11" s="962"/>
      <c r="FWA11" s="961"/>
      <c r="FWB11" s="961"/>
      <c r="FWC11" s="963"/>
      <c r="FWD11" s="962"/>
      <c r="FWE11" s="961"/>
      <c r="FWF11" s="961"/>
      <c r="FWG11" s="963"/>
      <c r="FWH11" s="962"/>
      <c r="FWI11" s="961"/>
      <c r="FWJ11" s="961"/>
      <c r="FWK11" s="963"/>
      <c r="FWL11" s="962"/>
      <c r="FWM11" s="961"/>
      <c r="FWN11" s="961"/>
      <c r="FWO11" s="963"/>
      <c r="FWP11" s="962"/>
      <c r="FWQ11" s="961"/>
      <c r="FWR11" s="961"/>
      <c r="FWS11" s="963"/>
      <c r="FWT11" s="962"/>
      <c r="FWU11" s="961"/>
      <c r="FWV11" s="961"/>
      <c r="FWW11" s="963"/>
      <c r="FWX11" s="962"/>
      <c r="FWY11" s="961"/>
      <c r="FWZ11" s="961"/>
      <c r="FXA11" s="963"/>
      <c r="FXB11" s="962"/>
      <c r="FXC11" s="961"/>
      <c r="FXD11" s="961"/>
      <c r="FXE11" s="963"/>
      <c r="FXF11" s="962"/>
      <c r="FXG11" s="961"/>
      <c r="FXH11" s="961"/>
      <c r="FXI11" s="963"/>
      <c r="FXJ11" s="962"/>
      <c r="FXK11" s="961"/>
      <c r="FXL11" s="961"/>
      <c r="FXM11" s="963"/>
      <c r="FXN11" s="962"/>
      <c r="FXO11" s="961"/>
      <c r="FXP11" s="961"/>
      <c r="FXQ11" s="963"/>
      <c r="FXR11" s="962"/>
      <c r="FXS11" s="961"/>
      <c r="FXT11" s="961"/>
      <c r="FXU11" s="963"/>
      <c r="FXV11" s="962"/>
      <c r="FXW11" s="961"/>
      <c r="FXX11" s="961"/>
      <c r="FXY11" s="963"/>
      <c r="FXZ11" s="962"/>
      <c r="FYA11" s="961"/>
      <c r="FYB11" s="961"/>
      <c r="FYC11" s="963"/>
      <c r="FYD11" s="962"/>
      <c r="FYE11" s="961"/>
      <c r="FYF11" s="961"/>
      <c r="FYG11" s="963"/>
      <c r="FYH11" s="962"/>
      <c r="FYI11" s="961"/>
      <c r="FYJ11" s="961"/>
      <c r="FYK11" s="963"/>
      <c r="FYL11" s="962"/>
      <c r="FYM11" s="961"/>
      <c r="FYN11" s="961"/>
      <c r="FYO11" s="963"/>
      <c r="FYP11" s="962"/>
      <c r="FYQ11" s="961"/>
      <c r="FYR11" s="961"/>
      <c r="FYS11" s="963"/>
      <c r="FYT11" s="962"/>
      <c r="FYU11" s="961"/>
      <c r="FYV11" s="961"/>
      <c r="FYW11" s="963"/>
      <c r="FYX11" s="962"/>
      <c r="FYY11" s="961"/>
      <c r="FYZ11" s="961"/>
      <c r="FZA11" s="963"/>
      <c r="FZB11" s="962"/>
      <c r="FZC11" s="961"/>
      <c r="FZD11" s="961"/>
      <c r="FZE11" s="963"/>
      <c r="FZF11" s="962"/>
      <c r="FZG11" s="961"/>
      <c r="FZH11" s="961"/>
      <c r="FZI11" s="963"/>
      <c r="FZJ11" s="962"/>
      <c r="FZK11" s="961"/>
      <c r="FZL11" s="961"/>
      <c r="FZM11" s="963"/>
      <c r="FZN11" s="962"/>
      <c r="FZO11" s="961"/>
      <c r="FZP11" s="961"/>
      <c r="FZQ11" s="963"/>
      <c r="FZR11" s="962"/>
      <c r="FZS11" s="961"/>
      <c r="FZT11" s="961"/>
      <c r="FZU11" s="963"/>
      <c r="FZV11" s="962"/>
      <c r="FZW11" s="961"/>
      <c r="FZX11" s="961"/>
      <c r="FZY11" s="963"/>
      <c r="FZZ11" s="962"/>
      <c r="GAA11" s="961"/>
      <c r="GAB11" s="961"/>
      <c r="GAC11" s="963"/>
      <c r="GAD11" s="962"/>
      <c r="GAE11" s="961"/>
      <c r="GAF11" s="961"/>
      <c r="GAG11" s="963"/>
      <c r="GAH11" s="962"/>
      <c r="GAI11" s="961"/>
      <c r="GAJ11" s="961"/>
      <c r="GAK11" s="963"/>
      <c r="GAL11" s="962"/>
      <c r="GAM11" s="961"/>
      <c r="GAN11" s="961"/>
      <c r="GAO11" s="963"/>
      <c r="GAP11" s="962"/>
      <c r="GAQ11" s="961"/>
      <c r="GAR11" s="961"/>
      <c r="GAS11" s="963"/>
      <c r="GAT11" s="962"/>
      <c r="GAU11" s="961"/>
      <c r="GAV11" s="961"/>
      <c r="GAW11" s="963"/>
      <c r="GAX11" s="962"/>
      <c r="GAY11" s="961"/>
      <c r="GAZ11" s="961"/>
      <c r="GBA11" s="963"/>
      <c r="GBB11" s="962"/>
      <c r="GBC11" s="961"/>
      <c r="GBD11" s="961"/>
      <c r="GBE11" s="963"/>
      <c r="GBF11" s="962"/>
      <c r="GBG11" s="961"/>
      <c r="GBH11" s="961"/>
      <c r="GBI11" s="963"/>
      <c r="GBJ11" s="962"/>
      <c r="GBK11" s="961"/>
      <c r="GBL11" s="961"/>
      <c r="GBM11" s="963"/>
      <c r="GBN11" s="962"/>
      <c r="GBO11" s="961"/>
      <c r="GBP11" s="961"/>
      <c r="GBQ11" s="963"/>
      <c r="GBR11" s="962"/>
      <c r="GBS11" s="961"/>
      <c r="GBT11" s="961"/>
      <c r="GBU11" s="963"/>
      <c r="GBV11" s="962"/>
      <c r="GBW11" s="961"/>
      <c r="GBX11" s="961"/>
      <c r="GBY11" s="963"/>
      <c r="GBZ11" s="962"/>
      <c r="GCA11" s="961"/>
      <c r="GCB11" s="961"/>
      <c r="GCC11" s="963"/>
      <c r="GCD11" s="962"/>
      <c r="GCE11" s="961"/>
      <c r="GCF11" s="961"/>
      <c r="GCG11" s="963"/>
      <c r="GCH11" s="962"/>
      <c r="GCI11" s="961"/>
      <c r="GCJ11" s="961"/>
      <c r="GCK11" s="963"/>
      <c r="GCL11" s="962"/>
      <c r="GCM11" s="961"/>
      <c r="GCN11" s="961"/>
      <c r="GCO11" s="963"/>
      <c r="GCP11" s="962"/>
      <c r="GCQ11" s="961"/>
      <c r="GCR11" s="961"/>
      <c r="GCS11" s="963"/>
      <c r="GCT11" s="962"/>
      <c r="GCU11" s="961"/>
      <c r="GCV11" s="961"/>
      <c r="GCW11" s="963"/>
      <c r="GCX11" s="962"/>
      <c r="GCY11" s="961"/>
      <c r="GCZ11" s="961"/>
      <c r="GDA11" s="963"/>
      <c r="GDB11" s="962"/>
      <c r="GDC11" s="961"/>
      <c r="GDD11" s="961"/>
      <c r="GDE11" s="963"/>
      <c r="GDF11" s="962"/>
      <c r="GDG11" s="961"/>
      <c r="GDH11" s="961"/>
      <c r="GDI11" s="963"/>
      <c r="GDJ11" s="962"/>
      <c r="GDK11" s="961"/>
      <c r="GDL11" s="961"/>
      <c r="GDM11" s="963"/>
      <c r="GDN11" s="962"/>
      <c r="GDO11" s="961"/>
      <c r="GDP11" s="961"/>
      <c r="GDQ11" s="963"/>
      <c r="GDR11" s="962"/>
      <c r="GDS11" s="961"/>
      <c r="GDT11" s="961"/>
      <c r="GDU11" s="963"/>
      <c r="GDV11" s="962"/>
      <c r="GDW11" s="961"/>
      <c r="GDX11" s="961"/>
      <c r="GDY11" s="963"/>
      <c r="GDZ11" s="962"/>
      <c r="GEA11" s="961"/>
      <c r="GEB11" s="961"/>
      <c r="GEC11" s="963"/>
      <c r="GED11" s="962"/>
      <c r="GEE11" s="961"/>
      <c r="GEF11" s="961"/>
      <c r="GEG11" s="963"/>
      <c r="GEH11" s="962"/>
      <c r="GEI11" s="961"/>
      <c r="GEJ11" s="961"/>
      <c r="GEK11" s="963"/>
      <c r="GEL11" s="962"/>
      <c r="GEM11" s="961"/>
      <c r="GEN11" s="961"/>
      <c r="GEO11" s="963"/>
      <c r="GEP11" s="962"/>
      <c r="GEQ11" s="961"/>
      <c r="GER11" s="961"/>
      <c r="GES11" s="963"/>
      <c r="GET11" s="962"/>
      <c r="GEU11" s="961"/>
      <c r="GEV11" s="961"/>
      <c r="GEW11" s="963"/>
      <c r="GEX11" s="962"/>
      <c r="GEY11" s="961"/>
      <c r="GEZ11" s="961"/>
      <c r="GFA11" s="963"/>
      <c r="GFB11" s="962"/>
      <c r="GFC11" s="961"/>
      <c r="GFD11" s="961"/>
      <c r="GFE11" s="963"/>
      <c r="GFF11" s="962"/>
      <c r="GFG11" s="961"/>
      <c r="GFH11" s="961"/>
      <c r="GFI11" s="963"/>
      <c r="GFJ11" s="962"/>
      <c r="GFK11" s="961"/>
      <c r="GFL11" s="961"/>
      <c r="GFM11" s="963"/>
      <c r="GFN11" s="962"/>
      <c r="GFO11" s="961"/>
      <c r="GFP11" s="961"/>
      <c r="GFQ11" s="963"/>
      <c r="GFR11" s="962"/>
      <c r="GFS11" s="961"/>
      <c r="GFT11" s="961"/>
      <c r="GFU11" s="963"/>
      <c r="GFV11" s="962"/>
      <c r="GFW11" s="961"/>
      <c r="GFX11" s="961"/>
      <c r="GFY11" s="963"/>
      <c r="GFZ11" s="962"/>
      <c r="GGA11" s="961"/>
      <c r="GGB11" s="961"/>
      <c r="GGC11" s="963"/>
      <c r="GGD11" s="962"/>
      <c r="GGE11" s="961"/>
      <c r="GGF11" s="961"/>
      <c r="GGG11" s="963"/>
      <c r="GGH11" s="962"/>
      <c r="GGI11" s="961"/>
      <c r="GGJ11" s="961"/>
      <c r="GGK11" s="963"/>
      <c r="GGL11" s="962"/>
      <c r="GGM11" s="961"/>
      <c r="GGN11" s="961"/>
      <c r="GGO11" s="963"/>
      <c r="GGP11" s="962"/>
      <c r="GGQ11" s="961"/>
      <c r="GGR11" s="961"/>
      <c r="GGS11" s="963"/>
      <c r="GGT11" s="962"/>
      <c r="GGU11" s="961"/>
      <c r="GGV11" s="961"/>
      <c r="GGW11" s="963"/>
      <c r="GGX11" s="962"/>
      <c r="GGY11" s="961"/>
      <c r="GGZ11" s="961"/>
      <c r="GHA11" s="963"/>
      <c r="GHB11" s="962"/>
      <c r="GHC11" s="961"/>
      <c r="GHD11" s="961"/>
      <c r="GHE11" s="963"/>
      <c r="GHF11" s="962"/>
      <c r="GHG11" s="961"/>
      <c r="GHH11" s="961"/>
      <c r="GHI11" s="963"/>
      <c r="GHJ11" s="962"/>
      <c r="GHK11" s="961"/>
      <c r="GHL11" s="961"/>
      <c r="GHM11" s="963"/>
      <c r="GHN11" s="962"/>
      <c r="GHO11" s="961"/>
      <c r="GHP11" s="961"/>
      <c r="GHQ11" s="963"/>
      <c r="GHR11" s="962"/>
      <c r="GHS11" s="961"/>
      <c r="GHT11" s="961"/>
      <c r="GHU11" s="963"/>
      <c r="GHV11" s="962"/>
      <c r="GHW11" s="961"/>
      <c r="GHX11" s="961"/>
      <c r="GHY11" s="963"/>
      <c r="GHZ11" s="962"/>
      <c r="GIA11" s="961"/>
      <c r="GIB11" s="961"/>
      <c r="GIC11" s="963"/>
      <c r="GID11" s="962"/>
      <c r="GIE11" s="961"/>
      <c r="GIF11" s="961"/>
      <c r="GIG11" s="963"/>
      <c r="GIH11" s="962"/>
      <c r="GII11" s="961"/>
      <c r="GIJ11" s="961"/>
      <c r="GIK11" s="963"/>
      <c r="GIL11" s="962"/>
      <c r="GIM11" s="961"/>
      <c r="GIN11" s="961"/>
      <c r="GIO11" s="963"/>
      <c r="GIP11" s="962"/>
      <c r="GIQ11" s="961"/>
      <c r="GIR11" s="961"/>
      <c r="GIS11" s="963"/>
      <c r="GIT11" s="962"/>
      <c r="GIU11" s="961"/>
      <c r="GIV11" s="961"/>
      <c r="GIW11" s="963"/>
      <c r="GIX11" s="962"/>
      <c r="GIY11" s="961"/>
      <c r="GIZ11" s="961"/>
      <c r="GJA11" s="963"/>
      <c r="GJB11" s="962"/>
      <c r="GJC11" s="961"/>
      <c r="GJD11" s="961"/>
      <c r="GJE11" s="963"/>
      <c r="GJF11" s="962"/>
      <c r="GJG11" s="961"/>
      <c r="GJH11" s="961"/>
      <c r="GJI11" s="963"/>
      <c r="GJJ11" s="962"/>
      <c r="GJK11" s="961"/>
      <c r="GJL11" s="961"/>
      <c r="GJM11" s="963"/>
      <c r="GJN11" s="962"/>
      <c r="GJO11" s="961"/>
      <c r="GJP11" s="961"/>
      <c r="GJQ11" s="963"/>
      <c r="GJR11" s="962"/>
      <c r="GJS11" s="961"/>
      <c r="GJT11" s="961"/>
      <c r="GJU11" s="963"/>
      <c r="GJV11" s="962"/>
      <c r="GJW11" s="961"/>
      <c r="GJX11" s="961"/>
      <c r="GJY11" s="963"/>
      <c r="GJZ11" s="962"/>
      <c r="GKA11" s="961"/>
      <c r="GKB11" s="961"/>
      <c r="GKC11" s="963"/>
      <c r="GKD11" s="962"/>
      <c r="GKE11" s="961"/>
      <c r="GKF11" s="961"/>
      <c r="GKG11" s="963"/>
      <c r="GKH11" s="962"/>
      <c r="GKI11" s="961"/>
      <c r="GKJ11" s="961"/>
      <c r="GKK11" s="963"/>
      <c r="GKL11" s="962"/>
      <c r="GKM11" s="961"/>
      <c r="GKN11" s="961"/>
      <c r="GKO11" s="963"/>
      <c r="GKP11" s="962"/>
      <c r="GKQ11" s="961"/>
      <c r="GKR11" s="961"/>
      <c r="GKS11" s="963"/>
      <c r="GKT11" s="962"/>
      <c r="GKU11" s="961"/>
      <c r="GKV11" s="961"/>
      <c r="GKW11" s="963"/>
      <c r="GKX11" s="962"/>
      <c r="GKY11" s="961"/>
      <c r="GKZ11" s="961"/>
      <c r="GLA11" s="963"/>
      <c r="GLB11" s="962"/>
      <c r="GLC11" s="961"/>
      <c r="GLD11" s="961"/>
      <c r="GLE11" s="963"/>
      <c r="GLF11" s="962"/>
      <c r="GLG11" s="961"/>
      <c r="GLH11" s="961"/>
      <c r="GLI11" s="963"/>
      <c r="GLJ11" s="962"/>
      <c r="GLK11" s="961"/>
      <c r="GLL11" s="961"/>
      <c r="GLM11" s="963"/>
      <c r="GLN11" s="962"/>
      <c r="GLO11" s="961"/>
      <c r="GLP11" s="961"/>
      <c r="GLQ11" s="963"/>
      <c r="GLR11" s="962"/>
      <c r="GLS11" s="961"/>
      <c r="GLT11" s="961"/>
      <c r="GLU11" s="963"/>
      <c r="GLV11" s="962"/>
      <c r="GLW11" s="961"/>
      <c r="GLX11" s="961"/>
      <c r="GLY11" s="963"/>
      <c r="GLZ11" s="962"/>
      <c r="GMA11" s="961"/>
      <c r="GMB11" s="961"/>
      <c r="GMC11" s="963"/>
      <c r="GMD11" s="962"/>
      <c r="GME11" s="961"/>
      <c r="GMF11" s="961"/>
      <c r="GMG11" s="963"/>
      <c r="GMH11" s="962"/>
      <c r="GMI11" s="961"/>
      <c r="GMJ11" s="961"/>
      <c r="GMK11" s="963"/>
      <c r="GML11" s="962"/>
      <c r="GMM11" s="961"/>
      <c r="GMN11" s="961"/>
      <c r="GMO11" s="963"/>
      <c r="GMP11" s="962"/>
      <c r="GMQ11" s="961"/>
      <c r="GMR11" s="961"/>
      <c r="GMS11" s="963"/>
      <c r="GMT11" s="962"/>
      <c r="GMU11" s="961"/>
      <c r="GMV11" s="961"/>
      <c r="GMW11" s="963"/>
      <c r="GMX11" s="962"/>
      <c r="GMY11" s="961"/>
      <c r="GMZ11" s="961"/>
      <c r="GNA11" s="963"/>
      <c r="GNB11" s="962"/>
      <c r="GNC11" s="961"/>
      <c r="GND11" s="961"/>
      <c r="GNE11" s="963"/>
      <c r="GNF11" s="962"/>
      <c r="GNG11" s="961"/>
      <c r="GNH11" s="961"/>
      <c r="GNI11" s="963"/>
      <c r="GNJ11" s="962"/>
      <c r="GNK11" s="961"/>
      <c r="GNL11" s="961"/>
      <c r="GNM11" s="963"/>
      <c r="GNN11" s="962"/>
      <c r="GNO11" s="961"/>
      <c r="GNP11" s="961"/>
      <c r="GNQ11" s="963"/>
      <c r="GNR11" s="962"/>
      <c r="GNS11" s="961"/>
      <c r="GNT11" s="961"/>
      <c r="GNU11" s="963"/>
      <c r="GNV11" s="962"/>
      <c r="GNW11" s="961"/>
      <c r="GNX11" s="961"/>
      <c r="GNY11" s="963"/>
      <c r="GNZ11" s="962"/>
      <c r="GOA11" s="961"/>
      <c r="GOB11" s="961"/>
      <c r="GOC11" s="963"/>
      <c r="GOD11" s="962"/>
      <c r="GOE11" s="961"/>
      <c r="GOF11" s="961"/>
      <c r="GOG11" s="963"/>
      <c r="GOH11" s="962"/>
      <c r="GOI11" s="961"/>
      <c r="GOJ11" s="961"/>
      <c r="GOK11" s="963"/>
      <c r="GOL11" s="962"/>
      <c r="GOM11" s="961"/>
      <c r="GON11" s="961"/>
      <c r="GOO11" s="963"/>
      <c r="GOP11" s="962"/>
      <c r="GOQ11" s="961"/>
      <c r="GOR11" s="961"/>
      <c r="GOS11" s="963"/>
      <c r="GOT11" s="962"/>
      <c r="GOU11" s="961"/>
      <c r="GOV11" s="961"/>
      <c r="GOW11" s="963"/>
      <c r="GOX11" s="962"/>
      <c r="GOY11" s="961"/>
      <c r="GOZ11" s="961"/>
      <c r="GPA11" s="963"/>
      <c r="GPB11" s="962"/>
      <c r="GPC11" s="961"/>
      <c r="GPD11" s="961"/>
      <c r="GPE11" s="963"/>
      <c r="GPF11" s="962"/>
      <c r="GPG11" s="961"/>
      <c r="GPH11" s="961"/>
      <c r="GPI11" s="963"/>
      <c r="GPJ11" s="962"/>
      <c r="GPK11" s="961"/>
      <c r="GPL11" s="961"/>
      <c r="GPM11" s="963"/>
      <c r="GPN11" s="962"/>
      <c r="GPO11" s="961"/>
      <c r="GPP11" s="961"/>
      <c r="GPQ11" s="963"/>
      <c r="GPR11" s="962"/>
      <c r="GPS11" s="961"/>
      <c r="GPT11" s="961"/>
      <c r="GPU11" s="963"/>
      <c r="GPV11" s="962"/>
      <c r="GPW11" s="961"/>
      <c r="GPX11" s="961"/>
      <c r="GPY11" s="963"/>
      <c r="GPZ11" s="962"/>
      <c r="GQA11" s="961"/>
      <c r="GQB11" s="961"/>
      <c r="GQC11" s="963"/>
      <c r="GQD11" s="962"/>
      <c r="GQE11" s="961"/>
      <c r="GQF11" s="961"/>
      <c r="GQG11" s="963"/>
      <c r="GQH11" s="962"/>
      <c r="GQI11" s="961"/>
      <c r="GQJ11" s="961"/>
      <c r="GQK11" s="963"/>
      <c r="GQL11" s="962"/>
      <c r="GQM11" s="961"/>
      <c r="GQN11" s="961"/>
      <c r="GQO11" s="963"/>
      <c r="GQP11" s="962"/>
      <c r="GQQ11" s="961"/>
      <c r="GQR11" s="961"/>
      <c r="GQS11" s="963"/>
      <c r="GQT11" s="962"/>
      <c r="GQU11" s="961"/>
      <c r="GQV11" s="961"/>
      <c r="GQW11" s="963"/>
      <c r="GQX11" s="962"/>
      <c r="GQY11" s="961"/>
      <c r="GQZ11" s="961"/>
      <c r="GRA11" s="963"/>
      <c r="GRB11" s="962"/>
      <c r="GRC11" s="961"/>
      <c r="GRD11" s="961"/>
      <c r="GRE11" s="963"/>
      <c r="GRF11" s="962"/>
      <c r="GRG11" s="961"/>
      <c r="GRH11" s="961"/>
      <c r="GRI11" s="963"/>
      <c r="GRJ11" s="962"/>
      <c r="GRK11" s="961"/>
      <c r="GRL11" s="961"/>
      <c r="GRM11" s="963"/>
      <c r="GRN11" s="962"/>
      <c r="GRO11" s="961"/>
      <c r="GRP11" s="961"/>
      <c r="GRQ11" s="963"/>
      <c r="GRR11" s="962"/>
      <c r="GRS11" s="961"/>
      <c r="GRT11" s="961"/>
      <c r="GRU11" s="963"/>
      <c r="GRV11" s="962"/>
      <c r="GRW11" s="961"/>
      <c r="GRX11" s="961"/>
      <c r="GRY11" s="963"/>
      <c r="GRZ11" s="962"/>
      <c r="GSA11" s="961"/>
      <c r="GSB11" s="961"/>
      <c r="GSC11" s="963"/>
      <c r="GSD11" s="962"/>
      <c r="GSE11" s="961"/>
      <c r="GSF11" s="961"/>
      <c r="GSG11" s="963"/>
      <c r="GSH11" s="962"/>
      <c r="GSI11" s="961"/>
      <c r="GSJ11" s="961"/>
      <c r="GSK11" s="963"/>
      <c r="GSL11" s="962"/>
      <c r="GSM11" s="961"/>
      <c r="GSN11" s="961"/>
      <c r="GSO11" s="963"/>
      <c r="GSP11" s="962"/>
      <c r="GSQ11" s="961"/>
      <c r="GSR11" s="961"/>
      <c r="GSS11" s="963"/>
      <c r="GST11" s="962"/>
      <c r="GSU11" s="961"/>
      <c r="GSV11" s="961"/>
      <c r="GSW11" s="963"/>
      <c r="GSX11" s="962"/>
      <c r="GSY11" s="961"/>
      <c r="GSZ11" s="961"/>
      <c r="GTA11" s="963"/>
      <c r="GTB11" s="962"/>
      <c r="GTC11" s="961"/>
      <c r="GTD11" s="961"/>
      <c r="GTE11" s="963"/>
      <c r="GTF11" s="962"/>
      <c r="GTG11" s="961"/>
      <c r="GTH11" s="961"/>
      <c r="GTI11" s="963"/>
      <c r="GTJ11" s="962"/>
      <c r="GTK11" s="961"/>
      <c r="GTL11" s="961"/>
      <c r="GTM11" s="963"/>
      <c r="GTN11" s="962"/>
      <c r="GTO11" s="961"/>
      <c r="GTP11" s="961"/>
      <c r="GTQ11" s="963"/>
      <c r="GTR11" s="962"/>
      <c r="GTS11" s="961"/>
      <c r="GTT11" s="961"/>
      <c r="GTU11" s="963"/>
      <c r="GTV11" s="962"/>
      <c r="GTW11" s="961"/>
      <c r="GTX11" s="961"/>
      <c r="GTY11" s="963"/>
      <c r="GTZ11" s="962"/>
      <c r="GUA11" s="961"/>
      <c r="GUB11" s="961"/>
      <c r="GUC11" s="963"/>
      <c r="GUD11" s="962"/>
      <c r="GUE11" s="961"/>
      <c r="GUF11" s="961"/>
      <c r="GUG11" s="963"/>
      <c r="GUH11" s="962"/>
      <c r="GUI11" s="961"/>
      <c r="GUJ11" s="961"/>
      <c r="GUK11" s="963"/>
      <c r="GUL11" s="962"/>
      <c r="GUM11" s="961"/>
      <c r="GUN11" s="961"/>
      <c r="GUO11" s="963"/>
      <c r="GUP11" s="962"/>
      <c r="GUQ11" s="961"/>
      <c r="GUR11" s="961"/>
      <c r="GUS11" s="963"/>
      <c r="GUT11" s="962"/>
      <c r="GUU11" s="961"/>
      <c r="GUV11" s="961"/>
      <c r="GUW11" s="963"/>
      <c r="GUX11" s="962"/>
      <c r="GUY11" s="961"/>
      <c r="GUZ11" s="961"/>
      <c r="GVA11" s="963"/>
      <c r="GVB11" s="962"/>
      <c r="GVC11" s="961"/>
      <c r="GVD11" s="961"/>
      <c r="GVE11" s="963"/>
      <c r="GVF11" s="962"/>
      <c r="GVG11" s="961"/>
      <c r="GVH11" s="961"/>
      <c r="GVI11" s="963"/>
      <c r="GVJ11" s="962"/>
      <c r="GVK11" s="961"/>
      <c r="GVL11" s="961"/>
      <c r="GVM11" s="963"/>
      <c r="GVN11" s="962"/>
      <c r="GVO11" s="961"/>
      <c r="GVP11" s="961"/>
      <c r="GVQ11" s="963"/>
      <c r="GVR11" s="962"/>
      <c r="GVS11" s="961"/>
      <c r="GVT11" s="961"/>
      <c r="GVU11" s="963"/>
      <c r="GVV11" s="962"/>
      <c r="GVW11" s="961"/>
      <c r="GVX11" s="961"/>
      <c r="GVY11" s="963"/>
      <c r="GVZ11" s="962"/>
      <c r="GWA11" s="961"/>
      <c r="GWB11" s="961"/>
      <c r="GWC11" s="963"/>
      <c r="GWD11" s="962"/>
      <c r="GWE11" s="961"/>
      <c r="GWF11" s="961"/>
      <c r="GWG11" s="963"/>
      <c r="GWH11" s="962"/>
      <c r="GWI11" s="961"/>
      <c r="GWJ11" s="961"/>
      <c r="GWK11" s="963"/>
      <c r="GWL11" s="962"/>
      <c r="GWM11" s="961"/>
      <c r="GWN11" s="961"/>
      <c r="GWO11" s="963"/>
      <c r="GWP11" s="962"/>
      <c r="GWQ11" s="961"/>
      <c r="GWR11" s="961"/>
      <c r="GWS11" s="963"/>
      <c r="GWT11" s="962"/>
      <c r="GWU11" s="961"/>
      <c r="GWV11" s="961"/>
      <c r="GWW11" s="963"/>
      <c r="GWX11" s="962"/>
      <c r="GWY11" s="961"/>
      <c r="GWZ11" s="961"/>
      <c r="GXA11" s="963"/>
      <c r="GXB11" s="962"/>
      <c r="GXC11" s="961"/>
      <c r="GXD11" s="961"/>
      <c r="GXE11" s="963"/>
      <c r="GXF11" s="962"/>
      <c r="GXG11" s="961"/>
      <c r="GXH11" s="961"/>
      <c r="GXI11" s="963"/>
      <c r="GXJ11" s="962"/>
      <c r="GXK11" s="961"/>
      <c r="GXL11" s="961"/>
      <c r="GXM11" s="963"/>
      <c r="GXN11" s="962"/>
      <c r="GXO11" s="961"/>
      <c r="GXP11" s="961"/>
      <c r="GXQ11" s="963"/>
      <c r="GXR11" s="962"/>
      <c r="GXS11" s="961"/>
      <c r="GXT11" s="961"/>
      <c r="GXU11" s="963"/>
      <c r="GXV11" s="962"/>
      <c r="GXW11" s="961"/>
      <c r="GXX11" s="961"/>
      <c r="GXY11" s="963"/>
      <c r="GXZ11" s="962"/>
      <c r="GYA11" s="961"/>
      <c r="GYB11" s="961"/>
      <c r="GYC11" s="963"/>
      <c r="GYD11" s="962"/>
      <c r="GYE11" s="961"/>
      <c r="GYF11" s="961"/>
      <c r="GYG11" s="963"/>
      <c r="GYH11" s="962"/>
      <c r="GYI11" s="961"/>
      <c r="GYJ11" s="961"/>
      <c r="GYK11" s="963"/>
      <c r="GYL11" s="962"/>
      <c r="GYM11" s="961"/>
      <c r="GYN11" s="961"/>
      <c r="GYO11" s="963"/>
      <c r="GYP11" s="962"/>
      <c r="GYQ11" s="961"/>
      <c r="GYR11" s="961"/>
      <c r="GYS11" s="963"/>
      <c r="GYT11" s="962"/>
      <c r="GYU11" s="961"/>
      <c r="GYV11" s="961"/>
      <c r="GYW11" s="963"/>
      <c r="GYX11" s="962"/>
      <c r="GYY11" s="961"/>
      <c r="GYZ11" s="961"/>
      <c r="GZA11" s="963"/>
      <c r="GZB11" s="962"/>
      <c r="GZC11" s="961"/>
      <c r="GZD11" s="961"/>
      <c r="GZE11" s="963"/>
      <c r="GZF11" s="962"/>
      <c r="GZG11" s="961"/>
      <c r="GZH11" s="961"/>
      <c r="GZI11" s="963"/>
      <c r="GZJ11" s="962"/>
      <c r="GZK11" s="961"/>
      <c r="GZL11" s="961"/>
      <c r="GZM11" s="963"/>
      <c r="GZN11" s="962"/>
      <c r="GZO11" s="961"/>
      <c r="GZP11" s="961"/>
      <c r="GZQ11" s="963"/>
      <c r="GZR11" s="962"/>
      <c r="GZS11" s="961"/>
      <c r="GZT11" s="961"/>
      <c r="GZU11" s="963"/>
      <c r="GZV11" s="962"/>
      <c r="GZW11" s="961"/>
      <c r="GZX11" s="961"/>
      <c r="GZY11" s="963"/>
      <c r="GZZ11" s="962"/>
      <c r="HAA11" s="961"/>
      <c r="HAB11" s="961"/>
      <c r="HAC11" s="963"/>
      <c r="HAD11" s="962"/>
      <c r="HAE11" s="961"/>
      <c r="HAF11" s="961"/>
      <c r="HAG11" s="963"/>
      <c r="HAH11" s="962"/>
      <c r="HAI11" s="961"/>
      <c r="HAJ11" s="961"/>
      <c r="HAK11" s="963"/>
      <c r="HAL11" s="962"/>
      <c r="HAM11" s="961"/>
      <c r="HAN11" s="961"/>
      <c r="HAO11" s="963"/>
      <c r="HAP11" s="962"/>
      <c r="HAQ11" s="961"/>
      <c r="HAR11" s="961"/>
      <c r="HAS11" s="963"/>
      <c r="HAT11" s="962"/>
      <c r="HAU11" s="961"/>
      <c r="HAV11" s="961"/>
      <c r="HAW11" s="963"/>
      <c r="HAX11" s="962"/>
      <c r="HAY11" s="961"/>
      <c r="HAZ11" s="961"/>
      <c r="HBA11" s="963"/>
      <c r="HBB11" s="962"/>
      <c r="HBC11" s="961"/>
      <c r="HBD11" s="961"/>
      <c r="HBE11" s="963"/>
      <c r="HBF11" s="962"/>
      <c r="HBG11" s="961"/>
      <c r="HBH11" s="961"/>
      <c r="HBI11" s="963"/>
      <c r="HBJ11" s="962"/>
      <c r="HBK11" s="961"/>
      <c r="HBL11" s="961"/>
      <c r="HBM11" s="963"/>
      <c r="HBN11" s="962"/>
      <c r="HBO11" s="961"/>
      <c r="HBP11" s="961"/>
      <c r="HBQ11" s="963"/>
      <c r="HBR11" s="962"/>
      <c r="HBS11" s="961"/>
      <c r="HBT11" s="961"/>
      <c r="HBU11" s="963"/>
      <c r="HBV11" s="962"/>
      <c r="HBW11" s="961"/>
      <c r="HBX11" s="961"/>
      <c r="HBY11" s="963"/>
      <c r="HBZ11" s="962"/>
      <c r="HCA11" s="961"/>
      <c r="HCB11" s="961"/>
      <c r="HCC11" s="963"/>
      <c r="HCD11" s="962"/>
      <c r="HCE11" s="961"/>
      <c r="HCF11" s="961"/>
      <c r="HCG11" s="963"/>
      <c r="HCH11" s="962"/>
      <c r="HCI11" s="961"/>
      <c r="HCJ11" s="961"/>
      <c r="HCK11" s="963"/>
      <c r="HCL11" s="962"/>
      <c r="HCM11" s="961"/>
      <c r="HCN11" s="961"/>
      <c r="HCO11" s="963"/>
      <c r="HCP11" s="962"/>
      <c r="HCQ11" s="961"/>
      <c r="HCR11" s="961"/>
      <c r="HCS11" s="963"/>
      <c r="HCT11" s="962"/>
      <c r="HCU11" s="961"/>
      <c r="HCV11" s="961"/>
      <c r="HCW11" s="963"/>
      <c r="HCX11" s="962"/>
      <c r="HCY11" s="961"/>
      <c r="HCZ11" s="961"/>
      <c r="HDA11" s="963"/>
      <c r="HDB11" s="962"/>
      <c r="HDC11" s="961"/>
      <c r="HDD11" s="961"/>
      <c r="HDE11" s="963"/>
      <c r="HDF11" s="962"/>
      <c r="HDG11" s="961"/>
      <c r="HDH11" s="961"/>
      <c r="HDI11" s="963"/>
      <c r="HDJ11" s="962"/>
      <c r="HDK11" s="961"/>
      <c r="HDL11" s="961"/>
      <c r="HDM11" s="963"/>
      <c r="HDN11" s="962"/>
      <c r="HDO11" s="961"/>
      <c r="HDP11" s="961"/>
      <c r="HDQ11" s="963"/>
      <c r="HDR11" s="962"/>
      <c r="HDS11" s="961"/>
      <c r="HDT11" s="961"/>
      <c r="HDU11" s="963"/>
      <c r="HDV11" s="962"/>
      <c r="HDW11" s="961"/>
      <c r="HDX11" s="961"/>
      <c r="HDY11" s="963"/>
      <c r="HDZ11" s="962"/>
      <c r="HEA11" s="961"/>
      <c r="HEB11" s="961"/>
      <c r="HEC11" s="963"/>
      <c r="HED11" s="962"/>
      <c r="HEE11" s="961"/>
      <c r="HEF11" s="961"/>
      <c r="HEG11" s="963"/>
      <c r="HEH11" s="962"/>
      <c r="HEI11" s="961"/>
      <c r="HEJ11" s="961"/>
      <c r="HEK11" s="963"/>
      <c r="HEL11" s="962"/>
      <c r="HEM11" s="961"/>
      <c r="HEN11" s="961"/>
      <c r="HEO11" s="963"/>
      <c r="HEP11" s="962"/>
      <c r="HEQ11" s="961"/>
      <c r="HER11" s="961"/>
      <c r="HES11" s="963"/>
      <c r="HET11" s="962"/>
      <c r="HEU11" s="961"/>
      <c r="HEV11" s="961"/>
      <c r="HEW11" s="963"/>
      <c r="HEX11" s="962"/>
      <c r="HEY11" s="961"/>
      <c r="HEZ11" s="961"/>
      <c r="HFA11" s="963"/>
      <c r="HFB11" s="962"/>
      <c r="HFC11" s="961"/>
      <c r="HFD11" s="961"/>
      <c r="HFE11" s="963"/>
      <c r="HFF11" s="962"/>
      <c r="HFG11" s="961"/>
      <c r="HFH11" s="961"/>
      <c r="HFI11" s="963"/>
      <c r="HFJ11" s="962"/>
      <c r="HFK11" s="961"/>
      <c r="HFL11" s="961"/>
      <c r="HFM11" s="963"/>
      <c r="HFN11" s="962"/>
      <c r="HFO11" s="961"/>
      <c r="HFP11" s="961"/>
      <c r="HFQ11" s="963"/>
      <c r="HFR11" s="962"/>
      <c r="HFS11" s="961"/>
      <c r="HFT11" s="961"/>
      <c r="HFU11" s="963"/>
      <c r="HFV11" s="962"/>
      <c r="HFW11" s="961"/>
      <c r="HFX11" s="961"/>
      <c r="HFY11" s="963"/>
      <c r="HFZ11" s="962"/>
      <c r="HGA11" s="961"/>
      <c r="HGB11" s="961"/>
      <c r="HGC11" s="963"/>
      <c r="HGD11" s="962"/>
      <c r="HGE11" s="961"/>
      <c r="HGF11" s="961"/>
      <c r="HGG11" s="963"/>
      <c r="HGH11" s="962"/>
      <c r="HGI11" s="961"/>
      <c r="HGJ11" s="961"/>
      <c r="HGK11" s="963"/>
      <c r="HGL11" s="962"/>
      <c r="HGM11" s="961"/>
      <c r="HGN11" s="961"/>
      <c r="HGO11" s="963"/>
      <c r="HGP11" s="962"/>
      <c r="HGQ11" s="961"/>
      <c r="HGR11" s="961"/>
      <c r="HGS11" s="963"/>
      <c r="HGT11" s="962"/>
      <c r="HGU11" s="961"/>
      <c r="HGV11" s="961"/>
      <c r="HGW11" s="963"/>
      <c r="HGX11" s="962"/>
      <c r="HGY11" s="961"/>
      <c r="HGZ11" s="961"/>
      <c r="HHA11" s="963"/>
      <c r="HHB11" s="962"/>
      <c r="HHC11" s="961"/>
      <c r="HHD11" s="961"/>
      <c r="HHE11" s="963"/>
      <c r="HHF11" s="962"/>
      <c r="HHG11" s="961"/>
      <c r="HHH11" s="961"/>
      <c r="HHI11" s="963"/>
      <c r="HHJ11" s="962"/>
      <c r="HHK11" s="961"/>
      <c r="HHL11" s="961"/>
      <c r="HHM11" s="963"/>
      <c r="HHN11" s="962"/>
      <c r="HHO11" s="961"/>
      <c r="HHP11" s="961"/>
      <c r="HHQ11" s="963"/>
      <c r="HHR11" s="962"/>
      <c r="HHS11" s="961"/>
      <c r="HHT11" s="961"/>
      <c r="HHU11" s="963"/>
      <c r="HHV11" s="962"/>
      <c r="HHW11" s="961"/>
      <c r="HHX11" s="961"/>
      <c r="HHY11" s="963"/>
      <c r="HHZ11" s="962"/>
      <c r="HIA11" s="961"/>
      <c r="HIB11" s="961"/>
      <c r="HIC11" s="963"/>
      <c r="HID11" s="962"/>
      <c r="HIE11" s="961"/>
      <c r="HIF11" s="961"/>
      <c r="HIG11" s="963"/>
      <c r="HIH11" s="962"/>
      <c r="HII11" s="961"/>
      <c r="HIJ11" s="961"/>
      <c r="HIK11" s="963"/>
      <c r="HIL11" s="962"/>
      <c r="HIM11" s="961"/>
      <c r="HIN11" s="961"/>
      <c r="HIO11" s="963"/>
      <c r="HIP11" s="962"/>
      <c r="HIQ11" s="961"/>
      <c r="HIR11" s="961"/>
      <c r="HIS11" s="963"/>
      <c r="HIT11" s="962"/>
      <c r="HIU11" s="961"/>
      <c r="HIV11" s="961"/>
      <c r="HIW11" s="963"/>
      <c r="HIX11" s="962"/>
      <c r="HIY11" s="961"/>
      <c r="HIZ11" s="961"/>
      <c r="HJA11" s="963"/>
      <c r="HJB11" s="962"/>
      <c r="HJC11" s="961"/>
      <c r="HJD11" s="961"/>
      <c r="HJE11" s="963"/>
      <c r="HJF11" s="962"/>
      <c r="HJG11" s="961"/>
      <c r="HJH11" s="961"/>
      <c r="HJI11" s="963"/>
      <c r="HJJ11" s="962"/>
      <c r="HJK11" s="961"/>
      <c r="HJL11" s="961"/>
      <c r="HJM11" s="963"/>
      <c r="HJN11" s="962"/>
      <c r="HJO11" s="961"/>
      <c r="HJP11" s="961"/>
      <c r="HJQ11" s="963"/>
      <c r="HJR11" s="962"/>
      <c r="HJS11" s="961"/>
      <c r="HJT11" s="961"/>
      <c r="HJU11" s="963"/>
      <c r="HJV11" s="962"/>
      <c r="HJW11" s="961"/>
      <c r="HJX11" s="961"/>
      <c r="HJY11" s="963"/>
      <c r="HJZ11" s="962"/>
      <c r="HKA11" s="961"/>
      <c r="HKB11" s="961"/>
      <c r="HKC11" s="963"/>
      <c r="HKD11" s="962"/>
      <c r="HKE11" s="961"/>
      <c r="HKF11" s="961"/>
      <c r="HKG11" s="963"/>
      <c r="HKH11" s="962"/>
      <c r="HKI11" s="961"/>
      <c r="HKJ11" s="961"/>
      <c r="HKK11" s="963"/>
      <c r="HKL11" s="962"/>
      <c r="HKM11" s="961"/>
      <c r="HKN11" s="961"/>
      <c r="HKO11" s="963"/>
      <c r="HKP11" s="962"/>
      <c r="HKQ11" s="961"/>
      <c r="HKR11" s="961"/>
      <c r="HKS11" s="963"/>
      <c r="HKT11" s="962"/>
      <c r="HKU11" s="961"/>
      <c r="HKV11" s="961"/>
      <c r="HKW11" s="963"/>
      <c r="HKX11" s="962"/>
      <c r="HKY11" s="961"/>
      <c r="HKZ11" s="961"/>
      <c r="HLA11" s="963"/>
      <c r="HLB11" s="962"/>
      <c r="HLC11" s="961"/>
      <c r="HLD11" s="961"/>
      <c r="HLE11" s="963"/>
      <c r="HLF11" s="962"/>
      <c r="HLG11" s="961"/>
      <c r="HLH11" s="961"/>
      <c r="HLI11" s="963"/>
      <c r="HLJ11" s="962"/>
      <c r="HLK11" s="961"/>
      <c r="HLL11" s="961"/>
      <c r="HLM11" s="963"/>
      <c r="HLN11" s="962"/>
      <c r="HLO11" s="961"/>
      <c r="HLP11" s="961"/>
      <c r="HLQ11" s="963"/>
      <c r="HLR11" s="962"/>
      <c r="HLS11" s="961"/>
      <c r="HLT11" s="961"/>
      <c r="HLU11" s="963"/>
      <c r="HLV11" s="962"/>
      <c r="HLW11" s="961"/>
      <c r="HLX11" s="961"/>
      <c r="HLY11" s="963"/>
      <c r="HLZ11" s="962"/>
      <c r="HMA11" s="961"/>
      <c r="HMB11" s="961"/>
      <c r="HMC11" s="963"/>
      <c r="HMD11" s="962"/>
      <c r="HME11" s="961"/>
      <c r="HMF11" s="961"/>
      <c r="HMG11" s="963"/>
      <c r="HMH11" s="962"/>
      <c r="HMI11" s="961"/>
      <c r="HMJ11" s="961"/>
      <c r="HMK11" s="963"/>
      <c r="HML11" s="962"/>
      <c r="HMM11" s="961"/>
      <c r="HMN11" s="961"/>
      <c r="HMO11" s="963"/>
      <c r="HMP11" s="962"/>
      <c r="HMQ11" s="961"/>
      <c r="HMR11" s="961"/>
      <c r="HMS11" s="963"/>
      <c r="HMT11" s="962"/>
      <c r="HMU11" s="961"/>
      <c r="HMV11" s="961"/>
      <c r="HMW11" s="963"/>
      <c r="HMX11" s="962"/>
      <c r="HMY11" s="961"/>
      <c r="HMZ11" s="961"/>
      <c r="HNA11" s="963"/>
      <c r="HNB11" s="962"/>
      <c r="HNC11" s="961"/>
      <c r="HND11" s="961"/>
      <c r="HNE11" s="963"/>
      <c r="HNF11" s="962"/>
      <c r="HNG11" s="961"/>
      <c r="HNH11" s="961"/>
      <c r="HNI11" s="963"/>
      <c r="HNJ11" s="962"/>
      <c r="HNK11" s="961"/>
      <c r="HNL11" s="961"/>
      <c r="HNM11" s="963"/>
      <c r="HNN11" s="962"/>
      <c r="HNO11" s="961"/>
      <c r="HNP11" s="961"/>
      <c r="HNQ11" s="963"/>
      <c r="HNR11" s="962"/>
      <c r="HNS11" s="961"/>
      <c r="HNT11" s="961"/>
      <c r="HNU11" s="963"/>
      <c r="HNV11" s="962"/>
      <c r="HNW11" s="961"/>
      <c r="HNX11" s="961"/>
      <c r="HNY11" s="963"/>
      <c r="HNZ11" s="962"/>
      <c r="HOA11" s="961"/>
      <c r="HOB11" s="961"/>
      <c r="HOC11" s="963"/>
      <c r="HOD11" s="962"/>
      <c r="HOE11" s="961"/>
      <c r="HOF11" s="961"/>
      <c r="HOG11" s="963"/>
      <c r="HOH11" s="962"/>
      <c r="HOI11" s="961"/>
      <c r="HOJ11" s="961"/>
      <c r="HOK11" s="963"/>
      <c r="HOL11" s="962"/>
      <c r="HOM11" s="961"/>
      <c r="HON11" s="961"/>
      <c r="HOO11" s="963"/>
      <c r="HOP11" s="962"/>
      <c r="HOQ11" s="961"/>
      <c r="HOR11" s="961"/>
      <c r="HOS11" s="963"/>
      <c r="HOT11" s="962"/>
      <c r="HOU11" s="961"/>
      <c r="HOV11" s="961"/>
      <c r="HOW11" s="963"/>
      <c r="HOX11" s="962"/>
      <c r="HOY11" s="961"/>
      <c r="HOZ11" s="961"/>
      <c r="HPA11" s="963"/>
      <c r="HPB11" s="962"/>
      <c r="HPC11" s="961"/>
      <c r="HPD11" s="961"/>
      <c r="HPE11" s="963"/>
      <c r="HPF11" s="962"/>
      <c r="HPG11" s="961"/>
      <c r="HPH11" s="961"/>
      <c r="HPI11" s="963"/>
      <c r="HPJ11" s="962"/>
      <c r="HPK11" s="961"/>
      <c r="HPL11" s="961"/>
      <c r="HPM11" s="963"/>
      <c r="HPN11" s="962"/>
      <c r="HPO11" s="961"/>
      <c r="HPP11" s="961"/>
      <c r="HPQ11" s="963"/>
      <c r="HPR11" s="962"/>
      <c r="HPS11" s="961"/>
      <c r="HPT11" s="961"/>
      <c r="HPU11" s="963"/>
      <c r="HPV11" s="962"/>
      <c r="HPW11" s="961"/>
      <c r="HPX11" s="961"/>
      <c r="HPY11" s="963"/>
      <c r="HPZ11" s="962"/>
      <c r="HQA11" s="961"/>
      <c r="HQB11" s="961"/>
      <c r="HQC11" s="963"/>
      <c r="HQD11" s="962"/>
      <c r="HQE11" s="961"/>
      <c r="HQF11" s="961"/>
      <c r="HQG11" s="963"/>
      <c r="HQH11" s="962"/>
      <c r="HQI11" s="961"/>
      <c r="HQJ11" s="961"/>
      <c r="HQK11" s="963"/>
      <c r="HQL11" s="962"/>
      <c r="HQM11" s="961"/>
      <c r="HQN11" s="961"/>
      <c r="HQO11" s="963"/>
      <c r="HQP11" s="962"/>
      <c r="HQQ11" s="961"/>
      <c r="HQR11" s="961"/>
      <c r="HQS11" s="963"/>
      <c r="HQT11" s="962"/>
      <c r="HQU11" s="961"/>
      <c r="HQV11" s="961"/>
      <c r="HQW11" s="963"/>
      <c r="HQX11" s="962"/>
      <c r="HQY11" s="961"/>
      <c r="HQZ11" s="961"/>
      <c r="HRA11" s="963"/>
      <c r="HRB11" s="962"/>
      <c r="HRC11" s="961"/>
      <c r="HRD11" s="961"/>
      <c r="HRE11" s="963"/>
      <c r="HRF11" s="962"/>
      <c r="HRG11" s="961"/>
      <c r="HRH11" s="961"/>
      <c r="HRI11" s="963"/>
      <c r="HRJ11" s="962"/>
      <c r="HRK11" s="961"/>
      <c r="HRL11" s="961"/>
      <c r="HRM11" s="963"/>
      <c r="HRN11" s="962"/>
      <c r="HRO11" s="961"/>
      <c r="HRP11" s="961"/>
      <c r="HRQ11" s="963"/>
      <c r="HRR11" s="962"/>
      <c r="HRS11" s="961"/>
      <c r="HRT11" s="961"/>
      <c r="HRU11" s="963"/>
      <c r="HRV11" s="962"/>
      <c r="HRW11" s="961"/>
      <c r="HRX11" s="961"/>
      <c r="HRY11" s="963"/>
      <c r="HRZ11" s="962"/>
      <c r="HSA11" s="961"/>
      <c r="HSB11" s="961"/>
      <c r="HSC11" s="963"/>
      <c r="HSD11" s="962"/>
      <c r="HSE11" s="961"/>
      <c r="HSF11" s="961"/>
      <c r="HSG11" s="963"/>
      <c r="HSH11" s="962"/>
      <c r="HSI11" s="961"/>
      <c r="HSJ11" s="961"/>
      <c r="HSK11" s="963"/>
      <c r="HSL11" s="962"/>
      <c r="HSM11" s="961"/>
      <c r="HSN11" s="961"/>
      <c r="HSO11" s="963"/>
      <c r="HSP11" s="962"/>
      <c r="HSQ11" s="961"/>
      <c r="HSR11" s="961"/>
      <c r="HSS11" s="963"/>
      <c r="HST11" s="962"/>
      <c r="HSU11" s="961"/>
      <c r="HSV11" s="961"/>
      <c r="HSW11" s="963"/>
      <c r="HSX11" s="962"/>
      <c r="HSY11" s="961"/>
      <c r="HSZ11" s="961"/>
      <c r="HTA11" s="963"/>
      <c r="HTB11" s="962"/>
      <c r="HTC11" s="961"/>
      <c r="HTD11" s="961"/>
      <c r="HTE11" s="963"/>
      <c r="HTF11" s="962"/>
      <c r="HTG11" s="961"/>
      <c r="HTH11" s="961"/>
      <c r="HTI11" s="963"/>
      <c r="HTJ11" s="962"/>
      <c r="HTK11" s="961"/>
      <c r="HTL11" s="961"/>
      <c r="HTM11" s="963"/>
      <c r="HTN11" s="962"/>
      <c r="HTO11" s="961"/>
      <c r="HTP11" s="961"/>
      <c r="HTQ11" s="963"/>
      <c r="HTR11" s="962"/>
      <c r="HTS11" s="961"/>
      <c r="HTT11" s="961"/>
      <c r="HTU11" s="963"/>
      <c r="HTV11" s="962"/>
      <c r="HTW11" s="961"/>
      <c r="HTX11" s="961"/>
      <c r="HTY11" s="963"/>
      <c r="HTZ11" s="962"/>
      <c r="HUA11" s="961"/>
      <c r="HUB11" s="961"/>
      <c r="HUC11" s="963"/>
      <c r="HUD11" s="962"/>
      <c r="HUE11" s="961"/>
      <c r="HUF11" s="961"/>
      <c r="HUG11" s="963"/>
      <c r="HUH11" s="962"/>
      <c r="HUI11" s="961"/>
      <c r="HUJ11" s="961"/>
      <c r="HUK11" s="963"/>
      <c r="HUL11" s="962"/>
      <c r="HUM11" s="961"/>
      <c r="HUN11" s="961"/>
      <c r="HUO11" s="963"/>
      <c r="HUP11" s="962"/>
      <c r="HUQ11" s="961"/>
      <c r="HUR11" s="961"/>
      <c r="HUS11" s="963"/>
      <c r="HUT11" s="962"/>
      <c r="HUU11" s="961"/>
      <c r="HUV11" s="961"/>
      <c r="HUW11" s="963"/>
      <c r="HUX11" s="962"/>
      <c r="HUY11" s="961"/>
      <c r="HUZ11" s="961"/>
      <c r="HVA11" s="963"/>
      <c r="HVB11" s="962"/>
      <c r="HVC11" s="961"/>
      <c r="HVD11" s="961"/>
      <c r="HVE11" s="963"/>
      <c r="HVF11" s="962"/>
      <c r="HVG11" s="961"/>
      <c r="HVH11" s="961"/>
      <c r="HVI11" s="963"/>
      <c r="HVJ11" s="962"/>
      <c r="HVK11" s="961"/>
      <c r="HVL11" s="961"/>
      <c r="HVM11" s="963"/>
      <c r="HVN11" s="962"/>
      <c r="HVO11" s="961"/>
      <c r="HVP11" s="961"/>
      <c r="HVQ11" s="963"/>
      <c r="HVR11" s="962"/>
      <c r="HVS11" s="961"/>
      <c r="HVT11" s="961"/>
      <c r="HVU11" s="963"/>
      <c r="HVV11" s="962"/>
      <c r="HVW11" s="961"/>
      <c r="HVX11" s="961"/>
      <c r="HVY11" s="963"/>
      <c r="HVZ11" s="962"/>
      <c r="HWA11" s="961"/>
      <c r="HWB11" s="961"/>
      <c r="HWC11" s="963"/>
      <c r="HWD11" s="962"/>
      <c r="HWE11" s="961"/>
      <c r="HWF11" s="961"/>
      <c r="HWG11" s="963"/>
      <c r="HWH11" s="962"/>
      <c r="HWI11" s="961"/>
      <c r="HWJ11" s="961"/>
      <c r="HWK11" s="963"/>
      <c r="HWL11" s="962"/>
      <c r="HWM11" s="961"/>
      <c r="HWN11" s="961"/>
      <c r="HWO11" s="963"/>
      <c r="HWP11" s="962"/>
      <c r="HWQ11" s="961"/>
      <c r="HWR11" s="961"/>
      <c r="HWS11" s="963"/>
      <c r="HWT11" s="962"/>
      <c r="HWU11" s="961"/>
      <c r="HWV11" s="961"/>
      <c r="HWW11" s="963"/>
      <c r="HWX11" s="962"/>
      <c r="HWY11" s="961"/>
      <c r="HWZ11" s="961"/>
      <c r="HXA11" s="963"/>
      <c r="HXB11" s="962"/>
      <c r="HXC11" s="961"/>
      <c r="HXD11" s="961"/>
      <c r="HXE11" s="963"/>
      <c r="HXF11" s="962"/>
      <c r="HXG11" s="961"/>
      <c r="HXH11" s="961"/>
      <c r="HXI11" s="963"/>
      <c r="HXJ11" s="962"/>
      <c r="HXK11" s="961"/>
      <c r="HXL11" s="961"/>
      <c r="HXM11" s="963"/>
      <c r="HXN11" s="962"/>
      <c r="HXO11" s="961"/>
      <c r="HXP11" s="961"/>
      <c r="HXQ11" s="963"/>
      <c r="HXR11" s="962"/>
      <c r="HXS11" s="961"/>
      <c r="HXT11" s="961"/>
      <c r="HXU11" s="963"/>
      <c r="HXV11" s="962"/>
      <c r="HXW11" s="961"/>
      <c r="HXX11" s="961"/>
      <c r="HXY11" s="963"/>
      <c r="HXZ11" s="962"/>
      <c r="HYA11" s="961"/>
      <c r="HYB11" s="961"/>
      <c r="HYC11" s="963"/>
      <c r="HYD11" s="962"/>
      <c r="HYE11" s="961"/>
      <c r="HYF11" s="961"/>
      <c r="HYG11" s="963"/>
      <c r="HYH11" s="962"/>
      <c r="HYI11" s="961"/>
      <c r="HYJ11" s="961"/>
      <c r="HYK11" s="963"/>
      <c r="HYL11" s="962"/>
      <c r="HYM11" s="961"/>
      <c r="HYN11" s="961"/>
      <c r="HYO11" s="963"/>
      <c r="HYP11" s="962"/>
      <c r="HYQ11" s="961"/>
      <c r="HYR11" s="961"/>
      <c r="HYS11" s="963"/>
      <c r="HYT11" s="962"/>
      <c r="HYU11" s="961"/>
      <c r="HYV11" s="961"/>
      <c r="HYW11" s="963"/>
      <c r="HYX11" s="962"/>
      <c r="HYY11" s="961"/>
      <c r="HYZ11" s="961"/>
      <c r="HZA11" s="963"/>
      <c r="HZB11" s="962"/>
      <c r="HZC11" s="961"/>
      <c r="HZD11" s="961"/>
      <c r="HZE11" s="963"/>
      <c r="HZF11" s="962"/>
      <c r="HZG11" s="961"/>
      <c r="HZH11" s="961"/>
      <c r="HZI11" s="963"/>
      <c r="HZJ11" s="962"/>
      <c r="HZK11" s="961"/>
      <c r="HZL11" s="961"/>
      <c r="HZM11" s="963"/>
      <c r="HZN11" s="962"/>
      <c r="HZO11" s="961"/>
      <c r="HZP11" s="961"/>
      <c r="HZQ11" s="963"/>
      <c r="HZR11" s="962"/>
      <c r="HZS11" s="961"/>
      <c r="HZT11" s="961"/>
      <c r="HZU11" s="963"/>
      <c r="HZV11" s="962"/>
      <c r="HZW11" s="961"/>
      <c r="HZX11" s="961"/>
      <c r="HZY11" s="963"/>
      <c r="HZZ11" s="962"/>
      <c r="IAA11" s="961"/>
      <c r="IAB11" s="961"/>
      <c r="IAC11" s="963"/>
      <c r="IAD11" s="962"/>
      <c r="IAE11" s="961"/>
      <c r="IAF11" s="961"/>
      <c r="IAG11" s="963"/>
      <c r="IAH11" s="962"/>
      <c r="IAI11" s="961"/>
      <c r="IAJ11" s="961"/>
      <c r="IAK11" s="963"/>
      <c r="IAL11" s="962"/>
      <c r="IAM11" s="961"/>
      <c r="IAN11" s="961"/>
      <c r="IAO11" s="963"/>
      <c r="IAP11" s="962"/>
      <c r="IAQ11" s="961"/>
      <c r="IAR11" s="961"/>
      <c r="IAS11" s="963"/>
      <c r="IAT11" s="962"/>
      <c r="IAU11" s="961"/>
      <c r="IAV11" s="961"/>
      <c r="IAW11" s="963"/>
      <c r="IAX11" s="962"/>
      <c r="IAY11" s="961"/>
      <c r="IAZ11" s="961"/>
      <c r="IBA11" s="963"/>
      <c r="IBB11" s="962"/>
      <c r="IBC11" s="961"/>
      <c r="IBD11" s="961"/>
      <c r="IBE11" s="963"/>
      <c r="IBF11" s="962"/>
      <c r="IBG11" s="961"/>
      <c r="IBH11" s="961"/>
      <c r="IBI11" s="963"/>
      <c r="IBJ11" s="962"/>
      <c r="IBK11" s="961"/>
      <c r="IBL11" s="961"/>
      <c r="IBM11" s="963"/>
      <c r="IBN11" s="962"/>
      <c r="IBO11" s="961"/>
      <c r="IBP11" s="961"/>
      <c r="IBQ11" s="963"/>
      <c r="IBR11" s="962"/>
      <c r="IBS11" s="961"/>
      <c r="IBT11" s="961"/>
      <c r="IBU11" s="963"/>
      <c r="IBV11" s="962"/>
      <c r="IBW11" s="961"/>
      <c r="IBX11" s="961"/>
      <c r="IBY11" s="963"/>
      <c r="IBZ11" s="962"/>
      <c r="ICA11" s="961"/>
      <c r="ICB11" s="961"/>
      <c r="ICC11" s="963"/>
      <c r="ICD11" s="962"/>
      <c r="ICE11" s="961"/>
      <c r="ICF11" s="961"/>
      <c r="ICG11" s="963"/>
      <c r="ICH11" s="962"/>
      <c r="ICI11" s="961"/>
      <c r="ICJ11" s="961"/>
      <c r="ICK11" s="963"/>
      <c r="ICL11" s="962"/>
      <c r="ICM11" s="961"/>
      <c r="ICN11" s="961"/>
      <c r="ICO11" s="963"/>
      <c r="ICP11" s="962"/>
      <c r="ICQ11" s="961"/>
      <c r="ICR11" s="961"/>
      <c r="ICS11" s="963"/>
      <c r="ICT11" s="962"/>
      <c r="ICU11" s="961"/>
      <c r="ICV11" s="961"/>
      <c r="ICW11" s="963"/>
      <c r="ICX11" s="962"/>
      <c r="ICY11" s="961"/>
      <c r="ICZ11" s="961"/>
      <c r="IDA11" s="963"/>
      <c r="IDB11" s="962"/>
      <c r="IDC11" s="961"/>
      <c r="IDD11" s="961"/>
      <c r="IDE11" s="963"/>
      <c r="IDF11" s="962"/>
      <c r="IDG11" s="961"/>
      <c r="IDH11" s="961"/>
      <c r="IDI11" s="963"/>
      <c r="IDJ11" s="962"/>
      <c r="IDK11" s="961"/>
      <c r="IDL11" s="961"/>
      <c r="IDM11" s="963"/>
      <c r="IDN11" s="962"/>
      <c r="IDO11" s="961"/>
      <c r="IDP11" s="961"/>
      <c r="IDQ11" s="963"/>
      <c r="IDR11" s="962"/>
      <c r="IDS11" s="961"/>
      <c r="IDT11" s="961"/>
      <c r="IDU11" s="963"/>
      <c r="IDV11" s="962"/>
      <c r="IDW11" s="961"/>
      <c r="IDX11" s="961"/>
      <c r="IDY11" s="963"/>
      <c r="IDZ11" s="962"/>
      <c r="IEA11" s="961"/>
      <c r="IEB11" s="961"/>
      <c r="IEC11" s="963"/>
      <c r="IED11" s="962"/>
      <c r="IEE11" s="961"/>
      <c r="IEF11" s="961"/>
      <c r="IEG11" s="963"/>
      <c r="IEH11" s="962"/>
      <c r="IEI11" s="961"/>
      <c r="IEJ11" s="961"/>
      <c r="IEK11" s="963"/>
      <c r="IEL11" s="962"/>
      <c r="IEM11" s="961"/>
      <c r="IEN11" s="961"/>
      <c r="IEO11" s="963"/>
      <c r="IEP11" s="962"/>
      <c r="IEQ11" s="961"/>
      <c r="IER11" s="961"/>
      <c r="IES11" s="963"/>
      <c r="IET11" s="962"/>
      <c r="IEU11" s="961"/>
      <c r="IEV11" s="961"/>
      <c r="IEW11" s="963"/>
      <c r="IEX11" s="962"/>
      <c r="IEY11" s="961"/>
      <c r="IEZ11" s="961"/>
      <c r="IFA11" s="963"/>
      <c r="IFB11" s="962"/>
      <c r="IFC11" s="961"/>
      <c r="IFD11" s="961"/>
      <c r="IFE11" s="963"/>
      <c r="IFF11" s="962"/>
      <c r="IFG11" s="961"/>
      <c r="IFH11" s="961"/>
      <c r="IFI11" s="963"/>
      <c r="IFJ11" s="962"/>
      <c r="IFK11" s="961"/>
      <c r="IFL11" s="961"/>
      <c r="IFM11" s="963"/>
      <c r="IFN11" s="962"/>
      <c r="IFO11" s="961"/>
      <c r="IFP11" s="961"/>
      <c r="IFQ11" s="963"/>
      <c r="IFR11" s="962"/>
      <c r="IFS11" s="961"/>
      <c r="IFT11" s="961"/>
      <c r="IFU11" s="963"/>
      <c r="IFV11" s="962"/>
      <c r="IFW11" s="961"/>
      <c r="IFX11" s="961"/>
      <c r="IFY11" s="963"/>
      <c r="IFZ11" s="962"/>
      <c r="IGA11" s="961"/>
      <c r="IGB11" s="961"/>
      <c r="IGC11" s="963"/>
      <c r="IGD11" s="962"/>
      <c r="IGE11" s="961"/>
      <c r="IGF11" s="961"/>
      <c r="IGG11" s="963"/>
      <c r="IGH11" s="962"/>
      <c r="IGI11" s="961"/>
      <c r="IGJ11" s="961"/>
      <c r="IGK11" s="963"/>
      <c r="IGL11" s="962"/>
      <c r="IGM11" s="961"/>
      <c r="IGN11" s="961"/>
      <c r="IGO11" s="963"/>
      <c r="IGP11" s="962"/>
      <c r="IGQ11" s="961"/>
      <c r="IGR11" s="961"/>
      <c r="IGS11" s="963"/>
      <c r="IGT11" s="962"/>
      <c r="IGU11" s="961"/>
      <c r="IGV11" s="961"/>
      <c r="IGW11" s="963"/>
      <c r="IGX11" s="962"/>
      <c r="IGY11" s="961"/>
      <c r="IGZ11" s="961"/>
      <c r="IHA11" s="963"/>
      <c r="IHB11" s="962"/>
      <c r="IHC11" s="961"/>
      <c r="IHD11" s="961"/>
      <c r="IHE11" s="963"/>
      <c r="IHF11" s="962"/>
      <c r="IHG11" s="961"/>
      <c r="IHH11" s="961"/>
      <c r="IHI11" s="963"/>
      <c r="IHJ11" s="962"/>
      <c r="IHK11" s="961"/>
      <c r="IHL11" s="961"/>
      <c r="IHM11" s="963"/>
      <c r="IHN11" s="962"/>
      <c r="IHO11" s="961"/>
      <c r="IHP11" s="961"/>
      <c r="IHQ11" s="963"/>
      <c r="IHR11" s="962"/>
      <c r="IHS11" s="961"/>
      <c r="IHT11" s="961"/>
      <c r="IHU11" s="963"/>
      <c r="IHV11" s="962"/>
      <c r="IHW11" s="961"/>
      <c r="IHX11" s="961"/>
      <c r="IHY11" s="963"/>
      <c r="IHZ11" s="962"/>
      <c r="IIA11" s="961"/>
      <c r="IIB11" s="961"/>
      <c r="IIC11" s="963"/>
      <c r="IID11" s="962"/>
      <c r="IIE11" s="961"/>
      <c r="IIF11" s="961"/>
      <c r="IIG11" s="963"/>
      <c r="IIH11" s="962"/>
      <c r="III11" s="961"/>
      <c r="IIJ11" s="961"/>
      <c r="IIK11" s="963"/>
      <c r="IIL11" s="962"/>
      <c r="IIM11" s="961"/>
      <c r="IIN11" s="961"/>
      <c r="IIO11" s="963"/>
      <c r="IIP11" s="962"/>
      <c r="IIQ11" s="961"/>
      <c r="IIR11" s="961"/>
      <c r="IIS11" s="963"/>
      <c r="IIT11" s="962"/>
      <c r="IIU11" s="961"/>
      <c r="IIV11" s="961"/>
      <c r="IIW11" s="963"/>
      <c r="IIX11" s="962"/>
      <c r="IIY11" s="961"/>
      <c r="IIZ11" s="961"/>
      <c r="IJA11" s="963"/>
      <c r="IJB11" s="962"/>
      <c r="IJC11" s="961"/>
      <c r="IJD11" s="961"/>
      <c r="IJE11" s="963"/>
      <c r="IJF11" s="962"/>
      <c r="IJG11" s="961"/>
      <c r="IJH11" s="961"/>
      <c r="IJI11" s="963"/>
      <c r="IJJ11" s="962"/>
      <c r="IJK11" s="961"/>
      <c r="IJL11" s="961"/>
      <c r="IJM11" s="963"/>
      <c r="IJN11" s="962"/>
      <c r="IJO11" s="961"/>
      <c r="IJP11" s="961"/>
      <c r="IJQ11" s="963"/>
      <c r="IJR11" s="962"/>
      <c r="IJS11" s="961"/>
      <c r="IJT11" s="961"/>
      <c r="IJU11" s="963"/>
      <c r="IJV11" s="962"/>
      <c r="IJW11" s="961"/>
      <c r="IJX11" s="961"/>
      <c r="IJY11" s="963"/>
      <c r="IJZ11" s="962"/>
      <c r="IKA11" s="961"/>
      <c r="IKB11" s="961"/>
      <c r="IKC11" s="963"/>
      <c r="IKD11" s="962"/>
      <c r="IKE11" s="961"/>
      <c r="IKF11" s="961"/>
      <c r="IKG11" s="963"/>
      <c r="IKH11" s="962"/>
      <c r="IKI11" s="961"/>
      <c r="IKJ11" s="961"/>
      <c r="IKK11" s="963"/>
      <c r="IKL11" s="962"/>
      <c r="IKM11" s="961"/>
      <c r="IKN11" s="961"/>
      <c r="IKO11" s="963"/>
      <c r="IKP11" s="962"/>
      <c r="IKQ11" s="961"/>
      <c r="IKR11" s="961"/>
      <c r="IKS11" s="963"/>
      <c r="IKT11" s="962"/>
      <c r="IKU11" s="961"/>
      <c r="IKV11" s="961"/>
      <c r="IKW11" s="963"/>
      <c r="IKX11" s="962"/>
      <c r="IKY11" s="961"/>
      <c r="IKZ11" s="961"/>
      <c r="ILA11" s="963"/>
      <c r="ILB11" s="962"/>
      <c r="ILC11" s="961"/>
      <c r="ILD11" s="961"/>
      <c r="ILE11" s="963"/>
      <c r="ILF11" s="962"/>
      <c r="ILG11" s="961"/>
      <c r="ILH11" s="961"/>
      <c r="ILI11" s="963"/>
      <c r="ILJ11" s="962"/>
      <c r="ILK11" s="961"/>
      <c r="ILL11" s="961"/>
      <c r="ILM11" s="963"/>
      <c r="ILN11" s="962"/>
      <c r="ILO11" s="961"/>
      <c r="ILP11" s="961"/>
      <c r="ILQ11" s="963"/>
      <c r="ILR11" s="962"/>
      <c r="ILS11" s="961"/>
      <c r="ILT11" s="961"/>
      <c r="ILU11" s="963"/>
      <c r="ILV11" s="962"/>
      <c r="ILW11" s="961"/>
      <c r="ILX11" s="961"/>
      <c r="ILY11" s="963"/>
      <c r="ILZ11" s="962"/>
      <c r="IMA11" s="961"/>
      <c r="IMB11" s="961"/>
      <c r="IMC11" s="963"/>
      <c r="IMD11" s="962"/>
      <c r="IME11" s="961"/>
      <c r="IMF11" s="961"/>
      <c r="IMG11" s="963"/>
      <c r="IMH11" s="962"/>
      <c r="IMI11" s="961"/>
      <c r="IMJ11" s="961"/>
      <c r="IMK11" s="963"/>
      <c r="IML11" s="962"/>
      <c r="IMM11" s="961"/>
      <c r="IMN11" s="961"/>
      <c r="IMO11" s="963"/>
      <c r="IMP11" s="962"/>
      <c r="IMQ11" s="961"/>
      <c r="IMR11" s="961"/>
      <c r="IMS11" s="963"/>
      <c r="IMT11" s="962"/>
      <c r="IMU11" s="961"/>
      <c r="IMV11" s="961"/>
      <c r="IMW11" s="963"/>
      <c r="IMX11" s="962"/>
      <c r="IMY11" s="961"/>
      <c r="IMZ11" s="961"/>
      <c r="INA11" s="963"/>
      <c r="INB11" s="962"/>
      <c r="INC11" s="961"/>
      <c r="IND11" s="961"/>
      <c r="INE11" s="963"/>
      <c r="INF11" s="962"/>
      <c r="ING11" s="961"/>
      <c r="INH11" s="961"/>
      <c r="INI11" s="963"/>
      <c r="INJ11" s="962"/>
      <c r="INK11" s="961"/>
      <c r="INL11" s="961"/>
      <c r="INM11" s="963"/>
      <c r="INN11" s="962"/>
      <c r="INO11" s="961"/>
      <c r="INP11" s="961"/>
      <c r="INQ11" s="963"/>
      <c r="INR11" s="962"/>
      <c r="INS11" s="961"/>
      <c r="INT11" s="961"/>
      <c r="INU11" s="963"/>
      <c r="INV11" s="962"/>
      <c r="INW11" s="961"/>
      <c r="INX11" s="961"/>
      <c r="INY11" s="963"/>
      <c r="INZ11" s="962"/>
      <c r="IOA11" s="961"/>
      <c r="IOB11" s="961"/>
      <c r="IOC11" s="963"/>
      <c r="IOD11" s="962"/>
      <c r="IOE11" s="961"/>
      <c r="IOF11" s="961"/>
      <c r="IOG11" s="963"/>
      <c r="IOH11" s="962"/>
      <c r="IOI11" s="961"/>
      <c r="IOJ11" s="961"/>
      <c r="IOK11" s="963"/>
      <c r="IOL11" s="962"/>
      <c r="IOM11" s="961"/>
      <c r="ION11" s="961"/>
      <c r="IOO11" s="963"/>
      <c r="IOP11" s="962"/>
      <c r="IOQ11" s="961"/>
      <c r="IOR11" s="961"/>
      <c r="IOS11" s="963"/>
      <c r="IOT11" s="962"/>
      <c r="IOU11" s="961"/>
      <c r="IOV11" s="961"/>
      <c r="IOW11" s="963"/>
      <c r="IOX11" s="962"/>
      <c r="IOY11" s="961"/>
      <c r="IOZ11" s="961"/>
      <c r="IPA11" s="963"/>
      <c r="IPB11" s="962"/>
      <c r="IPC11" s="961"/>
      <c r="IPD11" s="961"/>
      <c r="IPE11" s="963"/>
      <c r="IPF11" s="962"/>
      <c r="IPG11" s="961"/>
      <c r="IPH11" s="961"/>
      <c r="IPI11" s="963"/>
      <c r="IPJ11" s="962"/>
      <c r="IPK11" s="961"/>
      <c r="IPL11" s="961"/>
      <c r="IPM11" s="963"/>
      <c r="IPN11" s="962"/>
      <c r="IPO11" s="961"/>
      <c r="IPP11" s="961"/>
      <c r="IPQ11" s="963"/>
      <c r="IPR11" s="962"/>
      <c r="IPS11" s="961"/>
      <c r="IPT11" s="961"/>
      <c r="IPU11" s="963"/>
      <c r="IPV11" s="962"/>
      <c r="IPW11" s="961"/>
      <c r="IPX11" s="961"/>
      <c r="IPY11" s="963"/>
      <c r="IPZ11" s="962"/>
      <c r="IQA11" s="961"/>
      <c r="IQB11" s="961"/>
      <c r="IQC11" s="963"/>
      <c r="IQD11" s="962"/>
      <c r="IQE11" s="961"/>
      <c r="IQF11" s="961"/>
      <c r="IQG11" s="963"/>
      <c r="IQH11" s="962"/>
      <c r="IQI11" s="961"/>
      <c r="IQJ11" s="961"/>
      <c r="IQK11" s="963"/>
      <c r="IQL11" s="962"/>
      <c r="IQM11" s="961"/>
      <c r="IQN11" s="961"/>
      <c r="IQO11" s="963"/>
      <c r="IQP11" s="962"/>
      <c r="IQQ11" s="961"/>
      <c r="IQR11" s="961"/>
      <c r="IQS11" s="963"/>
      <c r="IQT11" s="962"/>
      <c r="IQU11" s="961"/>
      <c r="IQV11" s="961"/>
      <c r="IQW11" s="963"/>
      <c r="IQX11" s="962"/>
      <c r="IQY11" s="961"/>
      <c r="IQZ11" s="961"/>
      <c r="IRA11" s="963"/>
      <c r="IRB11" s="962"/>
      <c r="IRC11" s="961"/>
      <c r="IRD11" s="961"/>
      <c r="IRE11" s="963"/>
      <c r="IRF11" s="962"/>
      <c r="IRG11" s="961"/>
      <c r="IRH11" s="961"/>
      <c r="IRI11" s="963"/>
      <c r="IRJ11" s="962"/>
      <c r="IRK11" s="961"/>
      <c r="IRL11" s="961"/>
      <c r="IRM11" s="963"/>
      <c r="IRN11" s="962"/>
      <c r="IRO11" s="961"/>
      <c r="IRP11" s="961"/>
      <c r="IRQ11" s="963"/>
      <c r="IRR11" s="962"/>
      <c r="IRS11" s="961"/>
      <c r="IRT11" s="961"/>
      <c r="IRU11" s="963"/>
      <c r="IRV11" s="962"/>
      <c r="IRW11" s="961"/>
      <c r="IRX11" s="961"/>
      <c r="IRY11" s="963"/>
      <c r="IRZ11" s="962"/>
      <c r="ISA11" s="961"/>
      <c r="ISB11" s="961"/>
      <c r="ISC11" s="963"/>
      <c r="ISD11" s="962"/>
      <c r="ISE11" s="961"/>
      <c r="ISF11" s="961"/>
      <c r="ISG11" s="963"/>
      <c r="ISH11" s="962"/>
      <c r="ISI11" s="961"/>
      <c r="ISJ11" s="961"/>
      <c r="ISK11" s="963"/>
      <c r="ISL11" s="962"/>
      <c r="ISM11" s="961"/>
      <c r="ISN11" s="961"/>
      <c r="ISO11" s="963"/>
      <c r="ISP11" s="962"/>
      <c r="ISQ11" s="961"/>
      <c r="ISR11" s="961"/>
      <c r="ISS11" s="963"/>
      <c r="IST11" s="962"/>
      <c r="ISU11" s="961"/>
      <c r="ISV11" s="961"/>
      <c r="ISW11" s="963"/>
      <c r="ISX11" s="962"/>
      <c r="ISY11" s="961"/>
      <c r="ISZ11" s="961"/>
      <c r="ITA11" s="963"/>
      <c r="ITB11" s="962"/>
      <c r="ITC11" s="961"/>
      <c r="ITD11" s="961"/>
      <c r="ITE11" s="963"/>
      <c r="ITF11" s="962"/>
      <c r="ITG11" s="961"/>
      <c r="ITH11" s="961"/>
      <c r="ITI11" s="963"/>
      <c r="ITJ11" s="962"/>
      <c r="ITK11" s="961"/>
      <c r="ITL11" s="961"/>
      <c r="ITM11" s="963"/>
      <c r="ITN11" s="962"/>
      <c r="ITO11" s="961"/>
      <c r="ITP11" s="961"/>
      <c r="ITQ11" s="963"/>
      <c r="ITR11" s="962"/>
      <c r="ITS11" s="961"/>
      <c r="ITT11" s="961"/>
      <c r="ITU11" s="963"/>
      <c r="ITV11" s="962"/>
      <c r="ITW11" s="961"/>
      <c r="ITX11" s="961"/>
      <c r="ITY11" s="963"/>
      <c r="ITZ11" s="962"/>
      <c r="IUA11" s="961"/>
      <c r="IUB11" s="961"/>
      <c r="IUC11" s="963"/>
      <c r="IUD11" s="962"/>
      <c r="IUE11" s="961"/>
      <c r="IUF11" s="961"/>
      <c r="IUG11" s="963"/>
      <c r="IUH11" s="962"/>
      <c r="IUI11" s="961"/>
      <c r="IUJ11" s="961"/>
      <c r="IUK11" s="963"/>
      <c r="IUL11" s="962"/>
      <c r="IUM11" s="961"/>
      <c r="IUN11" s="961"/>
      <c r="IUO11" s="963"/>
      <c r="IUP11" s="962"/>
      <c r="IUQ11" s="961"/>
      <c r="IUR11" s="961"/>
      <c r="IUS11" s="963"/>
      <c r="IUT11" s="962"/>
      <c r="IUU11" s="961"/>
      <c r="IUV11" s="961"/>
      <c r="IUW11" s="963"/>
      <c r="IUX11" s="962"/>
      <c r="IUY11" s="961"/>
      <c r="IUZ11" s="961"/>
      <c r="IVA11" s="963"/>
      <c r="IVB11" s="962"/>
      <c r="IVC11" s="961"/>
      <c r="IVD11" s="961"/>
      <c r="IVE11" s="963"/>
      <c r="IVF11" s="962"/>
      <c r="IVG11" s="961"/>
      <c r="IVH11" s="961"/>
      <c r="IVI11" s="963"/>
      <c r="IVJ11" s="962"/>
      <c r="IVK11" s="961"/>
      <c r="IVL11" s="961"/>
      <c r="IVM11" s="963"/>
      <c r="IVN11" s="962"/>
      <c r="IVO11" s="961"/>
      <c r="IVP11" s="961"/>
      <c r="IVQ11" s="963"/>
      <c r="IVR11" s="962"/>
      <c r="IVS11" s="961"/>
      <c r="IVT11" s="961"/>
      <c r="IVU11" s="963"/>
      <c r="IVV11" s="962"/>
      <c r="IVW11" s="961"/>
      <c r="IVX11" s="961"/>
      <c r="IVY11" s="963"/>
      <c r="IVZ11" s="962"/>
      <c r="IWA11" s="961"/>
      <c r="IWB11" s="961"/>
      <c r="IWC11" s="963"/>
      <c r="IWD11" s="962"/>
      <c r="IWE11" s="961"/>
      <c r="IWF11" s="961"/>
      <c r="IWG11" s="963"/>
      <c r="IWH11" s="962"/>
      <c r="IWI11" s="961"/>
      <c r="IWJ11" s="961"/>
      <c r="IWK11" s="963"/>
      <c r="IWL11" s="962"/>
      <c r="IWM11" s="961"/>
      <c r="IWN11" s="961"/>
      <c r="IWO11" s="963"/>
      <c r="IWP11" s="962"/>
      <c r="IWQ11" s="961"/>
      <c r="IWR11" s="961"/>
      <c r="IWS11" s="963"/>
      <c r="IWT11" s="962"/>
      <c r="IWU11" s="961"/>
      <c r="IWV11" s="961"/>
      <c r="IWW11" s="963"/>
      <c r="IWX11" s="962"/>
      <c r="IWY11" s="961"/>
      <c r="IWZ11" s="961"/>
      <c r="IXA11" s="963"/>
      <c r="IXB11" s="962"/>
      <c r="IXC11" s="961"/>
      <c r="IXD11" s="961"/>
      <c r="IXE11" s="963"/>
      <c r="IXF11" s="962"/>
      <c r="IXG11" s="961"/>
      <c r="IXH11" s="961"/>
      <c r="IXI11" s="963"/>
      <c r="IXJ11" s="962"/>
      <c r="IXK11" s="961"/>
      <c r="IXL11" s="961"/>
      <c r="IXM11" s="963"/>
      <c r="IXN11" s="962"/>
      <c r="IXO11" s="961"/>
      <c r="IXP11" s="961"/>
      <c r="IXQ11" s="963"/>
      <c r="IXR11" s="962"/>
      <c r="IXS11" s="961"/>
      <c r="IXT11" s="961"/>
      <c r="IXU11" s="963"/>
      <c r="IXV11" s="962"/>
      <c r="IXW11" s="961"/>
      <c r="IXX11" s="961"/>
      <c r="IXY11" s="963"/>
      <c r="IXZ11" s="962"/>
      <c r="IYA11" s="961"/>
      <c r="IYB11" s="961"/>
      <c r="IYC11" s="963"/>
      <c r="IYD11" s="962"/>
      <c r="IYE11" s="961"/>
      <c r="IYF11" s="961"/>
      <c r="IYG11" s="963"/>
      <c r="IYH11" s="962"/>
      <c r="IYI11" s="961"/>
      <c r="IYJ11" s="961"/>
      <c r="IYK11" s="963"/>
      <c r="IYL11" s="962"/>
      <c r="IYM11" s="961"/>
      <c r="IYN11" s="961"/>
      <c r="IYO11" s="963"/>
      <c r="IYP11" s="962"/>
      <c r="IYQ11" s="961"/>
      <c r="IYR11" s="961"/>
      <c r="IYS11" s="963"/>
      <c r="IYT11" s="962"/>
      <c r="IYU11" s="961"/>
      <c r="IYV11" s="961"/>
      <c r="IYW11" s="963"/>
      <c r="IYX11" s="962"/>
      <c r="IYY11" s="961"/>
      <c r="IYZ11" s="961"/>
      <c r="IZA11" s="963"/>
      <c r="IZB11" s="962"/>
      <c r="IZC11" s="961"/>
      <c r="IZD11" s="961"/>
      <c r="IZE11" s="963"/>
      <c r="IZF11" s="962"/>
      <c r="IZG11" s="961"/>
      <c r="IZH11" s="961"/>
      <c r="IZI11" s="963"/>
      <c r="IZJ11" s="962"/>
      <c r="IZK11" s="961"/>
      <c r="IZL11" s="961"/>
      <c r="IZM11" s="963"/>
      <c r="IZN11" s="962"/>
      <c r="IZO11" s="961"/>
      <c r="IZP11" s="961"/>
      <c r="IZQ11" s="963"/>
      <c r="IZR11" s="962"/>
      <c r="IZS11" s="961"/>
      <c r="IZT11" s="961"/>
      <c r="IZU11" s="963"/>
      <c r="IZV11" s="962"/>
      <c r="IZW11" s="961"/>
      <c r="IZX11" s="961"/>
      <c r="IZY11" s="963"/>
      <c r="IZZ11" s="962"/>
      <c r="JAA11" s="961"/>
      <c r="JAB11" s="961"/>
      <c r="JAC11" s="963"/>
      <c r="JAD11" s="962"/>
      <c r="JAE11" s="961"/>
      <c r="JAF11" s="961"/>
      <c r="JAG11" s="963"/>
      <c r="JAH11" s="962"/>
      <c r="JAI11" s="961"/>
      <c r="JAJ11" s="961"/>
      <c r="JAK11" s="963"/>
      <c r="JAL11" s="962"/>
      <c r="JAM11" s="961"/>
      <c r="JAN11" s="961"/>
      <c r="JAO11" s="963"/>
      <c r="JAP11" s="962"/>
      <c r="JAQ11" s="961"/>
      <c r="JAR11" s="961"/>
      <c r="JAS11" s="963"/>
      <c r="JAT11" s="962"/>
      <c r="JAU11" s="961"/>
      <c r="JAV11" s="961"/>
      <c r="JAW11" s="963"/>
      <c r="JAX11" s="962"/>
      <c r="JAY11" s="961"/>
      <c r="JAZ11" s="961"/>
      <c r="JBA11" s="963"/>
      <c r="JBB11" s="962"/>
      <c r="JBC11" s="961"/>
      <c r="JBD11" s="961"/>
      <c r="JBE11" s="963"/>
      <c r="JBF11" s="962"/>
      <c r="JBG11" s="961"/>
      <c r="JBH11" s="961"/>
      <c r="JBI11" s="963"/>
      <c r="JBJ11" s="962"/>
      <c r="JBK11" s="961"/>
      <c r="JBL11" s="961"/>
      <c r="JBM11" s="963"/>
      <c r="JBN11" s="962"/>
      <c r="JBO11" s="961"/>
      <c r="JBP11" s="961"/>
      <c r="JBQ11" s="963"/>
      <c r="JBR11" s="962"/>
      <c r="JBS11" s="961"/>
      <c r="JBT11" s="961"/>
      <c r="JBU11" s="963"/>
      <c r="JBV11" s="962"/>
      <c r="JBW11" s="961"/>
      <c r="JBX11" s="961"/>
      <c r="JBY11" s="963"/>
      <c r="JBZ11" s="962"/>
      <c r="JCA11" s="961"/>
      <c r="JCB11" s="961"/>
      <c r="JCC11" s="963"/>
      <c r="JCD11" s="962"/>
      <c r="JCE11" s="961"/>
      <c r="JCF11" s="961"/>
      <c r="JCG11" s="963"/>
      <c r="JCH11" s="962"/>
      <c r="JCI11" s="961"/>
      <c r="JCJ11" s="961"/>
      <c r="JCK11" s="963"/>
      <c r="JCL11" s="962"/>
      <c r="JCM11" s="961"/>
      <c r="JCN11" s="961"/>
      <c r="JCO11" s="963"/>
      <c r="JCP11" s="962"/>
      <c r="JCQ11" s="961"/>
      <c r="JCR11" s="961"/>
      <c r="JCS11" s="963"/>
      <c r="JCT11" s="962"/>
      <c r="JCU11" s="961"/>
      <c r="JCV11" s="961"/>
      <c r="JCW11" s="963"/>
      <c r="JCX11" s="962"/>
      <c r="JCY11" s="961"/>
      <c r="JCZ11" s="961"/>
      <c r="JDA11" s="963"/>
      <c r="JDB11" s="962"/>
      <c r="JDC11" s="961"/>
      <c r="JDD11" s="961"/>
      <c r="JDE11" s="963"/>
      <c r="JDF11" s="962"/>
      <c r="JDG11" s="961"/>
      <c r="JDH11" s="961"/>
      <c r="JDI11" s="963"/>
      <c r="JDJ11" s="962"/>
      <c r="JDK11" s="961"/>
      <c r="JDL11" s="961"/>
      <c r="JDM11" s="963"/>
      <c r="JDN11" s="962"/>
      <c r="JDO11" s="961"/>
      <c r="JDP11" s="961"/>
      <c r="JDQ11" s="963"/>
      <c r="JDR11" s="962"/>
      <c r="JDS11" s="961"/>
      <c r="JDT11" s="961"/>
      <c r="JDU11" s="963"/>
      <c r="JDV11" s="962"/>
      <c r="JDW11" s="961"/>
      <c r="JDX11" s="961"/>
      <c r="JDY11" s="963"/>
      <c r="JDZ11" s="962"/>
      <c r="JEA11" s="961"/>
      <c r="JEB11" s="961"/>
      <c r="JEC11" s="963"/>
      <c r="JED11" s="962"/>
      <c r="JEE11" s="961"/>
      <c r="JEF11" s="961"/>
      <c r="JEG11" s="963"/>
      <c r="JEH11" s="962"/>
      <c r="JEI11" s="961"/>
      <c r="JEJ11" s="961"/>
      <c r="JEK11" s="963"/>
      <c r="JEL11" s="962"/>
      <c r="JEM11" s="961"/>
      <c r="JEN11" s="961"/>
      <c r="JEO11" s="963"/>
      <c r="JEP11" s="962"/>
      <c r="JEQ11" s="961"/>
      <c r="JER11" s="961"/>
      <c r="JES11" s="963"/>
      <c r="JET11" s="962"/>
      <c r="JEU11" s="961"/>
      <c r="JEV11" s="961"/>
      <c r="JEW11" s="963"/>
      <c r="JEX11" s="962"/>
      <c r="JEY11" s="961"/>
      <c r="JEZ11" s="961"/>
      <c r="JFA11" s="963"/>
      <c r="JFB11" s="962"/>
      <c r="JFC11" s="961"/>
      <c r="JFD11" s="961"/>
      <c r="JFE11" s="963"/>
      <c r="JFF11" s="962"/>
      <c r="JFG11" s="961"/>
      <c r="JFH11" s="961"/>
      <c r="JFI11" s="963"/>
      <c r="JFJ11" s="962"/>
      <c r="JFK11" s="961"/>
      <c r="JFL11" s="961"/>
      <c r="JFM11" s="963"/>
      <c r="JFN11" s="962"/>
      <c r="JFO11" s="961"/>
      <c r="JFP11" s="961"/>
      <c r="JFQ11" s="963"/>
      <c r="JFR11" s="962"/>
      <c r="JFS11" s="961"/>
      <c r="JFT11" s="961"/>
      <c r="JFU11" s="963"/>
      <c r="JFV11" s="962"/>
      <c r="JFW11" s="961"/>
      <c r="JFX11" s="961"/>
      <c r="JFY11" s="963"/>
      <c r="JFZ11" s="962"/>
      <c r="JGA11" s="961"/>
      <c r="JGB11" s="961"/>
      <c r="JGC11" s="963"/>
      <c r="JGD11" s="962"/>
      <c r="JGE11" s="961"/>
      <c r="JGF11" s="961"/>
      <c r="JGG11" s="963"/>
      <c r="JGH11" s="962"/>
      <c r="JGI11" s="961"/>
      <c r="JGJ11" s="961"/>
      <c r="JGK11" s="963"/>
      <c r="JGL11" s="962"/>
      <c r="JGM11" s="961"/>
      <c r="JGN11" s="961"/>
      <c r="JGO11" s="963"/>
      <c r="JGP11" s="962"/>
      <c r="JGQ11" s="961"/>
      <c r="JGR11" s="961"/>
      <c r="JGS11" s="963"/>
      <c r="JGT11" s="962"/>
      <c r="JGU11" s="961"/>
      <c r="JGV11" s="961"/>
      <c r="JGW11" s="963"/>
      <c r="JGX11" s="962"/>
      <c r="JGY11" s="961"/>
      <c r="JGZ11" s="961"/>
      <c r="JHA11" s="963"/>
      <c r="JHB11" s="962"/>
      <c r="JHC11" s="961"/>
      <c r="JHD11" s="961"/>
      <c r="JHE11" s="963"/>
      <c r="JHF11" s="962"/>
      <c r="JHG11" s="961"/>
      <c r="JHH11" s="961"/>
      <c r="JHI11" s="963"/>
      <c r="JHJ11" s="962"/>
      <c r="JHK11" s="961"/>
      <c r="JHL11" s="961"/>
      <c r="JHM11" s="963"/>
      <c r="JHN11" s="962"/>
      <c r="JHO11" s="961"/>
      <c r="JHP11" s="961"/>
      <c r="JHQ11" s="963"/>
      <c r="JHR11" s="962"/>
      <c r="JHS11" s="961"/>
      <c r="JHT11" s="961"/>
      <c r="JHU11" s="963"/>
      <c r="JHV11" s="962"/>
      <c r="JHW11" s="961"/>
      <c r="JHX11" s="961"/>
      <c r="JHY11" s="963"/>
      <c r="JHZ11" s="962"/>
      <c r="JIA11" s="961"/>
      <c r="JIB11" s="961"/>
      <c r="JIC11" s="963"/>
      <c r="JID11" s="962"/>
      <c r="JIE11" s="961"/>
      <c r="JIF11" s="961"/>
      <c r="JIG11" s="963"/>
      <c r="JIH11" s="962"/>
      <c r="JII11" s="961"/>
      <c r="JIJ11" s="961"/>
      <c r="JIK11" s="963"/>
      <c r="JIL11" s="962"/>
      <c r="JIM11" s="961"/>
      <c r="JIN11" s="961"/>
      <c r="JIO11" s="963"/>
      <c r="JIP11" s="962"/>
      <c r="JIQ11" s="961"/>
      <c r="JIR11" s="961"/>
      <c r="JIS11" s="963"/>
      <c r="JIT11" s="962"/>
      <c r="JIU11" s="961"/>
      <c r="JIV11" s="961"/>
      <c r="JIW11" s="963"/>
      <c r="JIX11" s="962"/>
      <c r="JIY11" s="961"/>
      <c r="JIZ11" s="961"/>
      <c r="JJA11" s="963"/>
      <c r="JJB11" s="962"/>
      <c r="JJC11" s="961"/>
      <c r="JJD11" s="961"/>
      <c r="JJE11" s="963"/>
      <c r="JJF11" s="962"/>
      <c r="JJG11" s="961"/>
      <c r="JJH11" s="961"/>
      <c r="JJI11" s="963"/>
      <c r="JJJ11" s="962"/>
      <c r="JJK11" s="961"/>
      <c r="JJL11" s="961"/>
      <c r="JJM11" s="963"/>
      <c r="JJN11" s="962"/>
      <c r="JJO11" s="961"/>
      <c r="JJP11" s="961"/>
      <c r="JJQ11" s="963"/>
      <c r="JJR11" s="962"/>
      <c r="JJS11" s="961"/>
      <c r="JJT11" s="961"/>
      <c r="JJU11" s="963"/>
      <c r="JJV11" s="962"/>
      <c r="JJW11" s="961"/>
      <c r="JJX11" s="961"/>
      <c r="JJY11" s="963"/>
      <c r="JJZ11" s="962"/>
      <c r="JKA11" s="961"/>
      <c r="JKB11" s="961"/>
      <c r="JKC11" s="963"/>
      <c r="JKD11" s="962"/>
      <c r="JKE11" s="961"/>
      <c r="JKF11" s="961"/>
      <c r="JKG11" s="963"/>
      <c r="JKH11" s="962"/>
      <c r="JKI11" s="961"/>
      <c r="JKJ11" s="961"/>
      <c r="JKK11" s="963"/>
      <c r="JKL11" s="962"/>
      <c r="JKM11" s="961"/>
      <c r="JKN11" s="961"/>
      <c r="JKO11" s="963"/>
      <c r="JKP11" s="962"/>
      <c r="JKQ11" s="961"/>
      <c r="JKR11" s="961"/>
      <c r="JKS11" s="963"/>
      <c r="JKT11" s="962"/>
      <c r="JKU11" s="961"/>
      <c r="JKV11" s="961"/>
      <c r="JKW11" s="963"/>
      <c r="JKX11" s="962"/>
      <c r="JKY11" s="961"/>
      <c r="JKZ11" s="961"/>
      <c r="JLA11" s="963"/>
      <c r="JLB11" s="962"/>
      <c r="JLC11" s="961"/>
      <c r="JLD11" s="961"/>
      <c r="JLE11" s="963"/>
      <c r="JLF11" s="962"/>
      <c r="JLG11" s="961"/>
      <c r="JLH11" s="961"/>
      <c r="JLI11" s="963"/>
      <c r="JLJ11" s="962"/>
      <c r="JLK11" s="961"/>
      <c r="JLL11" s="961"/>
      <c r="JLM11" s="963"/>
      <c r="JLN11" s="962"/>
      <c r="JLO11" s="961"/>
      <c r="JLP11" s="961"/>
      <c r="JLQ11" s="963"/>
      <c r="JLR11" s="962"/>
      <c r="JLS11" s="961"/>
      <c r="JLT11" s="961"/>
      <c r="JLU11" s="963"/>
      <c r="JLV11" s="962"/>
      <c r="JLW11" s="961"/>
      <c r="JLX11" s="961"/>
      <c r="JLY11" s="963"/>
      <c r="JLZ11" s="962"/>
      <c r="JMA11" s="961"/>
      <c r="JMB11" s="961"/>
      <c r="JMC11" s="963"/>
      <c r="JMD11" s="962"/>
      <c r="JME11" s="961"/>
      <c r="JMF11" s="961"/>
      <c r="JMG11" s="963"/>
      <c r="JMH11" s="962"/>
      <c r="JMI11" s="961"/>
      <c r="JMJ11" s="961"/>
      <c r="JMK11" s="963"/>
      <c r="JML11" s="962"/>
      <c r="JMM11" s="961"/>
      <c r="JMN11" s="961"/>
      <c r="JMO11" s="963"/>
      <c r="JMP11" s="962"/>
      <c r="JMQ11" s="961"/>
      <c r="JMR11" s="961"/>
      <c r="JMS11" s="963"/>
      <c r="JMT11" s="962"/>
      <c r="JMU11" s="961"/>
      <c r="JMV11" s="961"/>
      <c r="JMW11" s="963"/>
      <c r="JMX11" s="962"/>
      <c r="JMY11" s="961"/>
      <c r="JMZ11" s="961"/>
      <c r="JNA11" s="963"/>
      <c r="JNB11" s="962"/>
      <c r="JNC11" s="961"/>
      <c r="JND11" s="961"/>
      <c r="JNE11" s="963"/>
      <c r="JNF11" s="962"/>
      <c r="JNG11" s="961"/>
      <c r="JNH11" s="961"/>
      <c r="JNI11" s="963"/>
      <c r="JNJ11" s="962"/>
      <c r="JNK11" s="961"/>
      <c r="JNL11" s="961"/>
      <c r="JNM11" s="963"/>
      <c r="JNN11" s="962"/>
      <c r="JNO11" s="961"/>
      <c r="JNP11" s="961"/>
      <c r="JNQ11" s="963"/>
      <c r="JNR11" s="962"/>
      <c r="JNS11" s="961"/>
      <c r="JNT11" s="961"/>
      <c r="JNU11" s="963"/>
      <c r="JNV11" s="962"/>
      <c r="JNW11" s="961"/>
      <c r="JNX11" s="961"/>
      <c r="JNY11" s="963"/>
      <c r="JNZ11" s="962"/>
      <c r="JOA11" s="961"/>
      <c r="JOB11" s="961"/>
      <c r="JOC11" s="963"/>
      <c r="JOD11" s="962"/>
      <c r="JOE11" s="961"/>
      <c r="JOF11" s="961"/>
      <c r="JOG11" s="963"/>
      <c r="JOH11" s="962"/>
      <c r="JOI11" s="961"/>
      <c r="JOJ11" s="961"/>
      <c r="JOK11" s="963"/>
      <c r="JOL11" s="962"/>
      <c r="JOM11" s="961"/>
      <c r="JON11" s="961"/>
      <c r="JOO11" s="963"/>
      <c r="JOP11" s="962"/>
      <c r="JOQ11" s="961"/>
      <c r="JOR11" s="961"/>
      <c r="JOS11" s="963"/>
      <c r="JOT11" s="962"/>
      <c r="JOU11" s="961"/>
      <c r="JOV11" s="961"/>
      <c r="JOW11" s="963"/>
      <c r="JOX11" s="962"/>
      <c r="JOY11" s="961"/>
      <c r="JOZ11" s="961"/>
      <c r="JPA11" s="963"/>
      <c r="JPB11" s="962"/>
      <c r="JPC11" s="961"/>
      <c r="JPD11" s="961"/>
      <c r="JPE11" s="963"/>
      <c r="JPF11" s="962"/>
      <c r="JPG11" s="961"/>
      <c r="JPH11" s="961"/>
      <c r="JPI11" s="963"/>
      <c r="JPJ11" s="962"/>
      <c r="JPK11" s="961"/>
      <c r="JPL11" s="961"/>
      <c r="JPM11" s="963"/>
      <c r="JPN11" s="962"/>
      <c r="JPO11" s="961"/>
      <c r="JPP11" s="961"/>
      <c r="JPQ11" s="963"/>
      <c r="JPR11" s="962"/>
      <c r="JPS11" s="961"/>
      <c r="JPT11" s="961"/>
      <c r="JPU11" s="963"/>
      <c r="JPV11" s="962"/>
      <c r="JPW11" s="961"/>
      <c r="JPX11" s="961"/>
      <c r="JPY11" s="963"/>
      <c r="JPZ11" s="962"/>
      <c r="JQA11" s="961"/>
      <c r="JQB11" s="961"/>
      <c r="JQC11" s="963"/>
      <c r="JQD11" s="962"/>
      <c r="JQE11" s="961"/>
      <c r="JQF11" s="961"/>
      <c r="JQG11" s="963"/>
      <c r="JQH11" s="962"/>
      <c r="JQI11" s="961"/>
      <c r="JQJ11" s="961"/>
      <c r="JQK11" s="963"/>
      <c r="JQL11" s="962"/>
      <c r="JQM11" s="961"/>
      <c r="JQN11" s="961"/>
      <c r="JQO11" s="963"/>
      <c r="JQP11" s="962"/>
      <c r="JQQ11" s="961"/>
      <c r="JQR11" s="961"/>
      <c r="JQS11" s="963"/>
      <c r="JQT11" s="962"/>
      <c r="JQU11" s="961"/>
      <c r="JQV11" s="961"/>
      <c r="JQW11" s="963"/>
      <c r="JQX11" s="962"/>
      <c r="JQY11" s="961"/>
      <c r="JQZ11" s="961"/>
      <c r="JRA11" s="963"/>
      <c r="JRB11" s="962"/>
      <c r="JRC11" s="961"/>
      <c r="JRD11" s="961"/>
      <c r="JRE11" s="963"/>
      <c r="JRF11" s="962"/>
      <c r="JRG11" s="961"/>
      <c r="JRH11" s="961"/>
      <c r="JRI11" s="963"/>
      <c r="JRJ11" s="962"/>
      <c r="JRK11" s="961"/>
      <c r="JRL11" s="961"/>
      <c r="JRM11" s="963"/>
      <c r="JRN11" s="962"/>
      <c r="JRO11" s="961"/>
      <c r="JRP11" s="961"/>
      <c r="JRQ11" s="963"/>
      <c r="JRR11" s="962"/>
      <c r="JRS11" s="961"/>
      <c r="JRT11" s="961"/>
      <c r="JRU11" s="963"/>
      <c r="JRV11" s="962"/>
      <c r="JRW11" s="961"/>
      <c r="JRX11" s="961"/>
      <c r="JRY11" s="963"/>
      <c r="JRZ11" s="962"/>
      <c r="JSA11" s="961"/>
      <c r="JSB11" s="961"/>
      <c r="JSC11" s="963"/>
      <c r="JSD11" s="962"/>
      <c r="JSE11" s="961"/>
      <c r="JSF11" s="961"/>
      <c r="JSG11" s="963"/>
      <c r="JSH11" s="962"/>
      <c r="JSI11" s="961"/>
      <c r="JSJ11" s="961"/>
      <c r="JSK11" s="963"/>
      <c r="JSL11" s="962"/>
      <c r="JSM11" s="961"/>
      <c r="JSN11" s="961"/>
      <c r="JSO11" s="963"/>
      <c r="JSP11" s="962"/>
      <c r="JSQ11" s="961"/>
      <c r="JSR11" s="961"/>
      <c r="JSS11" s="963"/>
      <c r="JST11" s="962"/>
      <c r="JSU11" s="961"/>
      <c r="JSV11" s="961"/>
      <c r="JSW11" s="963"/>
      <c r="JSX11" s="962"/>
      <c r="JSY11" s="961"/>
      <c r="JSZ11" s="961"/>
      <c r="JTA11" s="963"/>
      <c r="JTB11" s="962"/>
      <c r="JTC11" s="961"/>
      <c r="JTD11" s="961"/>
      <c r="JTE11" s="963"/>
      <c r="JTF11" s="962"/>
      <c r="JTG11" s="961"/>
      <c r="JTH11" s="961"/>
      <c r="JTI11" s="963"/>
      <c r="JTJ11" s="962"/>
      <c r="JTK11" s="961"/>
      <c r="JTL11" s="961"/>
      <c r="JTM11" s="963"/>
      <c r="JTN11" s="962"/>
      <c r="JTO11" s="961"/>
      <c r="JTP11" s="961"/>
      <c r="JTQ11" s="963"/>
      <c r="JTR11" s="962"/>
      <c r="JTS11" s="961"/>
      <c r="JTT11" s="961"/>
      <c r="JTU11" s="963"/>
      <c r="JTV11" s="962"/>
      <c r="JTW11" s="961"/>
      <c r="JTX11" s="961"/>
      <c r="JTY11" s="963"/>
      <c r="JTZ11" s="962"/>
      <c r="JUA11" s="961"/>
      <c r="JUB11" s="961"/>
      <c r="JUC11" s="963"/>
      <c r="JUD11" s="962"/>
      <c r="JUE11" s="961"/>
      <c r="JUF11" s="961"/>
      <c r="JUG11" s="963"/>
      <c r="JUH11" s="962"/>
      <c r="JUI11" s="961"/>
      <c r="JUJ11" s="961"/>
      <c r="JUK11" s="963"/>
      <c r="JUL11" s="962"/>
      <c r="JUM11" s="961"/>
      <c r="JUN11" s="961"/>
      <c r="JUO11" s="963"/>
      <c r="JUP11" s="962"/>
      <c r="JUQ11" s="961"/>
      <c r="JUR11" s="961"/>
      <c r="JUS11" s="963"/>
      <c r="JUT11" s="962"/>
      <c r="JUU11" s="961"/>
      <c r="JUV11" s="961"/>
      <c r="JUW11" s="963"/>
      <c r="JUX11" s="962"/>
      <c r="JUY11" s="961"/>
      <c r="JUZ11" s="961"/>
      <c r="JVA11" s="963"/>
      <c r="JVB11" s="962"/>
      <c r="JVC11" s="961"/>
      <c r="JVD11" s="961"/>
      <c r="JVE11" s="963"/>
      <c r="JVF11" s="962"/>
      <c r="JVG11" s="961"/>
      <c r="JVH11" s="961"/>
      <c r="JVI11" s="963"/>
      <c r="JVJ11" s="962"/>
      <c r="JVK11" s="961"/>
      <c r="JVL11" s="961"/>
      <c r="JVM11" s="963"/>
      <c r="JVN11" s="962"/>
      <c r="JVO11" s="961"/>
      <c r="JVP11" s="961"/>
      <c r="JVQ11" s="963"/>
      <c r="JVR11" s="962"/>
      <c r="JVS11" s="961"/>
      <c r="JVT11" s="961"/>
      <c r="JVU11" s="963"/>
      <c r="JVV11" s="962"/>
      <c r="JVW11" s="961"/>
      <c r="JVX11" s="961"/>
      <c r="JVY11" s="963"/>
      <c r="JVZ11" s="962"/>
      <c r="JWA11" s="961"/>
      <c r="JWB11" s="961"/>
      <c r="JWC11" s="963"/>
      <c r="JWD11" s="962"/>
      <c r="JWE11" s="961"/>
      <c r="JWF11" s="961"/>
      <c r="JWG11" s="963"/>
      <c r="JWH11" s="962"/>
      <c r="JWI11" s="961"/>
      <c r="JWJ11" s="961"/>
      <c r="JWK11" s="963"/>
      <c r="JWL11" s="962"/>
      <c r="JWM11" s="961"/>
      <c r="JWN11" s="961"/>
      <c r="JWO11" s="963"/>
      <c r="JWP11" s="962"/>
      <c r="JWQ11" s="961"/>
      <c r="JWR11" s="961"/>
      <c r="JWS11" s="963"/>
      <c r="JWT11" s="962"/>
      <c r="JWU11" s="961"/>
      <c r="JWV11" s="961"/>
      <c r="JWW11" s="963"/>
      <c r="JWX11" s="962"/>
      <c r="JWY11" s="961"/>
      <c r="JWZ11" s="961"/>
      <c r="JXA11" s="963"/>
      <c r="JXB11" s="962"/>
      <c r="JXC11" s="961"/>
      <c r="JXD11" s="961"/>
      <c r="JXE11" s="963"/>
      <c r="JXF11" s="962"/>
      <c r="JXG11" s="961"/>
      <c r="JXH11" s="961"/>
      <c r="JXI11" s="963"/>
      <c r="JXJ11" s="962"/>
      <c r="JXK11" s="961"/>
      <c r="JXL11" s="961"/>
      <c r="JXM11" s="963"/>
      <c r="JXN11" s="962"/>
      <c r="JXO11" s="961"/>
      <c r="JXP11" s="961"/>
      <c r="JXQ11" s="963"/>
      <c r="JXR11" s="962"/>
      <c r="JXS11" s="961"/>
      <c r="JXT11" s="961"/>
      <c r="JXU11" s="963"/>
      <c r="JXV11" s="962"/>
      <c r="JXW11" s="961"/>
      <c r="JXX11" s="961"/>
      <c r="JXY11" s="963"/>
      <c r="JXZ11" s="962"/>
      <c r="JYA11" s="961"/>
      <c r="JYB11" s="961"/>
      <c r="JYC11" s="963"/>
      <c r="JYD11" s="962"/>
      <c r="JYE11" s="961"/>
      <c r="JYF11" s="961"/>
      <c r="JYG11" s="963"/>
      <c r="JYH11" s="962"/>
      <c r="JYI11" s="961"/>
      <c r="JYJ11" s="961"/>
      <c r="JYK11" s="963"/>
      <c r="JYL11" s="962"/>
      <c r="JYM11" s="961"/>
      <c r="JYN11" s="961"/>
      <c r="JYO11" s="963"/>
      <c r="JYP11" s="962"/>
      <c r="JYQ11" s="961"/>
      <c r="JYR11" s="961"/>
      <c r="JYS11" s="963"/>
      <c r="JYT11" s="962"/>
      <c r="JYU11" s="961"/>
      <c r="JYV11" s="961"/>
      <c r="JYW11" s="963"/>
      <c r="JYX11" s="962"/>
      <c r="JYY11" s="961"/>
      <c r="JYZ11" s="961"/>
      <c r="JZA11" s="963"/>
      <c r="JZB11" s="962"/>
      <c r="JZC11" s="961"/>
      <c r="JZD11" s="961"/>
      <c r="JZE11" s="963"/>
      <c r="JZF11" s="962"/>
      <c r="JZG11" s="961"/>
      <c r="JZH11" s="961"/>
      <c r="JZI11" s="963"/>
      <c r="JZJ11" s="962"/>
      <c r="JZK11" s="961"/>
      <c r="JZL11" s="961"/>
      <c r="JZM11" s="963"/>
      <c r="JZN11" s="962"/>
      <c r="JZO11" s="961"/>
      <c r="JZP11" s="961"/>
      <c r="JZQ11" s="963"/>
      <c r="JZR11" s="962"/>
      <c r="JZS11" s="961"/>
      <c r="JZT11" s="961"/>
      <c r="JZU11" s="963"/>
      <c r="JZV11" s="962"/>
      <c r="JZW11" s="961"/>
      <c r="JZX11" s="961"/>
      <c r="JZY11" s="963"/>
      <c r="JZZ11" s="962"/>
      <c r="KAA11" s="961"/>
      <c r="KAB11" s="961"/>
      <c r="KAC11" s="963"/>
      <c r="KAD11" s="962"/>
      <c r="KAE11" s="961"/>
      <c r="KAF11" s="961"/>
      <c r="KAG11" s="963"/>
      <c r="KAH11" s="962"/>
      <c r="KAI11" s="961"/>
      <c r="KAJ11" s="961"/>
      <c r="KAK11" s="963"/>
      <c r="KAL11" s="962"/>
      <c r="KAM11" s="961"/>
      <c r="KAN11" s="961"/>
      <c r="KAO11" s="963"/>
      <c r="KAP11" s="962"/>
      <c r="KAQ11" s="961"/>
      <c r="KAR11" s="961"/>
      <c r="KAS11" s="963"/>
      <c r="KAT11" s="962"/>
      <c r="KAU11" s="961"/>
      <c r="KAV11" s="961"/>
      <c r="KAW11" s="963"/>
      <c r="KAX11" s="962"/>
      <c r="KAY11" s="961"/>
      <c r="KAZ11" s="961"/>
      <c r="KBA11" s="963"/>
      <c r="KBB11" s="962"/>
      <c r="KBC11" s="961"/>
      <c r="KBD11" s="961"/>
      <c r="KBE11" s="963"/>
      <c r="KBF11" s="962"/>
      <c r="KBG11" s="961"/>
      <c r="KBH11" s="961"/>
      <c r="KBI11" s="963"/>
      <c r="KBJ11" s="962"/>
      <c r="KBK11" s="961"/>
      <c r="KBL11" s="961"/>
      <c r="KBM11" s="963"/>
      <c r="KBN11" s="962"/>
      <c r="KBO11" s="961"/>
      <c r="KBP11" s="961"/>
      <c r="KBQ11" s="963"/>
      <c r="KBR11" s="962"/>
      <c r="KBS11" s="961"/>
      <c r="KBT11" s="961"/>
      <c r="KBU11" s="963"/>
      <c r="KBV11" s="962"/>
      <c r="KBW11" s="961"/>
      <c r="KBX11" s="961"/>
      <c r="KBY11" s="963"/>
      <c r="KBZ11" s="962"/>
      <c r="KCA11" s="961"/>
      <c r="KCB11" s="961"/>
      <c r="KCC11" s="963"/>
      <c r="KCD11" s="962"/>
      <c r="KCE11" s="961"/>
      <c r="KCF11" s="961"/>
      <c r="KCG11" s="963"/>
      <c r="KCH11" s="962"/>
      <c r="KCI11" s="961"/>
      <c r="KCJ11" s="961"/>
      <c r="KCK11" s="963"/>
      <c r="KCL11" s="962"/>
      <c r="KCM11" s="961"/>
      <c r="KCN11" s="961"/>
      <c r="KCO11" s="963"/>
      <c r="KCP11" s="962"/>
      <c r="KCQ11" s="961"/>
      <c r="KCR11" s="961"/>
      <c r="KCS11" s="963"/>
      <c r="KCT11" s="962"/>
      <c r="KCU11" s="961"/>
      <c r="KCV11" s="961"/>
      <c r="KCW11" s="963"/>
      <c r="KCX11" s="962"/>
      <c r="KCY11" s="961"/>
      <c r="KCZ11" s="961"/>
      <c r="KDA11" s="963"/>
      <c r="KDB11" s="962"/>
      <c r="KDC11" s="961"/>
      <c r="KDD11" s="961"/>
      <c r="KDE11" s="963"/>
      <c r="KDF11" s="962"/>
      <c r="KDG11" s="961"/>
      <c r="KDH11" s="961"/>
      <c r="KDI11" s="963"/>
      <c r="KDJ11" s="962"/>
      <c r="KDK11" s="961"/>
      <c r="KDL11" s="961"/>
      <c r="KDM11" s="963"/>
      <c r="KDN11" s="962"/>
      <c r="KDO11" s="961"/>
      <c r="KDP11" s="961"/>
      <c r="KDQ11" s="963"/>
      <c r="KDR11" s="962"/>
      <c r="KDS11" s="961"/>
      <c r="KDT11" s="961"/>
      <c r="KDU11" s="963"/>
      <c r="KDV11" s="962"/>
      <c r="KDW11" s="961"/>
      <c r="KDX11" s="961"/>
      <c r="KDY11" s="963"/>
      <c r="KDZ11" s="962"/>
      <c r="KEA11" s="961"/>
      <c r="KEB11" s="961"/>
      <c r="KEC11" s="963"/>
      <c r="KED11" s="962"/>
      <c r="KEE11" s="961"/>
      <c r="KEF11" s="961"/>
      <c r="KEG11" s="963"/>
      <c r="KEH11" s="962"/>
      <c r="KEI11" s="961"/>
      <c r="KEJ11" s="961"/>
      <c r="KEK11" s="963"/>
      <c r="KEL11" s="962"/>
      <c r="KEM11" s="961"/>
      <c r="KEN11" s="961"/>
      <c r="KEO11" s="963"/>
      <c r="KEP11" s="962"/>
      <c r="KEQ11" s="961"/>
      <c r="KER11" s="961"/>
      <c r="KES11" s="963"/>
      <c r="KET11" s="962"/>
      <c r="KEU11" s="961"/>
      <c r="KEV11" s="961"/>
      <c r="KEW11" s="963"/>
      <c r="KEX11" s="962"/>
      <c r="KEY11" s="961"/>
      <c r="KEZ11" s="961"/>
      <c r="KFA11" s="963"/>
      <c r="KFB11" s="962"/>
      <c r="KFC11" s="961"/>
      <c r="KFD11" s="961"/>
      <c r="KFE11" s="963"/>
      <c r="KFF11" s="962"/>
      <c r="KFG11" s="961"/>
      <c r="KFH11" s="961"/>
      <c r="KFI11" s="963"/>
      <c r="KFJ11" s="962"/>
      <c r="KFK11" s="961"/>
      <c r="KFL11" s="961"/>
      <c r="KFM11" s="963"/>
      <c r="KFN11" s="962"/>
      <c r="KFO11" s="961"/>
      <c r="KFP11" s="961"/>
      <c r="KFQ11" s="963"/>
      <c r="KFR11" s="962"/>
      <c r="KFS11" s="961"/>
      <c r="KFT11" s="961"/>
      <c r="KFU11" s="963"/>
      <c r="KFV11" s="962"/>
      <c r="KFW11" s="961"/>
      <c r="KFX11" s="961"/>
      <c r="KFY11" s="963"/>
      <c r="KFZ11" s="962"/>
      <c r="KGA11" s="961"/>
      <c r="KGB11" s="961"/>
      <c r="KGC11" s="963"/>
      <c r="KGD11" s="962"/>
      <c r="KGE11" s="961"/>
      <c r="KGF11" s="961"/>
      <c r="KGG11" s="963"/>
      <c r="KGH11" s="962"/>
      <c r="KGI11" s="961"/>
      <c r="KGJ11" s="961"/>
      <c r="KGK11" s="963"/>
      <c r="KGL11" s="962"/>
      <c r="KGM11" s="961"/>
      <c r="KGN11" s="961"/>
      <c r="KGO11" s="963"/>
      <c r="KGP11" s="962"/>
      <c r="KGQ11" s="961"/>
      <c r="KGR11" s="961"/>
      <c r="KGS11" s="963"/>
      <c r="KGT11" s="962"/>
      <c r="KGU11" s="961"/>
      <c r="KGV11" s="961"/>
      <c r="KGW11" s="963"/>
      <c r="KGX11" s="962"/>
      <c r="KGY11" s="961"/>
      <c r="KGZ11" s="961"/>
      <c r="KHA11" s="963"/>
      <c r="KHB11" s="962"/>
      <c r="KHC11" s="961"/>
      <c r="KHD11" s="961"/>
      <c r="KHE11" s="963"/>
      <c r="KHF11" s="962"/>
      <c r="KHG11" s="961"/>
      <c r="KHH11" s="961"/>
      <c r="KHI11" s="963"/>
      <c r="KHJ11" s="962"/>
      <c r="KHK11" s="961"/>
      <c r="KHL11" s="961"/>
      <c r="KHM11" s="963"/>
      <c r="KHN11" s="962"/>
      <c r="KHO11" s="961"/>
      <c r="KHP11" s="961"/>
      <c r="KHQ11" s="963"/>
      <c r="KHR11" s="962"/>
      <c r="KHS11" s="961"/>
      <c r="KHT11" s="961"/>
      <c r="KHU11" s="963"/>
      <c r="KHV11" s="962"/>
      <c r="KHW11" s="961"/>
      <c r="KHX11" s="961"/>
      <c r="KHY11" s="963"/>
      <c r="KHZ11" s="962"/>
      <c r="KIA11" s="961"/>
      <c r="KIB11" s="961"/>
      <c r="KIC11" s="963"/>
      <c r="KID11" s="962"/>
      <c r="KIE11" s="961"/>
      <c r="KIF11" s="961"/>
      <c r="KIG11" s="963"/>
      <c r="KIH11" s="962"/>
      <c r="KII11" s="961"/>
      <c r="KIJ11" s="961"/>
      <c r="KIK11" s="963"/>
      <c r="KIL11" s="962"/>
      <c r="KIM11" s="961"/>
      <c r="KIN11" s="961"/>
      <c r="KIO11" s="963"/>
      <c r="KIP11" s="962"/>
      <c r="KIQ11" s="961"/>
      <c r="KIR11" s="961"/>
      <c r="KIS11" s="963"/>
      <c r="KIT11" s="962"/>
      <c r="KIU11" s="961"/>
      <c r="KIV11" s="961"/>
      <c r="KIW11" s="963"/>
      <c r="KIX11" s="962"/>
      <c r="KIY11" s="961"/>
      <c r="KIZ11" s="961"/>
      <c r="KJA11" s="963"/>
      <c r="KJB11" s="962"/>
      <c r="KJC11" s="961"/>
      <c r="KJD11" s="961"/>
      <c r="KJE11" s="963"/>
      <c r="KJF11" s="962"/>
      <c r="KJG11" s="961"/>
      <c r="KJH11" s="961"/>
      <c r="KJI11" s="963"/>
      <c r="KJJ11" s="962"/>
      <c r="KJK11" s="961"/>
      <c r="KJL11" s="961"/>
      <c r="KJM11" s="963"/>
      <c r="KJN11" s="962"/>
      <c r="KJO11" s="961"/>
      <c r="KJP11" s="961"/>
      <c r="KJQ11" s="963"/>
      <c r="KJR11" s="962"/>
      <c r="KJS11" s="961"/>
      <c r="KJT11" s="961"/>
      <c r="KJU11" s="963"/>
      <c r="KJV11" s="962"/>
      <c r="KJW11" s="961"/>
      <c r="KJX11" s="961"/>
      <c r="KJY11" s="963"/>
      <c r="KJZ11" s="962"/>
      <c r="KKA11" s="961"/>
      <c r="KKB11" s="961"/>
      <c r="KKC11" s="963"/>
      <c r="KKD11" s="962"/>
      <c r="KKE11" s="961"/>
      <c r="KKF11" s="961"/>
      <c r="KKG11" s="963"/>
      <c r="KKH11" s="962"/>
      <c r="KKI11" s="961"/>
      <c r="KKJ11" s="961"/>
      <c r="KKK11" s="963"/>
      <c r="KKL11" s="962"/>
      <c r="KKM11" s="961"/>
      <c r="KKN11" s="961"/>
      <c r="KKO11" s="963"/>
      <c r="KKP11" s="962"/>
      <c r="KKQ11" s="961"/>
      <c r="KKR11" s="961"/>
      <c r="KKS11" s="963"/>
      <c r="KKT11" s="962"/>
      <c r="KKU11" s="961"/>
      <c r="KKV11" s="961"/>
      <c r="KKW11" s="963"/>
      <c r="KKX11" s="962"/>
      <c r="KKY11" s="961"/>
      <c r="KKZ11" s="961"/>
      <c r="KLA11" s="963"/>
      <c r="KLB11" s="962"/>
      <c r="KLC11" s="961"/>
      <c r="KLD11" s="961"/>
      <c r="KLE11" s="963"/>
      <c r="KLF11" s="962"/>
      <c r="KLG11" s="961"/>
      <c r="KLH11" s="961"/>
      <c r="KLI11" s="963"/>
      <c r="KLJ11" s="962"/>
      <c r="KLK11" s="961"/>
      <c r="KLL11" s="961"/>
      <c r="KLM11" s="963"/>
      <c r="KLN11" s="962"/>
      <c r="KLO11" s="961"/>
      <c r="KLP11" s="961"/>
      <c r="KLQ11" s="963"/>
      <c r="KLR11" s="962"/>
      <c r="KLS11" s="961"/>
      <c r="KLT11" s="961"/>
      <c r="KLU11" s="963"/>
      <c r="KLV11" s="962"/>
      <c r="KLW11" s="961"/>
      <c r="KLX11" s="961"/>
      <c r="KLY11" s="963"/>
      <c r="KLZ11" s="962"/>
      <c r="KMA11" s="961"/>
      <c r="KMB11" s="961"/>
      <c r="KMC11" s="963"/>
      <c r="KMD11" s="962"/>
      <c r="KME11" s="961"/>
      <c r="KMF11" s="961"/>
      <c r="KMG11" s="963"/>
      <c r="KMH11" s="962"/>
      <c r="KMI11" s="961"/>
      <c r="KMJ11" s="961"/>
      <c r="KMK11" s="963"/>
      <c r="KML11" s="962"/>
      <c r="KMM11" s="961"/>
      <c r="KMN11" s="961"/>
      <c r="KMO11" s="963"/>
      <c r="KMP11" s="962"/>
      <c r="KMQ11" s="961"/>
      <c r="KMR11" s="961"/>
      <c r="KMS11" s="963"/>
      <c r="KMT11" s="962"/>
      <c r="KMU11" s="961"/>
      <c r="KMV11" s="961"/>
      <c r="KMW11" s="963"/>
      <c r="KMX11" s="962"/>
      <c r="KMY11" s="961"/>
      <c r="KMZ11" s="961"/>
      <c r="KNA11" s="963"/>
      <c r="KNB11" s="962"/>
      <c r="KNC11" s="961"/>
      <c r="KND11" s="961"/>
      <c r="KNE11" s="963"/>
      <c r="KNF11" s="962"/>
      <c r="KNG11" s="961"/>
      <c r="KNH11" s="961"/>
      <c r="KNI11" s="963"/>
      <c r="KNJ11" s="962"/>
      <c r="KNK11" s="961"/>
      <c r="KNL11" s="961"/>
      <c r="KNM11" s="963"/>
      <c r="KNN11" s="962"/>
      <c r="KNO11" s="961"/>
      <c r="KNP11" s="961"/>
      <c r="KNQ11" s="963"/>
      <c r="KNR11" s="962"/>
      <c r="KNS11" s="961"/>
      <c r="KNT11" s="961"/>
      <c r="KNU11" s="963"/>
      <c r="KNV11" s="962"/>
      <c r="KNW11" s="961"/>
      <c r="KNX11" s="961"/>
      <c r="KNY11" s="963"/>
      <c r="KNZ11" s="962"/>
      <c r="KOA11" s="961"/>
      <c r="KOB11" s="961"/>
      <c r="KOC11" s="963"/>
      <c r="KOD11" s="962"/>
      <c r="KOE11" s="961"/>
      <c r="KOF11" s="961"/>
      <c r="KOG11" s="963"/>
      <c r="KOH11" s="962"/>
      <c r="KOI11" s="961"/>
      <c r="KOJ11" s="961"/>
      <c r="KOK11" s="963"/>
      <c r="KOL11" s="962"/>
      <c r="KOM11" s="961"/>
      <c r="KON11" s="961"/>
      <c r="KOO11" s="963"/>
      <c r="KOP11" s="962"/>
      <c r="KOQ11" s="961"/>
      <c r="KOR11" s="961"/>
      <c r="KOS11" s="963"/>
      <c r="KOT11" s="962"/>
      <c r="KOU11" s="961"/>
      <c r="KOV11" s="961"/>
      <c r="KOW11" s="963"/>
      <c r="KOX11" s="962"/>
      <c r="KOY11" s="961"/>
      <c r="KOZ11" s="961"/>
      <c r="KPA11" s="963"/>
      <c r="KPB11" s="962"/>
      <c r="KPC11" s="961"/>
      <c r="KPD11" s="961"/>
      <c r="KPE11" s="963"/>
      <c r="KPF11" s="962"/>
      <c r="KPG11" s="961"/>
      <c r="KPH11" s="961"/>
      <c r="KPI11" s="963"/>
      <c r="KPJ11" s="962"/>
      <c r="KPK11" s="961"/>
      <c r="KPL11" s="961"/>
      <c r="KPM11" s="963"/>
      <c r="KPN11" s="962"/>
      <c r="KPO11" s="961"/>
      <c r="KPP11" s="961"/>
      <c r="KPQ11" s="963"/>
      <c r="KPR11" s="962"/>
      <c r="KPS11" s="961"/>
      <c r="KPT11" s="961"/>
      <c r="KPU11" s="963"/>
      <c r="KPV11" s="962"/>
      <c r="KPW11" s="961"/>
      <c r="KPX11" s="961"/>
      <c r="KPY11" s="963"/>
      <c r="KPZ11" s="962"/>
      <c r="KQA11" s="961"/>
      <c r="KQB11" s="961"/>
      <c r="KQC11" s="963"/>
      <c r="KQD11" s="962"/>
      <c r="KQE11" s="961"/>
      <c r="KQF11" s="961"/>
      <c r="KQG11" s="963"/>
      <c r="KQH11" s="962"/>
      <c r="KQI11" s="961"/>
      <c r="KQJ11" s="961"/>
      <c r="KQK11" s="963"/>
      <c r="KQL11" s="962"/>
      <c r="KQM11" s="961"/>
      <c r="KQN11" s="961"/>
      <c r="KQO11" s="963"/>
      <c r="KQP11" s="962"/>
      <c r="KQQ11" s="961"/>
      <c r="KQR11" s="961"/>
      <c r="KQS11" s="963"/>
      <c r="KQT11" s="962"/>
      <c r="KQU11" s="961"/>
      <c r="KQV11" s="961"/>
      <c r="KQW11" s="963"/>
      <c r="KQX11" s="962"/>
      <c r="KQY11" s="961"/>
      <c r="KQZ11" s="961"/>
      <c r="KRA11" s="963"/>
      <c r="KRB11" s="962"/>
      <c r="KRC11" s="961"/>
      <c r="KRD11" s="961"/>
      <c r="KRE11" s="963"/>
      <c r="KRF11" s="962"/>
      <c r="KRG11" s="961"/>
      <c r="KRH11" s="961"/>
      <c r="KRI11" s="963"/>
      <c r="KRJ11" s="962"/>
      <c r="KRK11" s="961"/>
      <c r="KRL11" s="961"/>
      <c r="KRM11" s="963"/>
      <c r="KRN11" s="962"/>
      <c r="KRO11" s="961"/>
      <c r="KRP11" s="961"/>
      <c r="KRQ11" s="963"/>
      <c r="KRR11" s="962"/>
      <c r="KRS11" s="961"/>
      <c r="KRT11" s="961"/>
      <c r="KRU11" s="963"/>
      <c r="KRV11" s="962"/>
      <c r="KRW11" s="961"/>
      <c r="KRX11" s="961"/>
      <c r="KRY11" s="963"/>
      <c r="KRZ11" s="962"/>
      <c r="KSA11" s="961"/>
      <c r="KSB11" s="961"/>
      <c r="KSC11" s="963"/>
      <c r="KSD11" s="962"/>
      <c r="KSE11" s="961"/>
      <c r="KSF11" s="961"/>
      <c r="KSG11" s="963"/>
      <c r="KSH11" s="962"/>
      <c r="KSI11" s="961"/>
      <c r="KSJ11" s="961"/>
      <c r="KSK11" s="963"/>
      <c r="KSL11" s="962"/>
      <c r="KSM11" s="961"/>
      <c r="KSN11" s="961"/>
      <c r="KSO11" s="963"/>
      <c r="KSP11" s="962"/>
      <c r="KSQ11" s="961"/>
      <c r="KSR11" s="961"/>
      <c r="KSS11" s="963"/>
      <c r="KST11" s="962"/>
      <c r="KSU11" s="961"/>
      <c r="KSV11" s="961"/>
      <c r="KSW11" s="963"/>
      <c r="KSX11" s="962"/>
      <c r="KSY11" s="961"/>
      <c r="KSZ11" s="961"/>
      <c r="KTA11" s="963"/>
      <c r="KTB11" s="962"/>
      <c r="KTC11" s="961"/>
      <c r="KTD11" s="961"/>
      <c r="KTE11" s="963"/>
      <c r="KTF11" s="962"/>
      <c r="KTG11" s="961"/>
      <c r="KTH11" s="961"/>
      <c r="KTI11" s="963"/>
      <c r="KTJ11" s="962"/>
      <c r="KTK11" s="961"/>
      <c r="KTL11" s="961"/>
      <c r="KTM11" s="963"/>
      <c r="KTN11" s="962"/>
      <c r="KTO11" s="961"/>
      <c r="KTP11" s="961"/>
      <c r="KTQ11" s="963"/>
      <c r="KTR11" s="962"/>
      <c r="KTS11" s="961"/>
      <c r="KTT11" s="961"/>
      <c r="KTU11" s="963"/>
      <c r="KTV11" s="962"/>
      <c r="KTW11" s="961"/>
      <c r="KTX11" s="961"/>
      <c r="KTY11" s="963"/>
      <c r="KTZ11" s="962"/>
      <c r="KUA11" s="961"/>
      <c r="KUB11" s="961"/>
      <c r="KUC11" s="963"/>
      <c r="KUD11" s="962"/>
      <c r="KUE11" s="961"/>
      <c r="KUF11" s="961"/>
      <c r="KUG11" s="963"/>
      <c r="KUH11" s="962"/>
      <c r="KUI11" s="961"/>
      <c r="KUJ11" s="961"/>
      <c r="KUK11" s="963"/>
      <c r="KUL11" s="962"/>
      <c r="KUM11" s="961"/>
      <c r="KUN11" s="961"/>
      <c r="KUO11" s="963"/>
      <c r="KUP11" s="962"/>
      <c r="KUQ11" s="961"/>
      <c r="KUR11" s="961"/>
      <c r="KUS11" s="963"/>
      <c r="KUT11" s="962"/>
      <c r="KUU11" s="961"/>
      <c r="KUV11" s="961"/>
      <c r="KUW11" s="963"/>
      <c r="KUX11" s="962"/>
      <c r="KUY11" s="961"/>
      <c r="KUZ11" s="961"/>
      <c r="KVA11" s="963"/>
      <c r="KVB11" s="962"/>
      <c r="KVC11" s="961"/>
      <c r="KVD11" s="961"/>
      <c r="KVE11" s="963"/>
      <c r="KVF11" s="962"/>
      <c r="KVG11" s="961"/>
      <c r="KVH11" s="961"/>
      <c r="KVI11" s="963"/>
      <c r="KVJ11" s="962"/>
      <c r="KVK11" s="961"/>
      <c r="KVL11" s="961"/>
      <c r="KVM11" s="963"/>
      <c r="KVN11" s="962"/>
      <c r="KVO11" s="961"/>
      <c r="KVP11" s="961"/>
      <c r="KVQ11" s="963"/>
      <c r="KVR11" s="962"/>
      <c r="KVS11" s="961"/>
      <c r="KVT11" s="961"/>
      <c r="KVU11" s="963"/>
      <c r="KVV11" s="962"/>
      <c r="KVW11" s="961"/>
      <c r="KVX11" s="961"/>
      <c r="KVY11" s="963"/>
      <c r="KVZ11" s="962"/>
      <c r="KWA11" s="961"/>
      <c r="KWB11" s="961"/>
      <c r="KWC11" s="963"/>
      <c r="KWD11" s="962"/>
      <c r="KWE11" s="961"/>
      <c r="KWF11" s="961"/>
      <c r="KWG11" s="963"/>
      <c r="KWH11" s="962"/>
      <c r="KWI11" s="961"/>
      <c r="KWJ11" s="961"/>
      <c r="KWK11" s="963"/>
      <c r="KWL11" s="962"/>
      <c r="KWM11" s="961"/>
      <c r="KWN11" s="961"/>
      <c r="KWO11" s="963"/>
      <c r="KWP11" s="962"/>
      <c r="KWQ11" s="961"/>
      <c r="KWR11" s="961"/>
      <c r="KWS11" s="963"/>
      <c r="KWT11" s="962"/>
      <c r="KWU11" s="961"/>
      <c r="KWV11" s="961"/>
      <c r="KWW11" s="963"/>
      <c r="KWX11" s="962"/>
      <c r="KWY11" s="961"/>
      <c r="KWZ11" s="961"/>
      <c r="KXA11" s="963"/>
      <c r="KXB11" s="962"/>
      <c r="KXC11" s="961"/>
      <c r="KXD11" s="961"/>
      <c r="KXE11" s="963"/>
      <c r="KXF11" s="962"/>
      <c r="KXG11" s="961"/>
      <c r="KXH11" s="961"/>
      <c r="KXI11" s="963"/>
      <c r="KXJ11" s="962"/>
      <c r="KXK11" s="961"/>
      <c r="KXL11" s="961"/>
      <c r="KXM11" s="963"/>
      <c r="KXN11" s="962"/>
      <c r="KXO11" s="961"/>
      <c r="KXP11" s="961"/>
      <c r="KXQ11" s="963"/>
      <c r="KXR11" s="962"/>
      <c r="KXS11" s="961"/>
      <c r="KXT11" s="961"/>
      <c r="KXU11" s="963"/>
      <c r="KXV11" s="962"/>
      <c r="KXW11" s="961"/>
      <c r="KXX11" s="961"/>
      <c r="KXY11" s="963"/>
      <c r="KXZ11" s="962"/>
      <c r="KYA11" s="961"/>
      <c r="KYB11" s="961"/>
      <c r="KYC11" s="963"/>
      <c r="KYD11" s="962"/>
      <c r="KYE11" s="961"/>
      <c r="KYF11" s="961"/>
      <c r="KYG11" s="963"/>
      <c r="KYH11" s="962"/>
      <c r="KYI11" s="961"/>
      <c r="KYJ11" s="961"/>
      <c r="KYK11" s="963"/>
      <c r="KYL11" s="962"/>
      <c r="KYM11" s="961"/>
      <c r="KYN11" s="961"/>
      <c r="KYO11" s="963"/>
      <c r="KYP11" s="962"/>
      <c r="KYQ11" s="961"/>
      <c r="KYR11" s="961"/>
      <c r="KYS11" s="963"/>
      <c r="KYT11" s="962"/>
      <c r="KYU11" s="961"/>
      <c r="KYV11" s="961"/>
      <c r="KYW11" s="963"/>
      <c r="KYX11" s="962"/>
      <c r="KYY11" s="961"/>
      <c r="KYZ11" s="961"/>
      <c r="KZA11" s="963"/>
      <c r="KZB11" s="962"/>
      <c r="KZC11" s="961"/>
      <c r="KZD11" s="961"/>
      <c r="KZE11" s="963"/>
      <c r="KZF11" s="962"/>
      <c r="KZG11" s="961"/>
      <c r="KZH11" s="961"/>
      <c r="KZI11" s="963"/>
      <c r="KZJ11" s="962"/>
      <c r="KZK11" s="961"/>
      <c r="KZL11" s="961"/>
      <c r="KZM11" s="963"/>
      <c r="KZN11" s="962"/>
      <c r="KZO11" s="961"/>
      <c r="KZP11" s="961"/>
      <c r="KZQ11" s="963"/>
      <c r="KZR11" s="962"/>
      <c r="KZS11" s="961"/>
      <c r="KZT11" s="961"/>
      <c r="KZU11" s="963"/>
      <c r="KZV11" s="962"/>
      <c r="KZW11" s="961"/>
      <c r="KZX11" s="961"/>
      <c r="KZY11" s="963"/>
      <c r="KZZ11" s="962"/>
      <c r="LAA11" s="961"/>
      <c r="LAB11" s="961"/>
      <c r="LAC11" s="963"/>
      <c r="LAD11" s="962"/>
      <c r="LAE11" s="961"/>
      <c r="LAF11" s="961"/>
      <c r="LAG11" s="963"/>
      <c r="LAH11" s="962"/>
      <c r="LAI11" s="961"/>
      <c r="LAJ11" s="961"/>
      <c r="LAK11" s="963"/>
      <c r="LAL11" s="962"/>
      <c r="LAM11" s="961"/>
      <c r="LAN11" s="961"/>
      <c r="LAO11" s="963"/>
      <c r="LAP11" s="962"/>
      <c r="LAQ11" s="961"/>
      <c r="LAR11" s="961"/>
      <c r="LAS11" s="963"/>
      <c r="LAT11" s="962"/>
      <c r="LAU11" s="961"/>
      <c r="LAV11" s="961"/>
      <c r="LAW11" s="963"/>
      <c r="LAX11" s="962"/>
      <c r="LAY11" s="961"/>
      <c r="LAZ11" s="961"/>
      <c r="LBA11" s="963"/>
      <c r="LBB11" s="962"/>
      <c r="LBC11" s="961"/>
      <c r="LBD11" s="961"/>
      <c r="LBE11" s="963"/>
      <c r="LBF11" s="962"/>
      <c r="LBG11" s="961"/>
      <c r="LBH11" s="961"/>
      <c r="LBI11" s="963"/>
      <c r="LBJ11" s="962"/>
      <c r="LBK11" s="961"/>
      <c r="LBL11" s="961"/>
      <c r="LBM11" s="963"/>
      <c r="LBN11" s="962"/>
      <c r="LBO11" s="961"/>
      <c r="LBP11" s="961"/>
      <c r="LBQ11" s="963"/>
      <c r="LBR11" s="962"/>
      <c r="LBS11" s="961"/>
      <c r="LBT11" s="961"/>
      <c r="LBU11" s="963"/>
      <c r="LBV11" s="962"/>
      <c r="LBW11" s="961"/>
      <c r="LBX11" s="961"/>
      <c r="LBY11" s="963"/>
      <c r="LBZ11" s="962"/>
      <c r="LCA11" s="961"/>
      <c r="LCB11" s="961"/>
      <c r="LCC11" s="963"/>
      <c r="LCD11" s="962"/>
      <c r="LCE11" s="961"/>
      <c r="LCF11" s="961"/>
      <c r="LCG11" s="963"/>
      <c r="LCH11" s="962"/>
      <c r="LCI11" s="961"/>
      <c r="LCJ11" s="961"/>
      <c r="LCK11" s="963"/>
      <c r="LCL11" s="962"/>
      <c r="LCM11" s="961"/>
      <c r="LCN11" s="961"/>
      <c r="LCO11" s="963"/>
      <c r="LCP11" s="962"/>
      <c r="LCQ11" s="961"/>
      <c r="LCR11" s="961"/>
      <c r="LCS11" s="963"/>
      <c r="LCT11" s="962"/>
      <c r="LCU11" s="961"/>
      <c r="LCV11" s="961"/>
      <c r="LCW11" s="963"/>
      <c r="LCX11" s="962"/>
      <c r="LCY11" s="961"/>
      <c r="LCZ11" s="961"/>
      <c r="LDA11" s="963"/>
      <c r="LDB11" s="962"/>
      <c r="LDC11" s="961"/>
      <c r="LDD11" s="961"/>
      <c r="LDE11" s="963"/>
      <c r="LDF11" s="962"/>
      <c r="LDG11" s="961"/>
      <c r="LDH11" s="961"/>
      <c r="LDI11" s="963"/>
      <c r="LDJ11" s="962"/>
      <c r="LDK11" s="961"/>
      <c r="LDL11" s="961"/>
      <c r="LDM11" s="963"/>
      <c r="LDN11" s="962"/>
      <c r="LDO11" s="961"/>
      <c r="LDP11" s="961"/>
      <c r="LDQ11" s="963"/>
      <c r="LDR11" s="962"/>
      <c r="LDS11" s="961"/>
      <c r="LDT11" s="961"/>
      <c r="LDU11" s="963"/>
      <c r="LDV11" s="962"/>
      <c r="LDW11" s="961"/>
      <c r="LDX11" s="961"/>
      <c r="LDY11" s="963"/>
      <c r="LDZ11" s="962"/>
      <c r="LEA11" s="961"/>
      <c r="LEB11" s="961"/>
      <c r="LEC11" s="963"/>
      <c r="LED11" s="962"/>
      <c r="LEE11" s="961"/>
      <c r="LEF11" s="961"/>
      <c r="LEG11" s="963"/>
      <c r="LEH11" s="962"/>
      <c r="LEI11" s="961"/>
      <c r="LEJ11" s="961"/>
      <c r="LEK11" s="963"/>
      <c r="LEL11" s="962"/>
      <c r="LEM11" s="961"/>
      <c r="LEN11" s="961"/>
      <c r="LEO11" s="963"/>
      <c r="LEP11" s="962"/>
      <c r="LEQ11" s="961"/>
      <c r="LER11" s="961"/>
      <c r="LES11" s="963"/>
      <c r="LET11" s="962"/>
      <c r="LEU11" s="961"/>
      <c r="LEV11" s="961"/>
      <c r="LEW11" s="963"/>
      <c r="LEX11" s="962"/>
      <c r="LEY11" s="961"/>
      <c r="LEZ11" s="961"/>
      <c r="LFA11" s="963"/>
      <c r="LFB11" s="962"/>
      <c r="LFC11" s="961"/>
      <c r="LFD11" s="961"/>
      <c r="LFE11" s="963"/>
      <c r="LFF11" s="962"/>
      <c r="LFG11" s="961"/>
      <c r="LFH11" s="961"/>
      <c r="LFI11" s="963"/>
      <c r="LFJ11" s="962"/>
      <c r="LFK11" s="961"/>
      <c r="LFL11" s="961"/>
      <c r="LFM11" s="963"/>
      <c r="LFN11" s="962"/>
      <c r="LFO11" s="961"/>
      <c r="LFP11" s="961"/>
      <c r="LFQ11" s="963"/>
      <c r="LFR11" s="962"/>
      <c r="LFS11" s="961"/>
      <c r="LFT11" s="961"/>
      <c r="LFU11" s="963"/>
      <c r="LFV11" s="962"/>
      <c r="LFW11" s="961"/>
      <c r="LFX11" s="961"/>
      <c r="LFY11" s="963"/>
      <c r="LFZ11" s="962"/>
      <c r="LGA11" s="961"/>
      <c r="LGB11" s="961"/>
      <c r="LGC11" s="963"/>
      <c r="LGD11" s="962"/>
      <c r="LGE11" s="961"/>
      <c r="LGF11" s="961"/>
      <c r="LGG11" s="963"/>
      <c r="LGH11" s="962"/>
      <c r="LGI11" s="961"/>
      <c r="LGJ11" s="961"/>
      <c r="LGK11" s="963"/>
      <c r="LGL11" s="962"/>
      <c r="LGM11" s="961"/>
      <c r="LGN11" s="961"/>
      <c r="LGO11" s="963"/>
      <c r="LGP11" s="962"/>
      <c r="LGQ11" s="961"/>
      <c r="LGR11" s="961"/>
      <c r="LGS11" s="963"/>
      <c r="LGT11" s="962"/>
      <c r="LGU11" s="961"/>
      <c r="LGV11" s="961"/>
      <c r="LGW11" s="963"/>
      <c r="LGX11" s="962"/>
      <c r="LGY11" s="961"/>
      <c r="LGZ11" s="961"/>
      <c r="LHA11" s="963"/>
      <c r="LHB11" s="962"/>
      <c r="LHC11" s="961"/>
      <c r="LHD11" s="961"/>
      <c r="LHE11" s="963"/>
      <c r="LHF11" s="962"/>
      <c r="LHG11" s="961"/>
      <c r="LHH11" s="961"/>
      <c r="LHI11" s="963"/>
      <c r="LHJ11" s="962"/>
      <c r="LHK11" s="961"/>
      <c r="LHL11" s="961"/>
      <c r="LHM11" s="963"/>
      <c r="LHN11" s="962"/>
      <c r="LHO11" s="961"/>
      <c r="LHP11" s="961"/>
      <c r="LHQ11" s="963"/>
      <c r="LHR11" s="962"/>
      <c r="LHS11" s="961"/>
      <c r="LHT11" s="961"/>
      <c r="LHU11" s="963"/>
      <c r="LHV11" s="962"/>
      <c r="LHW11" s="961"/>
      <c r="LHX11" s="961"/>
      <c r="LHY11" s="963"/>
      <c r="LHZ11" s="962"/>
      <c r="LIA11" s="961"/>
      <c r="LIB11" s="961"/>
      <c r="LIC11" s="963"/>
      <c r="LID11" s="962"/>
      <c r="LIE11" s="961"/>
      <c r="LIF11" s="961"/>
      <c r="LIG11" s="963"/>
      <c r="LIH11" s="962"/>
      <c r="LII11" s="961"/>
      <c r="LIJ11" s="961"/>
      <c r="LIK11" s="963"/>
      <c r="LIL11" s="962"/>
      <c r="LIM11" s="961"/>
      <c r="LIN11" s="961"/>
      <c r="LIO11" s="963"/>
      <c r="LIP11" s="962"/>
      <c r="LIQ11" s="961"/>
      <c r="LIR11" s="961"/>
      <c r="LIS11" s="963"/>
      <c r="LIT11" s="962"/>
      <c r="LIU11" s="961"/>
      <c r="LIV11" s="961"/>
      <c r="LIW11" s="963"/>
      <c r="LIX11" s="962"/>
      <c r="LIY11" s="961"/>
      <c r="LIZ11" s="961"/>
      <c r="LJA11" s="963"/>
      <c r="LJB11" s="962"/>
      <c r="LJC11" s="961"/>
      <c r="LJD11" s="961"/>
      <c r="LJE11" s="963"/>
      <c r="LJF11" s="962"/>
      <c r="LJG11" s="961"/>
      <c r="LJH11" s="961"/>
      <c r="LJI11" s="963"/>
      <c r="LJJ11" s="962"/>
      <c r="LJK11" s="961"/>
      <c r="LJL11" s="961"/>
      <c r="LJM11" s="963"/>
      <c r="LJN11" s="962"/>
      <c r="LJO11" s="961"/>
      <c r="LJP11" s="961"/>
      <c r="LJQ11" s="963"/>
      <c r="LJR11" s="962"/>
      <c r="LJS11" s="961"/>
      <c r="LJT11" s="961"/>
      <c r="LJU11" s="963"/>
      <c r="LJV11" s="962"/>
      <c r="LJW11" s="961"/>
      <c r="LJX11" s="961"/>
      <c r="LJY11" s="963"/>
      <c r="LJZ11" s="962"/>
      <c r="LKA11" s="961"/>
      <c r="LKB11" s="961"/>
      <c r="LKC11" s="963"/>
      <c r="LKD11" s="962"/>
      <c r="LKE11" s="961"/>
      <c r="LKF11" s="961"/>
      <c r="LKG11" s="963"/>
      <c r="LKH11" s="962"/>
      <c r="LKI11" s="961"/>
      <c r="LKJ11" s="961"/>
      <c r="LKK11" s="963"/>
      <c r="LKL11" s="962"/>
      <c r="LKM11" s="961"/>
      <c r="LKN11" s="961"/>
      <c r="LKO11" s="963"/>
      <c r="LKP11" s="962"/>
      <c r="LKQ11" s="961"/>
      <c r="LKR11" s="961"/>
      <c r="LKS11" s="963"/>
      <c r="LKT11" s="962"/>
      <c r="LKU11" s="961"/>
      <c r="LKV11" s="961"/>
      <c r="LKW11" s="963"/>
      <c r="LKX11" s="962"/>
      <c r="LKY11" s="961"/>
      <c r="LKZ11" s="961"/>
      <c r="LLA11" s="963"/>
      <c r="LLB11" s="962"/>
      <c r="LLC11" s="961"/>
      <c r="LLD11" s="961"/>
      <c r="LLE11" s="963"/>
      <c r="LLF11" s="962"/>
      <c r="LLG11" s="961"/>
      <c r="LLH11" s="961"/>
      <c r="LLI11" s="963"/>
      <c r="LLJ11" s="962"/>
      <c r="LLK11" s="961"/>
      <c r="LLL11" s="961"/>
      <c r="LLM11" s="963"/>
      <c r="LLN11" s="962"/>
      <c r="LLO11" s="961"/>
      <c r="LLP11" s="961"/>
      <c r="LLQ11" s="963"/>
      <c r="LLR11" s="962"/>
      <c r="LLS11" s="961"/>
      <c r="LLT11" s="961"/>
      <c r="LLU11" s="963"/>
      <c r="LLV11" s="962"/>
      <c r="LLW11" s="961"/>
      <c r="LLX11" s="961"/>
      <c r="LLY11" s="963"/>
      <c r="LLZ11" s="962"/>
      <c r="LMA11" s="961"/>
      <c r="LMB11" s="961"/>
      <c r="LMC11" s="963"/>
      <c r="LMD11" s="962"/>
      <c r="LME11" s="961"/>
      <c r="LMF11" s="961"/>
      <c r="LMG11" s="963"/>
      <c r="LMH11" s="962"/>
      <c r="LMI11" s="961"/>
      <c r="LMJ11" s="961"/>
      <c r="LMK11" s="963"/>
      <c r="LML11" s="962"/>
      <c r="LMM11" s="961"/>
      <c r="LMN11" s="961"/>
      <c r="LMO11" s="963"/>
      <c r="LMP11" s="962"/>
      <c r="LMQ11" s="961"/>
      <c r="LMR11" s="961"/>
      <c r="LMS11" s="963"/>
      <c r="LMT11" s="962"/>
      <c r="LMU11" s="961"/>
      <c r="LMV11" s="961"/>
      <c r="LMW11" s="963"/>
      <c r="LMX11" s="962"/>
      <c r="LMY11" s="961"/>
      <c r="LMZ11" s="961"/>
      <c r="LNA11" s="963"/>
      <c r="LNB11" s="962"/>
      <c r="LNC11" s="961"/>
      <c r="LND11" s="961"/>
      <c r="LNE11" s="963"/>
      <c r="LNF11" s="962"/>
      <c r="LNG11" s="961"/>
      <c r="LNH11" s="961"/>
      <c r="LNI11" s="963"/>
      <c r="LNJ11" s="962"/>
      <c r="LNK11" s="961"/>
      <c r="LNL11" s="961"/>
      <c r="LNM11" s="963"/>
      <c r="LNN11" s="962"/>
      <c r="LNO11" s="961"/>
      <c r="LNP11" s="961"/>
      <c r="LNQ11" s="963"/>
      <c r="LNR11" s="962"/>
      <c r="LNS11" s="961"/>
      <c r="LNT11" s="961"/>
      <c r="LNU11" s="963"/>
      <c r="LNV11" s="962"/>
      <c r="LNW11" s="961"/>
      <c r="LNX11" s="961"/>
      <c r="LNY11" s="963"/>
      <c r="LNZ11" s="962"/>
      <c r="LOA11" s="961"/>
      <c r="LOB11" s="961"/>
      <c r="LOC11" s="963"/>
      <c r="LOD11" s="962"/>
      <c r="LOE11" s="961"/>
      <c r="LOF11" s="961"/>
      <c r="LOG11" s="963"/>
      <c r="LOH11" s="962"/>
      <c r="LOI11" s="961"/>
      <c r="LOJ11" s="961"/>
      <c r="LOK11" s="963"/>
      <c r="LOL11" s="962"/>
      <c r="LOM11" s="961"/>
      <c r="LON11" s="961"/>
      <c r="LOO11" s="963"/>
      <c r="LOP11" s="962"/>
      <c r="LOQ11" s="961"/>
      <c r="LOR11" s="961"/>
      <c r="LOS11" s="963"/>
      <c r="LOT11" s="962"/>
      <c r="LOU11" s="961"/>
      <c r="LOV11" s="961"/>
      <c r="LOW11" s="963"/>
      <c r="LOX11" s="962"/>
      <c r="LOY11" s="961"/>
      <c r="LOZ11" s="961"/>
      <c r="LPA11" s="963"/>
      <c r="LPB11" s="962"/>
      <c r="LPC11" s="961"/>
      <c r="LPD11" s="961"/>
      <c r="LPE11" s="963"/>
      <c r="LPF11" s="962"/>
      <c r="LPG11" s="961"/>
      <c r="LPH11" s="961"/>
      <c r="LPI11" s="963"/>
      <c r="LPJ11" s="962"/>
      <c r="LPK11" s="961"/>
      <c r="LPL11" s="961"/>
      <c r="LPM11" s="963"/>
      <c r="LPN11" s="962"/>
      <c r="LPO11" s="961"/>
      <c r="LPP11" s="961"/>
      <c r="LPQ11" s="963"/>
      <c r="LPR11" s="962"/>
      <c r="LPS11" s="961"/>
      <c r="LPT11" s="961"/>
      <c r="LPU11" s="963"/>
      <c r="LPV11" s="962"/>
      <c r="LPW11" s="961"/>
      <c r="LPX11" s="961"/>
      <c r="LPY11" s="963"/>
      <c r="LPZ11" s="962"/>
      <c r="LQA11" s="961"/>
      <c r="LQB11" s="961"/>
      <c r="LQC11" s="963"/>
      <c r="LQD11" s="962"/>
      <c r="LQE11" s="961"/>
      <c r="LQF11" s="961"/>
      <c r="LQG11" s="963"/>
      <c r="LQH11" s="962"/>
      <c r="LQI11" s="961"/>
      <c r="LQJ11" s="961"/>
      <c r="LQK11" s="963"/>
      <c r="LQL11" s="962"/>
      <c r="LQM11" s="961"/>
      <c r="LQN11" s="961"/>
      <c r="LQO11" s="963"/>
      <c r="LQP11" s="962"/>
      <c r="LQQ11" s="961"/>
      <c r="LQR11" s="961"/>
      <c r="LQS11" s="963"/>
      <c r="LQT11" s="962"/>
      <c r="LQU11" s="961"/>
      <c r="LQV11" s="961"/>
      <c r="LQW11" s="963"/>
      <c r="LQX11" s="962"/>
      <c r="LQY11" s="961"/>
      <c r="LQZ11" s="961"/>
      <c r="LRA11" s="963"/>
      <c r="LRB11" s="962"/>
      <c r="LRC11" s="961"/>
      <c r="LRD11" s="961"/>
      <c r="LRE11" s="963"/>
      <c r="LRF11" s="962"/>
      <c r="LRG11" s="961"/>
      <c r="LRH11" s="961"/>
      <c r="LRI11" s="963"/>
      <c r="LRJ11" s="962"/>
      <c r="LRK11" s="961"/>
      <c r="LRL11" s="961"/>
      <c r="LRM11" s="963"/>
      <c r="LRN11" s="962"/>
      <c r="LRO11" s="961"/>
      <c r="LRP11" s="961"/>
      <c r="LRQ11" s="963"/>
      <c r="LRR11" s="962"/>
      <c r="LRS11" s="961"/>
      <c r="LRT11" s="961"/>
      <c r="LRU11" s="963"/>
      <c r="LRV11" s="962"/>
      <c r="LRW11" s="961"/>
      <c r="LRX11" s="961"/>
      <c r="LRY11" s="963"/>
      <c r="LRZ11" s="962"/>
      <c r="LSA11" s="961"/>
      <c r="LSB11" s="961"/>
      <c r="LSC11" s="963"/>
      <c r="LSD11" s="962"/>
      <c r="LSE11" s="961"/>
      <c r="LSF11" s="961"/>
      <c r="LSG11" s="963"/>
      <c r="LSH11" s="962"/>
      <c r="LSI11" s="961"/>
      <c r="LSJ11" s="961"/>
      <c r="LSK11" s="963"/>
      <c r="LSL11" s="962"/>
      <c r="LSM11" s="961"/>
      <c r="LSN11" s="961"/>
      <c r="LSO11" s="963"/>
      <c r="LSP11" s="962"/>
      <c r="LSQ11" s="961"/>
      <c r="LSR11" s="961"/>
      <c r="LSS11" s="963"/>
      <c r="LST11" s="962"/>
      <c r="LSU11" s="961"/>
      <c r="LSV11" s="961"/>
      <c r="LSW11" s="963"/>
      <c r="LSX11" s="962"/>
      <c r="LSY11" s="961"/>
      <c r="LSZ11" s="961"/>
      <c r="LTA11" s="963"/>
      <c r="LTB11" s="962"/>
      <c r="LTC11" s="961"/>
      <c r="LTD11" s="961"/>
      <c r="LTE11" s="963"/>
      <c r="LTF11" s="962"/>
      <c r="LTG11" s="961"/>
      <c r="LTH11" s="961"/>
      <c r="LTI11" s="963"/>
      <c r="LTJ11" s="962"/>
      <c r="LTK11" s="961"/>
      <c r="LTL11" s="961"/>
      <c r="LTM11" s="963"/>
      <c r="LTN11" s="962"/>
      <c r="LTO11" s="961"/>
      <c r="LTP11" s="961"/>
      <c r="LTQ11" s="963"/>
      <c r="LTR11" s="962"/>
      <c r="LTS11" s="961"/>
      <c r="LTT11" s="961"/>
      <c r="LTU11" s="963"/>
      <c r="LTV11" s="962"/>
      <c r="LTW11" s="961"/>
      <c r="LTX11" s="961"/>
      <c r="LTY11" s="963"/>
      <c r="LTZ11" s="962"/>
      <c r="LUA11" s="961"/>
      <c r="LUB11" s="961"/>
      <c r="LUC11" s="963"/>
      <c r="LUD11" s="962"/>
      <c r="LUE11" s="961"/>
      <c r="LUF11" s="961"/>
      <c r="LUG11" s="963"/>
      <c r="LUH11" s="962"/>
      <c r="LUI11" s="961"/>
      <c r="LUJ11" s="961"/>
      <c r="LUK11" s="963"/>
      <c r="LUL11" s="962"/>
      <c r="LUM11" s="961"/>
      <c r="LUN11" s="961"/>
      <c r="LUO11" s="963"/>
      <c r="LUP11" s="962"/>
      <c r="LUQ11" s="961"/>
      <c r="LUR11" s="961"/>
      <c r="LUS11" s="963"/>
      <c r="LUT11" s="962"/>
      <c r="LUU11" s="961"/>
      <c r="LUV11" s="961"/>
      <c r="LUW11" s="963"/>
      <c r="LUX11" s="962"/>
      <c r="LUY11" s="961"/>
      <c r="LUZ11" s="961"/>
      <c r="LVA11" s="963"/>
      <c r="LVB11" s="962"/>
      <c r="LVC11" s="961"/>
      <c r="LVD11" s="961"/>
      <c r="LVE11" s="963"/>
      <c r="LVF11" s="962"/>
      <c r="LVG11" s="961"/>
      <c r="LVH11" s="961"/>
      <c r="LVI11" s="963"/>
      <c r="LVJ11" s="962"/>
      <c r="LVK11" s="961"/>
      <c r="LVL11" s="961"/>
      <c r="LVM11" s="963"/>
      <c r="LVN11" s="962"/>
      <c r="LVO11" s="961"/>
      <c r="LVP11" s="961"/>
      <c r="LVQ11" s="963"/>
      <c r="LVR11" s="962"/>
      <c r="LVS11" s="961"/>
      <c r="LVT11" s="961"/>
      <c r="LVU11" s="963"/>
      <c r="LVV11" s="962"/>
      <c r="LVW11" s="961"/>
      <c r="LVX11" s="961"/>
      <c r="LVY11" s="963"/>
      <c r="LVZ11" s="962"/>
      <c r="LWA11" s="961"/>
      <c r="LWB11" s="961"/>
      <c r="LWC11" s="963"/>
      <c r="LWD11" s="962"/>
      <c r="LWE11" s="961"/>
      <c r="LWF11" s="961"/>
      <c r="LWG11" s="963"/>
      <c r="LWH11" s="962"/>
      <c r="LWI11" s="961"/>
      <c r="LWJ11" s="961"/>
      <c r="LWK11" s="963"/>
      <c r="LWL11" s="962"/>
      <c r="LWM11" s="961"/>
      <c r="LWN11" s="961"/>
      <c r="LWO11" s="963"/>
      <c r="LWP11" s="962"/>
      <c r="LWQ11" s="961"/>
      <c r="LWR11" s="961"/>
      <c r="LWS11" s="963"/>
      <c r="LWT11" s="962"/>
      <c r="LWU11" s="961"/>
      <c r="LWV11" s="961"/>
      <c r="LWW11" s="963"/>
      <c r="LWX11" s="962"/>
      <c r="LWY11" s="961"/>
      <c r="LWZ11" s="961"/>
      <c r="LXA11" s="963"/>
      <c r="LXB11" s="962"/>
      <c r="LXC11" s="961"/>
      <c r="LXD11" s="961"/>
      <c r="LXE11" s="963"/>
      <c r="LXF11" s="962"/>
      <c r="LXG11" s="961"/>
      <c r="LXH11" s="961"/>
      <c r="LXI11" s="963"/>
      <c r="LXJ11" s="962"/>
      <c r="LXK11" s="961"/>
      <c r="LXL11" s="961"/>
      <c r="LXM11" s="963"/>
      <c r="LXN11" s="962"/>
      <c r="LXO11" s="961"/>
      <c r="LXP11" s="961"/>
      <c r="LXQ11" s="963"/>
      <c r="LXR11" s="962"/>
      <c r="LXS11" s="961"/>
      <c r="LXT11" s="961"/>
      <c r="LXU11" s="963"/>
      <c r="LXV11" s="962"/>
      <c r="LXW11" s="961"/>
      <c r="LXX11" s="961"/>
      <c r="LXY11" s="963"/>
      <c r="LXZ11" s="962"/>
      <c r="LYA11" s="961"/>
      <c r="LYB11" s="961"/>
      <c r="LYC11" s="963"/>
      <c r="LYD11" s="962"/>
      <c r="LYE11" s="961"/>
      <c r="LYF11" s="961"/>
      <c r="LYG11" s="963"/>
      <c r="LYH11" s="962"/>
      <c r="LYI11" s="961"/>
      <c r="LYJ11" s="961"/>
      <c r="LYK11" s="963"/>
      <c r="LYL11" s="962"/>
      <c r="LYM11" s="961"/>
      <c r="LYN11" s="961"/>
      <c r="LYO11" s="963"/>
      <c r="LYP11" s="962"/>
      <c r="LYQ11" s="961"/>
      <c r="LYR11" s="961"/>
      <c r="LYS11" s="963"/>
      <c r="LYT11" s="962"/>
      <c r="LYU11" s="961"/>
      <c r="LYV11" s="961"/>
      <c r="LYW11" s="963"/>
      <c r="LYX11" s="962"/>
      <c r="LYY11" s="961"/>
      <c r="LYZ11" s="961"/>
      <c r="LZA11" s="963"/>
      <c r="LZB11" s="962"/>
      <c r="LZC11" s="961"/>
      <c r="LZD11" s="961"/>
      <c r="LZE11" s="963"/>
      <c r="LZF11" s="962"/>
      <c r="LZG11" s="961"/>
      <c r="LZH11" s="961"/>
      <c r="LZI11" s="963"/>
      <c r="LZJ11" s="962"/>
      <c r="LZK11" s="961"/>
      <c r="LZL11" s="961"/>
      <c r="LZM11" s="963"/>
      <c r="LZN11" s="962"/>
      <c r="LZO11" s="961"/>
      <c r="LZP11" s="961"/>
      <c r="LZQ11" s="963"/>
      <c r="LZR11" s="962"/>
      <c r="LZS11" s="961"/>
      <c r="LZT11" s="961"/>
      <c r="LZU11" s="963"/>
      <c r="LZV11" s="962"/>
      <c r="LZW11" s="961"/>
      <c r="LZX11" s="961"/>
      <c r="LZY11" s="963"/>
      <c r="LZZ11" s="962"/>
      <c r="MAA11" s="961"/>
      <c r="MAB11" s="961"/>
      <c r="MAC11" s="963"/>
      <c r="MAD11" s="962"/>
      <c r="MAE11" s="961"/>
      <c r="MAF11" s="961"/>
      <c r="MAG11" s="963"/>
      <c r="MAH11" s="962"/>
      <c r="MAI11" s="961"/>
      <c r="MAJ11" s="961"/>
      <c r="MAK11" s="963"/>
      <c r="MAL11" s="962"/>
      <c r="MAM11" s="961"/>
      <c r="MAN11" s="961"/>
      <c r="MAO11" s="963"/>
      <c r="MAP11" s="962"/>
      <c r="MAQ11" s="961"/>
      <c r="MAR11" s="961"/>
      <c r="MAS11" s="963"/>
      <c r="MAT11" s="962"/>
      <c r="MAU11" s="961"/>
      <c r="MAV11" s="961"/>
      <c r="MAW11" s="963"/>
      <c r="MAX11" s="962"/>
      <c r="MAY11" s="961"/>
      <c r="MAZ11" s="961"/>
      <c r="MBA11" s="963"/>
      <c r="MBB11" s="962"/>
      <c r="MBC11" s="961"/>
      <c r="MBD11" s="961"/>
      <c r="MBE11" s="963"/>
      <c r="MBF11" s="962"/>
      <c r="MBG11" s="961"/>
      <c r="MBH11" s="961"/>
      <c r="MBI11" s="963"/>
      <c r="MBJ11" s="962"/>
      <c r="MBK11" s="961"/>
      <c r="MBL11" s="961"/>
      <c r="MBM11" s="963"/>
      <c r="MBN11" s="962"/>
      <c r="MBO11" s="961"/>
      <c r="MBP11" s="961"/>
      <c r="MBQ11" s="963"/>
      <c r="MBR11" s="962"/>
      <c r="MBS11" s="961"/>
      <c r="MBT11" s="961"/>
      <c r="MBU11" s="963"/>
      <c r="MBV11" s="962"/>
      <c r="MBW11" s="961"/>
      <c r="MBX11" s="961"/>
      <c r="MBY11" s="963"/>
      <c r="MBZ11" s="962"/>
      <c r="MCA11" s="961"/>
      <c r="MCB11" s="961"/>
      <c r="MCC11" s="963"/>
      <c r="MCD11" s="962"/>
      <c r="MCE11" s="961"/>
      <c r="MCF11" s="961"/>
      <c r="MCG11" s="963"/>
      <c r="MCH11" s="962"/>
      <c r="MCI11" s="961"/>
      <c r="MCJ11" s="961"/>
      <c r="MCK11" s="963"/>
      <c r="MCL11" s="962"/>
      <c r="MCM11" s="961"/>
      <c r="MCN11" s="961"/>
      <c r="MCO11" s="963"/>
      <c r="MCP11" s="962"/>
      <c r="MCQ11" s="961"/>
      <c r="MCR11" s="961"/>
      <c r="MCS11" s="963"/>
      <c r="MCT11" s="962"/>
      <c r="MCU11" s="961"/>
      <c r="MCV11" s="961"/>
      <c r="MCW11" s="963"/>
      <c r="MCX11" s="962"/>
      <c r="MCY11" s="961"/>
      <c r="MCZ11" s="961"/>
      <c r="MDA11" s="963"/>
      <c r="MDB11" s="962"/>
      <c r="MDC11" s="961"/>
      <c r="MDD11" s="961"/>
      <c r="MDE11" s="963"/>
      <c r="MDF11" s="962"/>
      <c r="MDG11" s="961"/>
      <c r="MDH11" s="961"/>
      <c r="MDI11" s="963"/>
      <c r="MDJ11" s="962"/>
      <c r="MDK11" s="961"/>
      <c r="MDL11" s="961"/>
      <c r="MDM11" s="963"/>
      <c r="MDN11" s="962"/>
      <c r="MDO11" s="961"/>
      <c r="MDP11" s="961"/>
      <c r="MDQ11" s="963"/>
      <c r="MDR11" s="962"/>
      <c r="MDS11" s="961"/>
      <c r="MDT11" s="961"/>
      <c r="MDU11" s="963"/>
      <c r="MDV11" s="962"/>
      <c r="MDW11" s="961"/>
      <c r="MDX11" s="961"/>
      <c r="MDY11" s="963"/>
      <c r="MDZ11" s="962"/>
      <c r="MEA11" s="961"/>
      <c r="MEB11" s="961"/>
      <c r="MEC11" s="963"/>
      <c r="MED11" s="962"/>
      <c r="MEE11" s="961"/>
      <c r="MEF11" s="961"/>
      <c r="MEG11" s="963"/>
      <c r="MEH11" s="962"/>
      <c r="MEI11" s="961"/>
      <c r="MEJ11" s="961"/>
      <c r="MEK11" s="963"/>
      <c r="MEL11" s="962"/>
      <c r="MEM11" s="961"/>
      <c r="MEN11" s="961"/>
      <c r="MEO11" s="963"/>
      <c r="MEP11" s="962"/>
      <c r="MEQ11" s="961"/>
      <c r="MER11" s="961"/>
      <c r="MES11" s="963"/>
      <c r="MET11" s="962"/>
      <c r="MEU11" s="961"/>
      <c r="MEV11" s="961"/>
      <c r="MEW11" s="963"/>
      <c r="MEX11" s="962"/>
      <c r="MEY11" s="961"/>
      <c r="MEZ11" s="961"/>
      <c r="MFA11" s="963"/>
      <c r="MFB11" s="962"/>
      <c r="MFC11" s="961"/>
      <c r="MFD11" s="961"/>
      <c r="MFE11" s="963"/>
      <c r="MFF11" s="962"/>
      <c r="MFG11" s="961"/>
      <c r="MFH11" s="961"/>
      <c r="MFI11" s="963"/>
      <c r="MFJ11" s="962"/>
      <c r="MFK11" s="961"/>
      <c r="MFL11" s="961"/>
      <c r="MFM11" s="963"/>
      <c r="MFN11" s="962"/>
      <c r="MFO11" s="961"/>
      <c r="MFP11" s="961"/>
      <c r="MFQ11" s="963"/>
      <c r="MFR11" s="962"/>
      <c r="MFS11" s="961"/>
      <c r="MFT11" s="961"/>
      <c r="MFU11" s="963"/>
      <c r="MFV11" s="962"/>
      <c r="MFW11" s="961"/>
      <c r="MFX11" s="961"/>
      <c r="MFY11" s="963"/>
      <c r="MFZ11" s="962"/>
      <c r="MGA11" s="961"/>
      <c r="MGB11" s="961"/>
      <c r="MGC11" s="963"/>
      <c r="MGD11" s="962"/>
      <c r="MGE11" s="961"/>
      <c r="MGF11" s="961"/>
      <c r="MGG11" s="963"/>
      <c r="MGH11" s="962"/>
      <c r="MGI11" s="961"/>
      <c r="MGJ11" s="961"/>
      <c r="MGK11" s="963"/>
      <c r="MGL11" s="962"/>
      <c r="MGM11" s="961"/>
      <c r="MGN11" s="961"/>
      <c r="MGO11" s="963"/>
      <c r="MGP11" s="962"/>
      <c r="MGQ11" s="961"/>
      <c r="MGR11" s="961"/>
      <c r="MGS11" s="963"/>
      <c r="MGT11" s="962"/>
      <c r="MGU11" s="961"/>
      <c r="MGV11" s="961"/>
      <c r="MGW11" s="963"/>
      <c r="MGX11" s="962"/>
      <c r="MGY11" s="961"/>
      <c r="MGZ11" s="961"/>
      <c r="MHA11" s="963"/>
      <c r="MHB11" s="962"/>
      <c r="MHC11" s="961"/>
      <c r="MHD11" s="961"/>
      <c r="MHE11" s="963"/>
      <c r="MHF11" s="962"/>
      <c r="MHG11" s="961"/>
      <c r="MHH11" s="961"/>
      <c r="MHI11" s="963"/>
      <c r="MHJ11" s="962"/>
      <c r="MHK11" s="961"/>
      <c r="MHL11" s="961"/>
      <c r="MHM11" s="963"/>
      <c r="MHN11" s="962"/>
      <c r="MHO11" s="961"/>
      <c r="MHP11" s="961"/>
      <c r="MHQ11" s="963"/>
      <c r="MHR11" s="962"/>
      <c r="MHS11" s="961"/>
      <c r="MHT11" s="961"/>
      <c r="MHU11" s="963"/>
      <c r="MHV11" s="962"/>
      <c r="MHW11" s="961"/>
      <c r="MHX11" s="961"/>
      <c r="MHY11" s="963"/>
      <c r="MHZ11" s="962"/>
      <c r="MIA11" s="961"/>
      <c r="MIB11" s="961"/>
      <c r="MIC11" s="963"/>
      <c r="MID11" s="962"/>
      <c r="MIE11" s="961"/>
      <c r="MIF11" s="961"/>
      <c r="MIG11" s="963"/>
      <c r="MIH11" s="962"/>
      <c r="MII11" s="961"/>
      <c r="MIJ11" s="961"/>
      <c r="MIK11" s="963"/>
      <c r="MIL11" s="962"/>
      <c r="MIM11" s="961"/>
      <c r="MIN11" s="961"/>
      <c r="MIO11" s="963"/>
      <c r="MIP11" s="962"/>
      <c r="MIQ11" s="961"/>
      <c r="MIR11" s="961"/>
      <c r="MIS11" s="963"/>
      <c r="MIT11" s="962"/>
      <c r="MIU11" s="961"/>
      <c r="MIV11" s="961"/>
      <c r="MIW11" s="963"/>
      <c r="MIX11" s="962"/>
      <c r="MIY11" s="961"/>
      <c r="MIZ11" s="961"/>
      <c r="MJA11" s="963"/>
      <c r="MJB11" s="962"/>
      <c r="MJC11" s="961"/>
      <c r="MJD11" s="961"/>
      <c r="MJE11" s="963"/>
      <c r="MJF11" s="962"/>
      <c r="MJG11" s="961"/>
      <c r="MJH11" s="961"/>
      <c r="MJI11" s="963"/>
      <c r="MJJ11" s="962"/>
      <c r="MJK11" s="961"/>
      <c r="MJL11" s="961"/>
      <c r="MJM11" s="963"/>
      <c r="MJN11" s="962"/>
      <c r="MJO11" s="961"/>
      <c r="MJP11" s="961"/>
      <c r="MJQ11" s="963"/>
      <c r="MJR11" s="962"/>
      <c r="MJS11" s="961"/>
      <c r="MJT11" s="961"/>
      <c r="MJU11" s="963"/>
      <c r="MJV11" s="962"/>
      <c r="MJW11" s="961"/>
      <c r="MJX11" s="961"/>
      <c r="MJY11" s="963"/>
      <c r="MJZ11" s="962"/>
      <c r="MKA11" s="961"/>
      <c r="MKB11" s="961"/>
      <c r="MKC11" s="963"/>
      <c r="MKD11" s="962"/>
      <c r="MKE11" s="961"/>
      <c r="MKF11" s="961"/>
      <c r="MKG11" s="963"/>
      <c r="MKH11" s="962"/>
      <c r="MKI11" s="961"/>
      <c r="MKJ11" s="961"/>
      <c r="MKK11" s="963"/>
      <c r="MKL11" s="962"/>
      <c r="MKM11" s="961"/>
      <c r="MKN11" s="961"/>
      <c r="MKO11" s="963"/>
      <c r="MKP11" s="962"/>
      <c r="MKQ11" s="961"/>
      <c r="MKR11" s="961"/>
      <c r="MKS11" s="963"/>
      <c r="MKT11" s="962"/>
      <c r="MKU11" s="961"/>
      <c r="MKV11" s="961"/>
      <c r="MKW11" s="963"/>
      <c r="MKX11" s="962"/>
      <c r="MKY11" s="961"/>
      <c r="MKZ11" s="961"/>
      <c r="MLA11" s="963"/>
      <c r="MLB11" s="962"/>
      <c r="MLC11" s="961"/>
      <c r="MLD11" s="961"/>
      <c r="MLE11" s="963"/>
      <c r="MLF11" s="962"/>
      <c r="MLG11" s="961"/>
      <c r="MLH11" s="961"/>
      <c r="MLI11" s="963"/>
      <c r="MLJ11" s="962"/>
      <c r="MLK11" s="961"/>
      <c r="MLL11" s="961"/>
      <c r="MLM11" s="963"/>
      <c r="MLN11" s="962"/>
      <c r="MLO11" s="961"/>
      <c r="MLP11" s="961"/>
      <c r="MLQ11" s="963"/>
      <c r="MLR11" s="962"/>
      <c r="MLS11" s="961"/>
      <c r="MLT11" s="961"/>
      <c r="MLU11" s="963"/>
      <c r="MLV11" s="962"/>
      <c r="MLW11" s="961"/>
      <c r="MLX11" s="961"/>
      <c r="MLY11" s="963"/>
      <c r="MLZ11" s="962"/>
      <c r="MMA11" s="961"/>
      <c r="MMB11" s="961"/>
      <c r="MMC11" s="963"/>
      <c r="MMD11" s="962"/>
      <c r="MME11" s="961"/>
      <c r="MMF11" s="961"/>
      <c r="MMG11" s="963"/>
      <c r="MMH11" s="962"/>
      <c r="MMI11" s="961"/>
      <c r="MMJ11" s="961"/>
      <c r="MMK11" s="963"/>
      <c r="MML11" s="962"/>
      <c r="MMM11" s="961"/>
      <c r="MMN11" s="961"/>
      <c r="MMO11" s="963"/>
      <c r="MMP11" s="962"/>
      <c r="MMQ11" s="961"/>
      <c r="MMR11" s="961"/>
      <c r="MMS11" s="963"/>
      <c r="MMT11" s="962"/>
      <c r="MMU11" s="961"/>
      <c r="MMV11" s="961"/>
      <c r="MMW11" s="963"/>
      <c r="MMX11" s="962"/>
      <c r="MMY11" s="961"/>
      <c r="MMZ11" s="961"/>
      <c r="MNA11" s="963"/>
      <c r="MNB11" s="962"/>
      <c r="MNC11" s="961"/>
      <c r="MND11" s="961"/>
      <c r="MNE11" s="963"/>
      <c r="MNF11" s="962"/>
      <c r="MNG11" s="961"/>
      <c r="MNH11" s="961"/>
      <c r="MNI11" s="963"/>
      <c r="MNJ11" s="962"/>
      <c r="MNK11" s="961"/>
      <c r="MNL11" s="961"/>
      <c r="MNM11" s="963"/>
      <c r="MNN11" s="962"/>
      <c r="MNO11" s="961"/>
      <c r="MNP11" s="961"/>
      <c r="MNQ11" s="963"/>
      <c r="MNR11" s="962"/>
      <c r="MNS11" s="961"/>
      <c r="MNT11" s="961"/>
      <c r="MNU11" s="963"/>
      <c r="MNV11" s="962"/>
      <c r="MNW11" s="961"/>
      <c r="MNX11" s="961"/>
      <c r="MNY11" s="963"/>
      <c r="MNZ11" s="962"/>
      <c r="MOA11" s="961"/>
      <c r="MOB11" s="961"/>
      <c r="MOC11" s="963"/>
      <c r="MOD11" s="962"/>
      <c r="MOE11" s="961"/>
      <c r="MOF11" s="961"/>
      <c r="MOG11" s="963"/>
      <c r="MOH11" s="962"/>
      <c r="MOI11" s="961"/>
      <c r="MOJ11" s="961"/>
      <c r="MOK11" s="963"/>
      <c r="MOL11" s="962"/>
      <c r="MOM11" s="961"/>
      <c r="MON11" s="961"/>
      <c r="MOO11" s="963"/>
      <c r="MOP11" s="962"/>
      <c r="MOQ11" s="961"/>
      <c r="MOR11" s="961"/>
      <c r="MOS11" s="963"/>
      <c r="MOT11" s="962"/>
      <c r="MOU11" s="961"/>
      <c r="MOV11" s="961"/>
      <c r="MOW11" s="963"/>
      <c r="MOX11" s="962"/>
      <c r="MOY11" s="961"/>
      <c r="MOZ11" s="961"/>
      <c r="MPA11" s="963"/>
      <c r="MPB11" s="962"/>
      <c r="MPC11" s="961"/>
      <c r="MPD11" s="961"/>
      <c r="MPE11" s="963"/>
      <c r="MPF11" s="962"/>
      <c r="MPG11" s="961"/>
      <c r="MPH11" s="961"/>
      <c r="MPI11" s="963"/>
      <c r="MPJ11" s="962"/>
      <c r="MPK11" s="961"/>
      <c r="MPL11" s="961"/>
      <c r="MPM11" s="963"/>
      <c r="MPN11" s="962"/>
      <c r="MPO11" s="961"/>
      <c r="MPP11" s="961"/>
      <c r="MPQ11" s="963"/>
      <c r="MPR11" s="962"/>
      <c r="MPS11" s="961"/>
      <c r="MPT11" s="961"/>
      <c r="MPU11" s="963"/>
      <c r="MPV11" s="962"/>
      <c r="MPW11" s="961"/>
      <c r="MPX11" s="961"/>
      <c r="MPY11" s="963"/>
      <c r="MPZ11" s="962"/>
      <c r="MQA11" s="961"/>
      <c r="MQB11" s="961"/>
      <c r="MQC11" s="963"/>
      <c r="MQD11" s="962"/>
      <c r="MQE11" s="961"/>
      <c r="MQF11" s="961"/>
      <c r="MQG11" s="963"/>
      <c r="MQH11" s="962"/>
      <c r="MQI11" s="961"/>
      <c r="MQJ11" s="961"/>
      <c r="MQK11" s="963"/>
      <c r="MQL11" s="962"/>
      <c r="MQM11" s="961"/>
      <c r="MQN11" s="961"/>
      <c r="MQO11" s="963"/>
      <c r="MQP11" s="962"/>
      <c r="MQQ11" s="961"/>
      <c r="MQR11" s="961"/>
      <c r="MQS11" s="963"/>
      <c r="MQT11" s="962"/>
      <c r="MQU11" s="961"/>
      <c r="MQV11" s="961"/>
      <c r="MQW11" s="963"/>
      <c r="MQX11" s="962"/>
      <c r="MQY11" s="961"/>
      <c r="MQZ11" s="961"/>
      <c r="MRA11" s="963"/>
      <c r="MRB11" s="962"/>
      <c r="MRC11" s="961"/>
      <c r="MRD11" s="961"/>
      <c r="MRE11" s="963"/>
      <c r="MRF11" s="962"/>
      <c r="MRG11" s="961"/>
      <c r="MRH11" s="961"/>
      <c r="MRI11" s="963"/>
      <c r="MRJ11" s="962"/>
      <c r="MRK11" s="961"/>
      <c r="MRL11" s="961"/>
      <c r="MRM11" s="963"/>
      <c r="MRN11" s="962"/>
      <c r="MRO11" s="961"/>
      <c r="MRP11" s="961"/>
      <c r="MRQ11" s="963"/>
      <c r="MRR11" s="962"/>
      <c r="MRS11" s="961"/>
      <c r="MRT11" s="961"/>
      <c r="MRU11" s="963"/>
      <c r="MRV11" s="962"/>
      <c r="MRW11" s="961"/>
      <c r="MRX11" s="961"/>
      <c r="MRY11" s="963"/>
      <c r="MRZ11" s="962"/>
      <c r="MSA11" s="961"/>
      <c r="MSB11" s="961"/>
      <c r="MSC11" s="963"/>
      <c r="MSD11" s="962"/>
      <c r="MSE11" s="961"/>
      <c r="MSF11" s="961"/>
      <c r="MSG11" s="963"/>
      <c r="MSH11" s="962"/>
      <c r="MSI11" s="961"/>
      <c r="MSJ11" s="961"/>
      <c r="MSK11" s="963"/>
      <c r="MSL11" s="962"/>
      <c r="MSM11" s="961"/>
      <c r="MSN11" s="961"/>
      <c r="MSO11" s="963"/>
      <c r="MSP11" s="962"/>
      <c r="MSQ11" s="961"/>
      <c r="MSR11" s="961"/>
      <c r="MSS11" s="963"/>
      <c r="MST11" s="962"/>
      <c r="MSU11" s="961"/>
      <c r="MSV11" s="961"/>
      <c r="MSW11" s="963"/>
      <c r="MSX11" s="962"/>
      <c r="MSY11" s="961"/>
      <c r="MSZ11" s="961"/>
      <c r="MTA11" s="963"/>
      <c r="MTB11" s="962"/>
      <c r="MTC11" s="961"/>
      <c r="MTD11" s="961"/>
      <c r="MTE11" s="963"/>
      <c r="MTF11" s="962"/>
      <c r="MTG11" s="961"/>
      <c r="MTH11" s="961"/>
      <c r="MTI11" s="963"/>
      <c r="MTJ11" s="962"/>
      <c r="MTK11" s="961"/>
      <c r="MTL11" s="961"/>
      <c r="MTM11" s="963"/>
      <c r="MTN11" s="962"/>
      <c r="MTO11" s="961"/>
      <c r="MTP11" s="961"/>
      <c r="MTQ11" s="963"/>
      <c r="MTR11" s="962"/>
      <c r="MTS11" s="961"/>
      <c r="MTT11" s="961"/>
      <c r="MTU11" s="963"/>
      <c r="MTV11" s="962"/>
      <c r="MTW11" s="961"/>
      <c r="MTX11" s="961"/>
      <c r="MTY11" s="963"/>
      <c r="MTZ11" s="962"/>
      <c r="MUA11" s="961"/>
      <c r="MUB11" s="961"/>
      <c r="MUC11" s="963"/>
      <c r="MUD11" s="962"/>
      <c r="MUE11" s="961"/>
      <c r="MUF11" s="961"/>
      <c r="MUG11" s="963"/>
      <c r="MUH11" s="962"/>
      <c r="MUI11" s="961"/>
      <c r="MUJ11" s="961"/>
      <c r="MUK11" s="963"/>
      <c r="MUL11" s="962"/>
      <c r="MUM11" s="961"/>
      <c r="MUN11" s="961"/>
      <c r="MUO11" s="963"/>
      <c r="MUP11" s="962"/>
      <c r="MUQ11" s="961"/>
      <c r="MUR11" s="961"/>
      <c r="MUS11" s="963"/>
      <c r="MUT11" s="962"/>
      <c r="MUU11" s="961"/>
      <c r="MUV11" s="961"/>
      <c r="MUW11" s="963"/>
      <c r="MUX11" s="962"/>
      <c r="MUY11" s="961"/>
      <c r="MUZ11" s="961"/>
      <c r="MVA11" s="963"/>
      <c r="MVB11" s="962"/>
      <c r="MVC11" s="961"/>
      <c r="MVD11" s="961"/>
      <c r="MVE11" s="963"/>
      <c r="MVF11" s="962"/>
      <c r="MVG11" s="961"/>
      <c r="MVH11" s="961"/>
      <c r="MVI11" s="963"/>
      <c r="MVJ11" s="962"/>
      <c r="MVK11" s="961"/>
      <c r="MVL11" s="961"/>
      <c r="MVM11" s="963"/>
      <c r="MVN11" s="962"/>
      <c r="MVO11" s="961"/>
      <c r="MVP11" s="961"/>
      <c r="MVQ11" s="963"/>
      <c r="MVR11" s="962"/>
      <c r="MVS11" s="961"/>
      <c r="MVT11" s="961"/>
      <c r="MVU11" s="963"/>
      <c r="MVV11" s="962"/>
      <c r="MVW11" s="961"/>
      <c r="MVX11" s="961"/>
      <c r="MVY11" s="963"/>
      <c r="MVZ11" s="962"/>
      <c r="MWA11" s="961"/>
      <c r="MWB11" s="961"/>
      <c r="MWC11" s="963"/>
      <c r="MWD11" s="962"/>
      <c r="MWE11" s="961"/>
      <c r="MWF11" s="961"/>
      <c r="MWG11" s="963"/>
      <c r="MWH11" s="962"/>
      <c r="MWI11" s="961"/>
      <c r="MWJ11" s="961"/>
      <c r="MWK11" s="963"/>
      <c r="MWL11" s="962"/>
      <c r="MWM11" s="961"/>
      <c r="MWN11" s="961"/>
      <c r="MWO11" s="963"/>
      <c r="MWP11" s="962"/>
      <c r="MWQ11" s="961"/>
      <c r="MWR11" s="961"/>
      <c r="MWS11" s="963"/>
      <c r="MWT11" s="962"/>
      <c r="MWU11" s="961"/>
      <c r="MWV11" s="961"/>
      <c r="MWW11" s="963"/>
      <c r="MWX11" s="962"/>
      <c r="MWY11" s="961"/>
      <c r="MWZ11" s="961"/>
      <c r="MXA11" s="963"/>
      <c r="MXB11" s="962"/>
      <c r="MXC11" s="961"/>
      <c r="MXD11" s="961"/>
      <c r="MXE11" s="963"/>
      <c r="MXF11" s="962"/>
      <c r="MXG11" s="961"/>
      <c r="MXH11" s="961"/>
      <c r="MXI11" s="963"/>
      <c r="MXJ11" s="962"/>
      <c r="MXK11" s="961"/>
      <c r="MXL11" s="961"/>
      <c r="MXM11" s="963"/>
      <c r="MXN11" s="962"/>
      <c r="MXO11" s="961"/>
      <c r="MXP11" s="961"/>
      <c r="MXQ11" s="963"/>
      <c r="MXR11" s="962"/>
      <c r="MXS11" s="961"/>
      <c r="MXT11" s="961"/>
      <c r="MXU11" s="963"/>
      <c r="MXV11" s="962"/>
      <c r="MXW11" s="961"/>
      <c r="MXX11" s="961"/>
      <c r="MXY11" s="963"/>
      <c r="MXZ11" s="962"/>
      <c r="MYA11" s="961"/>
      <c r="MYB11" s="961"/>
      <c r="MYC11" s="963"/>
      <c r="MYD11" s="962"/>
      <c r="MYE11" s="961"/>
      <c r="MYF11" s="961"/>
      <c r="MYG11" s="963"/>
      <c r="MYH11" s="962"/>
      <c r="MYI11" s="961"/>
      <c r="MYJ11" s="961"/>
      <c r="MYK11" s="963"/>
      <c r="MYL11" s="962"/>
      <c r="MYM11" s="961"/>
      <c r="MYN11" s="961"/>
      <c r="MYO11" s="963"/>
      <c r="MYP11" s="962"/>
      <c r="MYQ11" s="961"/>
      <c r="MYR11" s="961"/>
      <c r="MYS11" s="963"/>
      <c r="MYT11" s="962"/>
      <c r="MYU11" s="961"/>
      <c r="MYV11" s="961"/>
      <c r="MYW11" s="963"/>
      <c r="MYX11" s="962"/>
      <c r="MYY11" s="961"/>
      <c r="MYZ11" s="961"/>
      <c r="MZA11" s="963"/>
      <c r="MZB11" s="962"/>
      <c r="MZC11" s="961"/>
      <c r="MZD11" s="961"/>
      <c r="MZE11" s="963"/>
      <c r="MZF11" s="962"/>
      <c r="MZG11" s="961"/>
      <c r="MZH11" s="961"/>
      <c r="MZI11" s="963"/>
      <c r="MZJ11" s="962"/>
      <c r="MZK11" s="961"/>
      <c r="MZL11" s="961"/>
      <c r="MZM11" s="963"/>
      <c r="MZN11" s="962"/>
      <c r="MZO11" s="961"/>
      <c r="MZP11" s="961"/>
      <c r="MZQ11" s="963"/>
      <c r="MZR11" s="962"/>
      <c r="MZS11" s="961"/>
      <c r="MZT11" s="961"/>
      <c r="MZU11" s="963"/>
      <c r="MZV11" s="962"/>
      <c r="MZW11" s="961"/>
      <c r="MZX11" s="961"/>
      <c r="MZY11" s="963"/>
      <c r="MZZ11" s="962"/>
      <c r="NAA11" s="961"/>
      <c r="NAB11" s="961"/>
      <c r="NAC11" s="963"/>
      <c r="NAD11" s="962"/>
      <c r="NAE11" s="961"/>
      <c r="NAF11" s="961"/>
      <c r="NAG11" s="963"/>
      <c r="NAH11" s="962"/>
      <c r="NAI11" s="961"/>
      <c r="NAJ11" s="961"/>
      <c r="NAK11" s="963"/>
      <c r="NAL11" s="962"/>
      <c r="NAM11" s="961"/>
      <c r="NAN11" s="961"/>
      <c r="NAO11" s="963"/>
      <c r="NAP11" s="962"/>
      <c r="NAQ11" s="961"/>
      <c r="NAR11" s="961"/>
      <c r="NAS11" s="963"/>
      <c r="NAT11" s="962"/>
      <c r="NAU11" s="961"/>
      <c r="NAV11" s="961"/>
      <c r="NAW11" s="963"/>
      <c r="NAX11" s="962"/>
      <c r="NAY11" s="961"/>
      <c r="NAZ11" s="961"/>
      <c r="NBA11" s="963"/>
      <c r="NBB11" s="962"/>
      <c r="NBC11" s="961"/>
      <c r="NBD11" s="961"/>
      <c r="NBE11" s="963"/>
      <c r="NBF11" s="962"/>
      <c r="NBG11" s="961"/>
      <c r="NBH11" s="961"/>
      <c r="NBI11" s="963"/>
      <c r="NBJ11" s="962"/>
      <c r="NBK11" s="961"/>
      <c r="NBL11" s="961"/>
      <c r="NBM11" s="963"/>
      <c r="NBN11" s="962"/>
      <c r="NBO11" s="961"/>
      <c r="NBP11" s="961"/>
      <c r="NBQ11" s="963"/>
      <c r="NBR11" s="962"/>
      <c r="NBS11" s="961"/>
      <c r="NBT11" s="961"/>
      <c r="NBU11" s="963"/>
      <c r="NBV11" s="962"/>
      <c r="NBW11" s="961"/>
      <c r="NBX11" s="961"/>
      <c r="NBY11" s="963"/>
      <c r="NBZ11" s="962"/>
      <c r="NCA11" s="961"/>
      <c r="NCB11" s="961"/>
      <c r="NCC11" s="963"/>
      <c r="NCD11" s="962"/>
      <c r="NCE11" s="961"/>
      <c r="NCF11" s="961"/>
      <c r="NCG11" s="963"/>
      <c r="NCH11" s="962"/>
      <c r="NCI11" s="961"/>
      <c r="NCJ11" s="961"/>
      <c r="NCK11" s="963"/>
      <c r="NCL11" s="962"/>
      <c r="NCM11" s="961"/>
      <c r="NCN11" s="961"/>
      <c r="NCO11" s="963"/>
      <c r="NCP11" s="962"/>
      <c r="NCQ11" s="961"/>
      <c r="NCR11" s="961"/>
      <c r="NCS11" s="963"/>
      <c r="NCT11" s="962"/>
      <c r="NCU11" s="961"/>
      <c r="NCV11" s="961"/>
      <c r="NCW11" s="963"/>
      <c r="NCX11" s="962"/>
      <c r="NCY11" s="961"/>
      <c r="NCZ11" s="961"/>
      <c r="NDA11" s="963"/>
      <c r="NDB11" s="962"/>
      <c r="NDC11" s="961"/>
      <c r="NDD11" s="961"/>
      <c r="NDE11" s="963"/>
      <c r="NDF11" s="962"/>
      <c r="NDG11" s="961"/>
      <c r="NDH11" s="961"/>
      <c r="NDI11" s="963"/>
      <c r="NDJ11" s="962"/>
      <c r="NDK11" s="961"/>
      <c r="NDL11" s="961"/>
      <c r="NDM11" s="963"/>
      <c r="NDN11" s="962"/>
      <c r="NDO11" s="961"/>
      <c r="NDP11" s="961"/>
      <c r="NDQ11" s="963"/>
      <c r="NDR11" s="962"/>
      <c r="NDS11" s="961"/>
      <c r="NDT11" s="961"/>
      <c r="NDU11" s="963"/>
      <c r="NDV11" s="962"/>
      <c r="NDW11" s="961"/>
      <c r="NDX11" s="961"/>
      <c r="NDY11" s="963"/>
      <c r="NDZ11" s="962"/>
      <c r="NEA11" s="961"/>
      <c r="NEB11" s="961"/>
      <c r="NEC11" s="963"/>
      <c r="NED11" s="962"/>
      <c r="NEE11" s="961"/>
      <c r="NEF11" s="961"/>
      <c r="NEG11" s="963"/>
      <c r="NEH11" s="962"/>
      <c r="NEI11" s="961"/>
      <c r="NEJ11" s="961"/>
      <c r="NEK11" s="963"/>
      <c r="NEL11" s="962"/>
      <c r="NEM11" s="961"/>
      <c r="NEN11" s="961"/>
      <c r="NEO11" s="963"/>
      <c r="NEP11" s="962"/>
      <c r="NEQ11" s="961"/>
      <c r="NER11" s="961"/>
      <c r="NES11" s="963"/>
      <c r="NET11" s="962"/>
      <c r="NEU11" s="961"/>
      <c r="NEV11" s="961"/>
      <c r="NEW11" s="963"/>
      <c r="NEX11" s="962"/>
      <c r="NEY11" s="961"/>
      <c r="NEZ11" s="961"/>
      <c r="NFA11" s="963"/>
      <c r="NFB11" s="962"/>
      <c r="NFC11" s="961"/>
      <c r="NFD11" s="961"/>
      <c r="NFE11" s="963"/>
      <c r="NFF11" s="962"/>
      <c r="NFG11" s="961"/>
      <c r="NFH11" s="961"/>
      <c r="NFI11" s="963"/>
      <c r="NFJ11" s="962"/>
      <c r="NFK11" s="961"/>
      <c r="NFL11" s="961"/>
      <c r="NFM11" s="963"/>
      <c r="NFN11" s="962"/>
      <c r="NFO11" s="961"/>
      <c r="NFP11" s="961"/>
      <c r="NFQ11" s="963"/>
      <c r="NFR11" s="962"/>
      <c r="NFS11" s="961"/>
      <c r="NFT11" s="961"/>
      <c r="NFU11" s="963"/>
      <c r="NFV11" s="962"/>
      <c r="NFW11" s="961"/>
      <c r="NFX11" s="961"/>
      <c r="NFY11" s="963"/>
      <c r="NFZ11" s="962"/>
      <c r="NGA11" s="961"/>
      <c r="NGB11" s="961"/>
      <c r="NGC11" s="963"/>
      <c r="NGD11" s="962"/>
      <c r="NGE11" s="961"/>
      <c r="NGF11" s="961"/>
      <c r="NGG11" s="963"/>
      <c r="NGH11" s="962"/>
      <c r="NGI11" s="961"/>
      <c r="NGJ11" s="961"/>
      <c r="NGK11" s="963"/>
      <c r="NGL11" s="962"/>
      <c r="NGM11" s="961"/>
      <c r="NGN11" s="961"/>
      <c r="NGO11" s="963"/>
      <c r="NGP11" s="962"/>
      <c r="NGQ11" s="961"/>
      <c r="NGR11" s="961"/>
      <c r="NGS11" s="963"/>
      <c r="NGT11" s="962"/>
      <c r="NGU11" s="961"/>
      <c r="NGV11" s="961"/>
      <c r="NGW11" s="963"/>
      <c r="NGX11" s="962"/>
      <c r="NGY11" s="961"/>
      <c r="NGZ11" s="961"/>
      <c r="NHA11" s="963"/>
      <c r="NHB11" s="962"/>
      <c r="NHC11" s="961"/>
      <c r="NHD11" s="961"/>
      <c r="NHE11" s="963"/>
      <c r="NHF11" s="962"/>
      <c r="NHG11" s="961"/>
      <c r="NHH11" s="961"/>
      <c r="NHI11" s="963"/>
      <c r="NHJ11" s="962"/>
      <c r="NHK11" s="961"/>
      <c r="NHL11" s="961"/>
      <c r="NHM11" s="963"/>
      <c r="NHN11" s="962"/>
      <c r="NHO11" s="961"/>
      <c r="NHP11" s="961"/>
      <c r="NHQ11" s="963"/>
      <c r="NHR11" s="962"/>
      <c r="NHS11" s="961"/>
      <c r="NHT11" s="961"/>
      <c r="NHU11" s="963"/>
      <c r="NHV11" s="962"/>
      <c r="NHW11" s="961"/>
      <c r="NHX11" s="961"/>
      <c r="NHY11" s="963"/>
      <c r="NHZ11" s="962"/>
      <c r="NIA11" s="961"/>
      <c r="NIB11" s="961"/>
      <c r="NIC11" s="963"/>
      <c r="NID11" s="962"/>
      <c r="NIE11" s="961"/>
      <c r="NIF11" s="961"/>
      <c r="NIG11" s="963"/>
      <c r="NIH11" s="962"/>
      <c r="NII11" s="961"/>
      <c r="NIJ11" s="961"/>
      <c r="NIK11" s="963"/>
      <c r="NIL11" s="962"/>
      <c r="NIM11" s="961"/>
      <c r="NIN11" s="961"/>
      <c r="NIO11" s="963"/>
      <c r="NIP11" s="962"/>
      <c r="NIQ11" s="961"/>
      <c r="NIR11" s="961"/>
      <c r="NIS11" s="963"/>
      <c r="NIT11" s="962"/>
      <c r="NIU11" s="961"/>
      <c r="NIV11" s="961"/>
      <c r="NIW11" s="963"/>
      <c r="NIX11" s="962"/>
      <c r="NIY11" s="961"/>
      <c r="NIZ11" s="961"/>
      <c r="NJA11" s="963"/>
      <c r="NJB11" s="962"/>
      <c r="NJC11" s="961"/>
      <c r="NJD11" s="961"/>
      <c r="NJE11" s="963"/>
      <c r="NJF11" s="962"/>
      <c r="NJG11" s="961"/>
      <c r="NJH11" s="961"/>
      <c r="NJI11" s="963"/>
      <c r="NJJ11" s="962"/>
      <c r="NJK11" s="961"/>
      <c r="NJL11" s="961"/>
      <c r="NJM11" s="963"/>
      <c r="NJN11" s="962"/>
      <c r="NJO11" s="961"/>
      <c r="NJP11" s="961"/>
      <c r="NJQ11" s="963"/>
      <c r="NJR11" s="962"/>
      <c r="NJS11" s="961"/>
      <c r="NJT11" s="961"/>
      <c r="NJU11" s="963"/>
      <c r="NJV11" s="962"/>
      <c r="NJW11" s="961"/>
      <c r="NJX11" s="961"/>
      <c r="NJY11" s="963"/>
      <c r="NJZ11" s="962"/>
      <c r="NKA11" s="961"/>
      <c r="NKB11" s="961"/>
      <c r="NKC11" s="963"/>
      <c r="NKD11" s="962"/>
      <c r="NKE11" s="961"/>
      <c r="NKF11" s="961"/>
      <c r="NKG11" s="963"/>
      <c r="NKH11" s="962"/>
      <c r="NKI11" s="961"/>
      <c r="NKJ11" s="961"/>
      <c r="NKK11" s="963"/>
      <c r="NKL11" s="962"/>
      <c r="NKM11" s="961"/>
      <c r="NKN11" s="961"/>
      <c r="NKO11" s="963"/>
      <c r="NKP11" s="962"/>
      <c r="NKQ11" s="961"/>
      <c r="NKR11" s="961"/>
      <c r="NKS11" s="963"/>
      <c r="NKT11" s="962"/>
      <c r="NKU11" s="961"/>
      <c r="NKV11" s="961"/>
      <c r="NKW11" s="963"/>
      <c r="NKX11" s="962"/>
      <c r="NKY11" s="961"/>
      <c r="NKZ11" s="961"/>
      <c r="NLA11" s="963"/>
      <c r="NLB11" s="962"/>
      <c r="NLC11" s="961"/>
      <c r="NLD11" s="961"/>
      <c r="NLE11" s="963"/>
      <c r="NLF11" s="962"/>
      <c r="NLG11" s="961"/>
      <c r="NLH11" s="961"/>
      <c r="NLI11" s="963"/>
      <c r="NLJ11" s="962"/>
      <c r="NLK11" s="961"/>
      <c r="NLL11" s="961"/>
      <c r="NLM11" s="963"/>
      <c r="NLN11" s="962"/>
      <c r="NLO11" s="961"/>
      <c r="NLP11" s="961"/>
      <c r="NLQ11" s="963"/>
      <c r="NLR11" s="962"/>
      <c r="NLS11" s="961"/>
      <c r="NLT11" s="961"/>
      <c r="NLU11" s="963"/>
      <c r="NLV11" s="962"/>
      <c r="NLW11" s="961"/>
      <c r="NLX11" s="961"/>
      <c r="NLY11" s="963"/>
      <c r="NLZ11" s="962"/>
      <c r="NMA11" s="961"/>
      <c r="NMB11" s="961"/>
      <c r="NMC11" s="963"/>
      <c r="NMD11" s="962"/>
      <c r="NME11" s="961"/>
      <c r="NMF11" s="961"/>
      <c r="NMG11" s="963"/>
      <c r="NMH11" s="962"/>
      <c r="NMI11" s="961"/>
      <c r="NMJ11" s="961"/>
      <c r="NMK11" s="963"/>
      <c r="NML11" s="962"/>
      <c r="NMM11" s="961"/>
      <c r="NMN11" s="961"/>
      <c r="NMO11" s="963"/>
      <c r="NMP11" s="962"/>
      <c r="NMQ11" s="961"/>
      <c r="NMR11" s="961"/>
      <c r="NMS11" s="963"/>
      <c r="NMT11" s="962"/>
      <c r="NMU11" s="961"/>
      <c r="NMV11" s="961"/>
      <c r="NMW11" s="963"/>
      <c r="NMX11" s="962"/>
      <c r="NMY11" s="961"/>
      <c r="NMZ11" s="961"/>
      <c r="NNA11" s="963"/>
      <c r="NNB11" s="962"/>
      <c r="NNC11" s="961"/>
      <c r="NND11" s="961"/>
      <c r="NNE11" s="963"/>
      <c r="NNF11" s="962"/>
      <c r="NNG11" s="961"/>
      <c r="NNH11" s="961"/>
      <c r="NNI11" s="963"/>
      <c r="NNJ11" s="962"/>
      <c r="NNK11" s="961"/>
      <c r="NNL11" s="961"/>
      <c r="NNM11" s="963"/>
      <c r="NNN11" s="962"/>
      <c r="NNO11" s="961"/>
      <c r="NNP11" s="961"/>
      <c r="NNQ11" s="963"/>
      <c r="NNR11" s="962"/>
      <c r="NNS11" s="961"/>
      <c r="NNT11" s="961"/>
      <c r="NNU11" s="963"/>
      <c r="NNV11" s="962"/>
      <c r="NNW11" s="961"/>
      <c r="NNX11" s="961"/>
      <c r="NNY11" s="963"/>
      <c r="NNZ11" s="962"/>
      <c r="NOA11" s="961"/>
      <c r="NOB11" s="961"/>
      <c r="NOC11" s="963"/>
      <c r="NOD11" s="962"/>
      <c r="NOE11" s="961"/>
      <c r="NOF11" s="961"/>
      <c r="NOG11" s="963"/>
      <c r="NOH11" s="962"/>
      <c r="NOI11" s="961"/>
      <c r="NOJ11" s="961"/>
      <c r="NOK11" s="963"/>
      <c r="NOL11" s="962"/>
      <c r="NOM11" s="961"/>
      <c r="NON11" s="961"/>
      <c r="NOO11" s="963"/>
      <c r="NOP11" s="962"/>
      <c r="NOQ11" s="961"/>
      <c r="NOR11" s="961"/>
      <c r="NOS11" s="963"/>
      <c r="NOT11" s="962"/>
      <c r="NOU11" s="961"/>
      <c r="NOV11" s="961"/>
      <c r="NOW11" s="963"/>
      <c r="NOX11" s="962"/>
      <c r="NOY11" s="961"/>
      <c r="NOZ11" s="961"/>
      <c r="NPA11" s="963"/>
      <c r="NPB11" s="962"/>
      <c r="NPC11" s="961"/>
      <c r="NPD11" s="961"/>
      <c r="NPE11" s="963"/>
      <c r="NPF11" s="962"/>
      <c r="NPG11" s="961"/>
      <c r="NPH11" s="961"/>
      <c r="NPI11" s="963"/>
      <c r="NPJ11" s="962"/>
      <c r="NPK11" s="961"/>
      <c r="NPL11" s="961"/>
      <c r="NPM11" s="963"/>
      <c r="NPN11" s="962"/>
      <c r="NPO11" s="961"/>
      <c r="NPP11" s="961"/>
      <c r="NPQ11" s="963"/>
      <c r="NPR11" s="962"/>
      <c r="NPS11" s="961"/>
      <c r="NPT11" s="961"/>
      <c r="NPU11" s="963"/>
      <c r="NPV11" s="962"/>
      <c r="NPW11" s="961"/>
      <c r="NPX11" s="961"/>
      <c r="NPY11" s="963"/>
      <c r="NPZ11" s="962"/>
      <c r="NQA11" s="961"/>
      <c r="NQB11" s="961"/>
      <c r="NQC11" s="963"/>
      <c r="NQD11" s="962"/>
      <c r="NQE11" s="961"/>
      <c r="NQF11" s="961"/>
      <c r="NQG11" s="963"/>
      <c r="NQH11" s="962"/>
      <c r="NQI11" s="961"/>
      <c r="NQJ11" s="961"/>
      <c r="NQK11" s="963"/>
      <c r="NQL11" s="962"/>
      <c r="NQM11" s="961"/>
      <c r="NQN11" s="961"/>
      <c r="NQO11" s="963"/>
      <c r="NQP11" s="962"/>
      <c r="NQQ11" s="961"/>
      <c r="NQR11" s="961"/>
      <c r="NQS11" s="963"/>
      <c r="NQT11" s="962"/>
      <c r="NQU11" s="961"/>
      <c r="NQV11" s="961"/>
      <c r="NQW11" s="963"/>
      <c r="NQX11" s="962"/>
      <c r="NQY11" s="961"/>
      <c r="NQZ11" s="961"/>
      <c r="NRA11" s="963"/>
      <c r="NRB11" s="962"/>
      <c r="NRC11" s="961"/>
      <c r="NRD11" s="961"/>
      <c r="NRE11" s="963"/>
      <c r="NRF11" s="962"/>
      <c r="NRG11" s="961"/>
      <c r="NRH11" s="961"/>
      <c r="NRI11" s="963"/>
      <c r="NRJ11" s="962"/>
      <c r="NRK11" s="961"/>
      <c r="NRL11" s="961"/>
      <c r="NRM11" s="963"/>
      <c r="NRN11" s="962"/>
      <c r="NRO11" s="961"/>
      <c r="NRP11" s="961"/>
      <c r="NRQ11" s="963"/>
      <c r="NRR11" s="962"/>
      <c r="NRS11" s="961"/>
      <c r="NRT11" s="961"/>
      <c r="NRU11" s="963"/>
      <c r="NRV11" s="962"/>
      <c r="NRW11" s="961"/>
      <c r="NRX11" s="961"/>
      <c r="NRY11" s="963"/>
      <c r="NRZ11" s="962"/>
      <c r="NSA11" s="961"/>
      <c r="NSB11" s="961"/>
      <c r="NSC11" s="963"/>
      <c r="NSD11" s="962"/>
      <c r="NSE11" s="961"/>
      <c r="NSF11" s="961"/>
      <c r="NSG11" s="963"/>
      <c r="NSH11" s="962"/>
      <c r="NSI11" s="961"/>
      <c r="NSJ11" s="961"/>
      <c r="NSK11" s="963"/>
      <c r="NSL11" s="962"/>
      <c r="NSM11" s="961"/>
      <c r="NSN11" s="961"/>
      <c r="NSO11" s="963"/>
      <c r="NSP11" s="962"/>
      <c r="NSQ11" s="961"/>
      <c r="NSR11" s="961"/>
      <c r="NSS11" s="963"/>
      <c r="NST11" s="962"/>
      <c r="NSU11" s="961"/>
      <c r="NSV11" s="961"/>
      <c r="NSW11" s="963"/>
      <c r="NSX11" s="962"/>
      <c r="NSY11" s="961"/>
      <c r="NSZ11" s="961"/>
      <c r="NTA11" s="963"/>
      <c r="NTB11" s="962"/>
      <c r="NTC11" s="961"/>
      <c r="NTD11" s="961"/>
      <c r="NTE11" s="963"/>
      <c r="NTF11" s="962"/>
      <c r="NTG11" s="961"/>
      <c r="NTH11" s="961"/>
      <c r="NTI11" s="963"/>
      <c r="NTJ11" s="962"/>
      <c r="NTK11" s="961"/>
      <c r="NTL11" s="961"/>
      <c r="NTM11" s="963"/>
      <c r="NTN11" s="962"/>
      <c r="NTO11" s="961"/>
      <c r="NTP11" s="961"/>
      <c r="NTQ11" s="963"/>
      <c r="NTR11" s="962"/>
      <c r="NTS11" s="961"/>
      <c r="NTT11" s="961"/>
      <c r="NTU11" s="963"/>
      <c r="NTV11" s="962"/>
      <c r="NTW11" s="961"/>
      <c r="NTX11" s="961"/>
      <c r="NTY11" s="963"/>
      <c r="NTZ11" s="962"/>
      <c r="NUA11" s="961"/>
      <c r="NUB11" s="961"/>
      <c r="NUC11" s="963"/>
      <c r="NUD11" s="962"/>
      <c r="NUE11" s="961"/>
      <c r="NUF11" s="961"/>
      <c r="NUG11" s="963"/>
      <c r="NUH11" s="962"/>
      <c r="NUI11" s="961"/>
      <c r="NUJ11" s="961"/>
      <c r="NUK11" s="963"/>
      <c r="NUL11" s="962"/>
      <c r="NUM11" s="961"/>
      <c r="NUN11" s="961"/>
      <c r="NUO11" s="963"/>
      <c r="NUP11" s="962"/>
      <c r="NUQ11" s="961"/>
      <c r="NUR11" s="961"/>
      <c r="NUS11" s="963"/>
      <c r="NUT11" s="962"/>
      <c r="NUU11" s="961"/>
      <c r="NUV11" s="961"/>
      <c r="NUW11" s="963"/>
      <c r="NUX11" s="962"/>
      <c r="NUY11" s="961"/>
      <c r="NUZ11" s="961"/>
      <c r="NVA11" s="963"/>
      <c r="NVB11" s="962"/>
      <c r="NVC11" s="961"/>
      <c r="NVD11" s="961"/>
      <c r="NVE11" s="963"/>
      <c r="NVF11" s="962"/>
      <c r="NVG11" s="961"/>
      <c r="NVH11" s="961"/>
      <c r="NVI11" s="963"/>
      <c r="NVJ11" s="962"/>
      <c r="NVK11" s="961"/>
      <c r="NVL11" s="961"/>
      <c r="NVM11" s="963"/>
      <c r="NVN11" s="962"/>
      <c r="NVO11" s="961"/>
      <c r="NVP11" s="961"/>
      <c r="NVQ11" s="963"/>
      <c r="NVR11" s="962"/>
      <c r="NVS11" s="961"/>
      <c r="NVT11" s="961"/>
      <c r="NVU11" s="963"/>
      <c r="NVV11" s="962"/>
      <c r="NVW11" s="961"/>
      <c r="NVX11" s="961"/>
      <c r="NVY11" s="963"/>
      <c r="NVZ11" s="962"/>
      <c r="NWA11" s="961"/>
      <c r="NWB11" s="961"/>
      <c r="NWC11" s="963"/>
      <c r="NWD11" s="962"/>
      <c r="NWE11" s="961"/>
      <c r="NWF11" s="961"/>
      <c r="NWG11" s="963"/>
      <c r="NWH11" s="962"/>
      <c r="NWI11" s="961"/>
      <c r="NWJ11" s="961"/>
      <c r="NWK11" s="963"/>
      <c r="NWL11" s="962"/>
      <c r="NWM11" s="961"/>
      <c r="NWN11" s="961"/>
      <c r="NWO11" s="963"/>
      <c r="NWP11" s="962"/>
      <c r="NWQ11" s="961"/>
      <c r="NWR11" s="961"/>
      <c r="NWS11" s="963"/>
      <c r="NWT11" s="962"/>
      <c r="NWU11" s="961"/>
      <c r="NWV11" s="961"/>
      <c r="NWW11" s="963"/>
      <c r="NWX11" s="962"/>
      <c r="NWY11" s="961"/>
      <c r="NWZ11" s="961"/>
      <c r="NXA11" s="963"/>
      <c r="NXB11" s="962"/>
      <c r="NXC11" s="961"/>
      <c r="NXD11" s="961"/>
      <c r="NXE11" s="963"/>
      <c r="NXF11" s="962"/>
      <c r="NXG11" s="961"/>
      <c r="NXH11" s="961"/>
      <c r="NXI11" s="963"/>
      <c r="NXJ11" s="962"/>
      <c r="NXK11" s="961"/>
      <c r="NXL11" s="961"/>
      <c r="NXM11" s="963"/>
      <c r="NXN11" s="962"/>
      <c r="NXO11" s="961"/>
      <c r="NXP11" s="961"/>
      <c r="NXQ11" s="963"/>
      <c r="NXR11" s="962"/>
      <c r="NXS11" s="961"/>
      <c r="NXT11" s="961"/>
      <c r="NXU11" s="963"/>
      <c r="NXV11" s="962"/>
      <c r="NXW11" s="961"/>
      <c r="NXX11" s="961"/>
      <c r="NXY11" s="963"/>
      <c r="NXZ11" s="962"/>
      <c r="NYA11" s="961"/>
      <c r="NYB11" s="961"/>
      <c r="NYC11" s="963"/>
      <c r="NYD11" s="962"/>
      <c r="NYE11" s="961"/>
      <c r="NYF11" s="961"/>
      <c r="NYG11" s="963"/>
      <c r="NYH11" s="962"/>
      <c r="NYI11" s="961"/>
      <c r="NYJ11" s="961"/>
      <c r="NYK11" s="963"/>
      <c r="NYL11" s="962"/>
      <c r="NYM11" s="961"/>
      <c r="NYN11" s="961"/>
      <c r="NYO11" s="963"/>
      <c r="NYP11" s="962"/>
      <c r="NYQ11" s="961"/>
      <c r="NYR11" s="961"/>
      <c r="NYS11" s="963"/>
      <c r="NYT11" s="962"/>
      <c r="NYU11" s="961"/>
      <c r="NYV11" s="961"/>
      <c r="NYW11" s="963"/>
      <c r="NYX11" s="962"/>
      <c r="NYY11" s="961"/>
      <c r="NYZ11" s="961"/>
      <c r="NZA11" s="963"/>
      <c r="NZB11" s="962"/>
      <c r="NZC11" s="961"/>
      <c r="NZD11" s="961"/>
      <c r="NZE11" s="963"/>
      <c r="NZF11" s="962"/>
      <c r="NZG11" s="961"/>
      <c r="NZH11" s="961"/>
      <c r="NZI11" s="963"/>
      <c r="NZJ11" s="962"/>
      <c r="NZK11" s="961"/>
      <c r="NZL11" s="961"/>
      <c r="NZM11" s="963"/>
      <c r="NZN11" s="962"/>
      <c r="NZO11" s="961"/>
      <c r="NZP11" s="961"/>
      <c r="NZQ11" s="963"/>
      <c r="NZR11" s="962"/>
      <c r="NZS11" s="961"/>
      <c r="NZT11" s="961"/>
      <c r="NZU11" s="963"/>
      <c r="NZV11" s="962"/>
      <c r="NZW11" s="961"/>
      <c r="NZX11" s="961"/>
      <c r="NZY11" s="963"/>
      <c r="NZZ11" s="962"/>
      <c r="OAA11" s="961"/>
      <c r="OAB11" s="961"/>
      <c r="OAC11" s="963"/>
      <c r="OAD11" s="962"/>
      <c r="OAE11" s="961"/>
      <c r="OAF11" s="961"/>
      <c r="OAG11" s="963"/>
      <c r="OAH11" s="962"/>
      <c r="OAI11" s="961"/>
      <c r="OAJ11" s="961"/>
      <c r="OAK11" s="963"/>
      <c r="OAL11" s="962"/>
      <c r="OAM11" s="961"/>
      <c r="OAN11" s="961"/>
      <c r="OAO11" s="963"/>
      <c r="OAP11" s="962"/>
      <c r="OAQ11" s="961"/>
      <c r="OAR11" s="961"/>
      <c r="OAS11" s="963"/>
      <c r="OAT11" s="962"/>
      <c r="OAU11" s="961"/>
      <c r="OAV11" s="961"/>
      <c r="OAW11" s="963"/>
      <c r="OAX11" s="962"/>
      <c r="OAY11" s="961"/>
      <c r="OAZ11" s="961"/>
      <c r="OBA11" s="963"/>
      <c r="OBB11" s="962"/>
      <c r="OBC11" s="961"/>
      <c r="OBD11" s="961"/>
      <c r="OBE11" s="963"/>
      <c r="OBF11" s="962"/>
      <c r="OBG11" s="961"/>
      <c r="OBH11" s="961"/>
      <c r="OBI11" s="963"/>
      <c r="OBJ11" s="962"/>
      <c r="OBK11" s="961"/>
      <c r="OBL11" s="961"/>
      <c r="OBM11" s="963"/>
      <c r="OBN11" s="962"/>
      <c r="OBO11" s="961"/>
      <c r="OBP11" s="961"/>
      <c r="OBQ11" s="963"/>
      <c r="OBR11" s="962"/>
      <c r="OBS11" s="961"/>
      <c r="OBT11" s="961"/>
      <c r="OBU11" s="963"/>
      <c r="OBV11" s="962"/>
      <c r="OBW11" s="961"/>
      <c r="OBX11" s="961"/>
      <c r="OBY11" s="963"/>
      <c r="OBZ11" s="962"/>
      <c r="OCA11" s="961"/>
      <c r="OCB11" s="961"/>
      <c r="OCC11" s="963"/>
      <c r="OCD11" s="962"/>
      <c r="OCE11" s="961"/>
      <c r="OCF11" s="961"/>
      <c r="OCG11" s="963"/>
      <c r="OCH11" s="962"/>
      <c r="OCI11" s="961"/>
      <c r="OCJ11" s="961"/>
      <c r="OCK11" s="963"/>
      <c r="OCL11" s="962"/>
      <c r="OCM11" s="961"/>
      <c r="OCN11" s="961"/>
      <c r="OCO11" s="963"/>
      <c r="OCP11" s="962"/>
      <c r="OCQ11" s="961"/>
      <c r="OCR11" s="961"/>
      <c r="OCS11" s="963"/>
      <c r="OCT11" s="962"/>
      <c r="OCU11" s="961"/>
      <c r="OCV11" s="961"/>
      <c r="OCW11" s="963"/>
      <c r="OCX11" s="962"/>
      <c r="OCY11" s="961"/>
      <c r="OCZ11" s="961"/>
      <c r="ODA11" s="963"/>
      <c r="ODB11" s="962"/>
      <c r="ODC11" s="961"/>
      <c r="ODD11" s="961"/>
      <c r="ODE11" s="963"/>
      <c r="ODF11" s="962"/>
      <c r="ODG11" s="961"/>
      <c r="ODH11" s="961"/>
      <c r="ODI11" s="963"/>
      <c r="ODJ11" s="962"/>
      <c r="ODK11" s="961"/>
      <c r="ODL11" s="961"/>
      <c r="ODM11" s="963"/>
      <c r="ODN11" s="962"/>
      <c r="ODO11" s="961"/>
      <c r="ODP11" s="961"/>
      <c r="ODQ11" s="963"/>
      <c r="ODR11" s="962"/>
      <c r="ODS11" s="961"/>
      <c r="ODT11" s="961"/>
      <c r="ODU11" s="963"/>
      <c r="ODV11" s="962"/>
      <c r="ODW11" s="961"/>
      <c r="ODX11" s="961"/>
      <c r="ODY11" s="963"/>
      <c r="ODZ11" s="962"/>
      <c r="OEA11" s="961"/>
      <c r="OEB11" s="961"/>
      <c r="OEC11" s="963"/>
      <c r="OED11" s="962"/>
      <c r="OEE11" s="961"/>
      <c r="OEF11" s="961"/>
      <c r="OEG11" s="963"/>
      <c r="OEH11" s="962"/>
      <c r="OEI11" s="961"/>
      <c r="OEJ11" s="961"/>
      <c r="OEK11" s="963"/>
      <c r="OEL11" s="962"/>
      <c r="OEM11" s="961"/>
      <c r="OEN11" s="961"/>
      <c r="OEO11" s="963"/>
      <c r="OEP11" s="962"/>
      <c r="OEQ11" s="961"/>
      <c r="OER11" s="961"/>
      <c r="OES11" s="963"/>
      <c r="OET11" s="962"/>
      <c r="OEU11" s="961"/>
      <c r="OEV11" s="961"/>
      <c r="OEW11" s="963"/>
      <c r="OEX11" s="962"/>
      <c r="OEY11" s="961"/>
      <c r="OEZ11" s="961"/>
      <c r="OFA11" s="963"/>
      <c r="OFB11" s="962"/>
      <c r="OFC11" s="961"/>
      <c r="OFD11" s="961"/>
      <c r="OFE11" s="963"/>
      <c r="OFF11" s="962"/>
      <c r="OFG11" s="961"/>
      <c r="OFH11" s="961"/>
      <c r="OFI11" s="963"/>
      <c r="OFJ11" s="962"/>
      <c r="OFK11" s="961"/>
      <c r="OFL11" s="961"/>
      <c r="OFM11" s="963"/>
      <c r="OFN11" s="962"/>
      <c r="OFO11" s="961"/>
      <c r="OFP11" s="961"/>
      <c r="OFQ11" s="963"/>
      <c r="OFR11" s="962"/>
      <c r="OFS11" s="961"/>
      <c r="OFT11" s="961"/>
      <c r="OFU11" s="963"/>
      <c r="OFV11" s="962"/>
      <c r="OFW11" s="961"/>
      <c r="OFX11" s="961"/>
      <c r="OFY11" s="963"/>
      <c r="OFZ11" s="962"/>
      <c r="OGA11" s="961"/>
      <c r="OGB11" s="961"/>
      <c r="OGC11" s="963"/>
      <c r="OGD11" s="962"/>
      <c r="OGE11" s="961"/>
      <c r="OGF11" s="961"/>
      <c r="OGG11" s="963"/>
      <c r="OGH11" s="962"/>
      <c r="OGI11" s="961"/>
      <c r="OGJ11" s="961"/>
      <c r="OGK11" s="963"/>
      <c r="OGL11" s="962"/>
      <c r="OGM11" s="961"/>
      <c r="OGN11" s="961"/>
      <c r="OGO11" s="963"/>
      <c r="OGP11" s="962"/>
      <c r="OGQ11" s="961"/>
      <c r="OGR11" s="961"/>
      <c r="OGS11" s="963"/>
      <c r="OGT11" s="962"/>
      <c r="OGU11" s="961"/>
      <c r="OGV11" s="961"/>
      <c r="OGW11" s="963"/>
      <c r="OGX11" s="962"/>
      <c r="OGY11" s="961"/>
      <c r="OGZ11" s="961"/>
      <c r="OHA11" s="963"/>
      <c r="OHB11" s="962"/>
      <c r="OHC11" s="961"/>
      <c r="OHD11" s="961"/>
      <c r="OHE11" s="963"/>
      <c r="OHF11" s="962"/>
      <c r="OHG11" s="961"/>
      <c r="OHH11" s="961"/>
      <c r="OHI11" s="963"/>
      <c r="OHJ11" s="962"/>
      <c r="OHK11" s="961"/>
      <c r="OHL11" s="961"/>
      <c r="OHM11" s="963"/>
      <c r="OHN11" s="962"/>
      <c r="OHO11" s="961"/>
      <c r="OHP11" s="961"/>
      <c r="OHQ11" s="963"/>
      <c r="OHR11" s="962"/>
      <c r="OHS11" s="961"/>
      <c r="OHT11" s="961"/>
      <c r="OHU11" s="963"/>
      <c r="OHV11" s="962"/>
      <c r="OHW11" s="961"/>
      <c r="OHX11" s="961"/>
      <c r="OHY11" s="963"/>
      <c r="OHZ11" s="962"/>
      <c r="OIA11" s="961"/>
      <c r="OIB11" s="961"/>
      <c r="OIC11" s="963"/>
      <c r="OID11" s="962"/>
      <c r="OIE11" s="961"/>
      <c r="OIF11" s="961"/>
      <c r="OIG11" s="963"/>
      <c r="OIH11" s="962"/>
      <c r="OII11" s="961"/>
      <c r="OIJ11" s="961"/>
      <c r="OIK11" s="963"/>
      <c r="OIL11" s="962"/>
      <c r="OIM11" s="961"/>
      <c r="OIN11" s="961"/>
      <c r="OIO11" s="963"/>
      <c r="OIP11" s="962"/>
      <c r="OIQ11" s="961"/>
      <c r="OIR11" s="961"/>
      <c r="OIS11" s="963"/>
      <c r="OIT11" s="962"/>
      <c r="OIU11" s="961"/>
      <c r="OIV11" s="961"/>
      <c r="OIW11" s="963"/>
      <c r="OIX11" s="962"/>
      <c r="OIY11" s="961"/>
      <c r="OIZ11" s="961"/>
      <c r="OJA11" s="963"/>
      <c r="OJB11" s="962"/>
      <c r="OJC11" s="961"/>
      <c r="OJD11" s="961"/>
      <c r="OJE11" s="963"/>
      <c r="OJF11" s="962"/>
      <c r="OJG11" s="961"/>
      <c r="OJH11" s="961"/>
      <c r="OJI11" s="963"/>
      <c r="OJJ11" s="962"/>
      <c r="OJK11" s="961"/>
      <c r="OJL11" s="961"/>
      <c r="OJM11" s="963"/>
      <c r="OJN11" s="962"/>
      <c r="OJO11" s="961"/>
      <c r="OJP11" s="961"/>
      <c r="OJQ11" s="963"/>
      <c r="OJR11" s="962"/>
      <c r="OJS11" s="961"/>
      <c r="OJT11" s="961"/>
      <c r="OJU11" s="963"/>
      <c r="OJV11" s="962"/>
      <c r="OJW11" s="961"/>
      <c r="OJX11" s="961"/>
      <c r="OJY11" s="963"/>
      <c r="OJZ11" s="962"/>
      <c r="OKA11" s="961"/>
      <c r="OKB11" s="961"/>
      <c r="OKC11" s="963"/>
      <c r="OKD11" s="962"/>
      <c r="OKE11" s="961"/>
      <c r="OKF11" s="961"/>
      <c r="OKG11" s="963"/>
      <c r="OKH11" s="962"/>
      <c r="OKI11" s="961"/>
      <c r="OKJ11" s="961"/>
      <c r="OKK11" s="963"/>
      <c r="OKL11" s="962"/>
      <c r="OKM11" s="961"/>
      <c r="OKN11" s="961"/>
      <c r="OKO11" s="963"/>
      <c r="OKP11" s="962"/>
      <c r="OKQ11" s="961"/>
      <c r="OKR11" s="961"/>
      <c r="OKS11" s="963"/>
      <c r="OKT11" s="962"/>
      <c r="OKU11" s="961"/>
      <c r="OKV11" s="961"/>
      <c r="OKW11" s="963"/>
      <c r="OKX11" s="962"/>
      <c r="OKY11" s="961"/>
      <c r="OKZ11" s="961"/>
      <c r="OLA11" s="963"/>
      <c r="OLB11" s="962"/>
      <c r="OLC11" s="961"/>
      <c r="OLD11" s="961"/>
      <c r="OLE11" s="963"/>
      <c r="OLF11" s="962"/>
      <c r="OLG11" s="961"/>
      <c r="OLH11" s="961"/>
      <c r="OLI11" s="963"/>
      <c r="OLJ11" s="962"/>
      <c r="OLK11" s="961"/>
      <c r="OLL11" s="961"/>
      <c r="OLM11" s="963"/>
      <c r="OLN11" s="962"/>
      <c r="OLO11" s="961"/>
      <c r="OLP11" s="961"/>
      <c r="OLQ11" s="963"/>
      <c r="OLR11" s="962"/>
      <c r="OLS11" s="961"/>
      <c r="OLT11" s="961"/>
      <c r="OLU11" s="963"/>
      <c r="OLV11" s="962"/>
      <c r="OLW11" s="961"/>
      <c r="OLX11" s="961"/>
      <c r="OLY11" s="963"/>
      <c r="OLZ11" s="962"/>
      <c r="OMA11" s="961"/>
      <c r="OMB11" s="961"/>
      <c r="OMC11" s="963"/>
      <c r="OMD11" s="962"/>
      <c r="OME11" s="961"/>
      <c r="OMF11" s="961"/>
      <c r="OMG11" s="963"/>
      <c r="OMH11" s="962"/>
      <c r="OMI11" s="961"/>
      <c r="OMJ11" s="961"/>
      <c r="OMK11" s="963"/>
      <c r="OML11" s="962"/>
      <c r="OMM11" s="961"/>
      <c r="OMN11" s="961"/>
      <c r="OMO11" s="963"/>
      <c r="OMP11" s="962"/>
      <c r="OMQ11" s="961"/>
      <c r="OMR11" s="961"/>
      <c r="OMS11" s="963"/>
      <c r="OMT11" s="962"/>
      <c r="OMU11" s="961"/>
      <c r="OMV11" s="961"/>
      <c r="OMW11" s="963"/>
      <c r="OMX11" s="962"/>
      <c r="OMY11" s="961"/>
      <c r="OMZ11" s="961"/>
      <c r="ONA11" s="963"/>
      <c r="ONB11" s="962"/>
      <c r="ONC11" s="961"/>
      <c r="OND11" s="961"/>
      <c r="ONE11" s="963"/>
      <c r="ONF11" s="962"/>
      <c r="ONG11" s="961"/>
      <c r="ONH11" s="961"/>
      <c r="ONI11" s="963"/>
      <c r="ONJ11" s="962"/>
      <c r="ONK11" s="961"/>
      <c r="ONL11" s="961"/>
      <c r="ONM11" s="963"/>
      <c r="ONN11" s="962"/>
      <c r="ONO11" s="961"/>
      <c r="ONP11" s="961"/>
      <c r="ONQ11" s="963"/>
      <c r="ONR11" s="962"/>
      <c r="ONS11" s="961"/>
      <c r="ONT11" s="961"/>
      <c r="ONU11" s="963"/>
      <c r="ONV11" s="962"/>
      <c r="ONW11" s="961"/>
      <c r="ONX11" s="961"/>
      <c r="ONY11" s="963"/>
      <c r="ONZ11" s="962"/>
      <c r="OOA11" s="961"/>
      <c r="OOB11" s="961"/>
      <c r="OOC11" s="963"/>
      <c r="OOD11" s="962"/>
      <c r="OOE11" s="961"/>
      <c r="OOF11" s="961"/>
      <c r="OOG11" s="963"/>
      <c r="OOH11" s="962"/>
      <c r="OOI11" s="961"/>
      <c r="OOJ11" s="961"/>
      <c r="OOK11" s="963"/>
      <c r="OOL11" s="962"/>
      <c r="OOM11" s="961"/>
      <c r="OON11" s="961"/>
      <c r="OOO11" s="963"/>
      <c r="OOP11" s="962"/>
      <c r="OOQ11" s="961"/>
      <c r="OOR11" s="961"/>
      <c r="OOS11" s="963"/>
      <c r="OOT11" s="962"/>
      <c r="OOU11" s="961"/>
      <c r="OOV11" s="961"/>
      <c r="OOW11" s="963"/>
      <c r="OOX11" s="962"/>
      <c r="OOY11" s="961"/>
      <c r="OOZ11" s="961"/>
      <c r="OPA11" s="963"/>
      <c r="OPB11" s="962"/>
      <c r="OPC11" s="961"/>
      <c r="OPD11" s="961"/>
      <c r="OPE11" s="963"/>
      <c r="OPF11" s="962"/>
      <c r="OPG11" s="961"/>
      <c r="OPH11" s="961"/>
      <c r="OPI11" s="963"/>
      <c r="OPJ11" s="962"/>
      <c r="OPK11" s="961"/>
      <c r="OPL11" s="961"/>
      <c r="OPM11" s="963"/>
      <c r="OPN11" s="962"/>
      <c r="OPO11" s="961"/>
      <c r="OPP11" s="961"/>
      <c r="OPQ11" s="963"/>
      <c r="OPR11" s="962"/>
      <c r="OPS11" s="961"/>
      <c r="OPT11" s="961"/>
      <c r="OPU11" s="963"/>
      <c r="OPV11" s="962"/>
      <c r="OPW11" s="961"/>
      <c r="OPX11" s="961"/>
      <c r="OPY11" s="963"/>
      <c r="OPZ11" s="962"/>
      <c r="OQA11" s="961"/>
      <c r="OQB11" s="961"/>
      <c r="OQC11" s="963"/>
      <c r="OQD11" s="962"/>
      <c r="OQE11" s="961"/>
      <c r="OQF11" s="961"/>
      <c r="OQG11" s="963"/>
      <c r="OQH11" s="962"/>
      <c r="OQI11" s="961"/>
      <c r="OQJ11" s="961"/>
      <c r="OQK11" s="963"/>
      <c r="OQL11" s="962"/>
      <c r="OQM11" s="961"/>
      <c r="OQN11" s="961"/>
      <c r="OQO11" s="963"/>
      <c r="OQP11" s="962"/>
      <c r="OQQ11" s="961"/>
      <c r="OQR11" s="961"/>
      <c r="OQS11" s="963"/>
      <c r="OQT11" s="962"/>
      <c r="OQU11" s="961"/>
      <c r="OQV11" s="961"/>
      <c r="OQW11" s="963"/>
      <c r="OQX11" s="962"/>
      <c r="OQY11" s="961"/>
      <c r="OQZ11" s="961"/>
      <c r="ORA11" s="963"/>
      <c r="ORB11" s="962"/>
      <c r="ORC11" s="961"/>
      <c r="ORD11" s="961"/>
      <c r="ORE11" s="963"/>
      <c r="ORF11" s="962"/>
      <c r="ORG11" s="961"/>
      <c r="ORH11" s="961"/>
      <c r="ORI11" s="963"/>
      <c r="ORJ11" s="962"/>
      <c r="ORK11" s="961"/>
      <c r="ORL11" s="961"/>
      <c r="ORM11" s="963"/>
      <c r="ORN11" s="962"/>
      <c r="ORO11" s="961"/>
      <c r="ORP11" s="961"/>
      <c r="ORQ11" s="963"/>
      <c r="ORR11" s="962"/>
      <c r="ORS11" s="961"/>
      <c r="ORT11" s="961"/>
      <c r="ORU11" s="963"/>
      <c r="ORV11" s="962"/>
      <c r="ORW11" s="961"/>
      <c r="ORX11" s="961"/>
      <c r="ORY11" s="963"/>
      <c r="ORZ11" s="962"/>
      <c r="OSA11" s="961"/>
      <c r="OSB11" s="961"/>
      <c r="OSC11" s="963"/>
      <c r="OSD11" s="962"/>
      <c r="OSE11" s="961"/>
      <c r="OSF11" s="961"/>
      <c r="OSG11" s="963"/>
      <c r="OSH11" s="962"/>
      <c r="OSI11" s="961"/>
      <c r="OSJ11" s="961"/>
      <c r="OSK11" s="963"/>
      <c r="OSL11" s="962"/>
      <c r="OSM11" s="961"/>
      <c r="OSN11" s="961"/>
      <c r="OSO11" s="963"/>
      <c r="OSP11" s="962"/>
      <c r="OSQ11" s="961"/>
      <c r="OSR11" s="961"/>
      <c r="OSS11" s="963"/>
      <c r="OST11" s="962"/>
      <c r="OSU11" s="961"/>
      <c r="OSV11" s="961"/>
      <c r="OSW11" s="963"/>
      <c r="OSX11" s="962"/>
      <c r="OSY11" s="961"/>
      <c r="OSZ11" s="961"/>
      <c r="OTA11" s="963"/>
      <c r="OTB11" s="962"/>
      <c r="OTC11" s="961"/>
      <c r="OTD11" s="961"/>
      <c r="OTE11" s="963"/>
      <c r="OTF11" s="962"/>
      <c r="OTG11" s="961"/>
      <c r="OTH11" s="961"/>
      <c r="OTI11" s="963"/>
      <c r="OTJ11" s="962"/>
      <c r="OTK11" s="961"/>
      <c r="OTL11" s="961"/>
      <c r="OTM11" s="963"/>
      <c r="OTN11" s="962"/>
      <c r="OTO11" s="961"/>
      <c r="OTP11" s="961"/>
      <c r="OTQ11" s="963"/>
      <c r="OTR11" s="962"/>
      <c r="OTS11" s="961"/>
      <c r="OTT11" s="961"/>
      <c r="OTU11" s="963"/>
      <c r="OTV11" s="962"/>
      <c r="OTW11" s="961"/>
      <c r="OTX11" s="961"/>
      <c r="OTY11" s="963"/>
      <c r="OTZ11" s="962"/>
      <c r="OUA11" s="961"/>
      <c r="OUB11" s="961"/>
      <c r="OUC11" s="963"/>
      <c r="OUD11" s="962"/>
      <c r="OUE11" s="961"/>
      <c r="OUF11" s="961"/>
      <c r="OUG11" s="963"/>
      <c r="OUH11" s="962"/>
      <c r="OUI11" s="961"/>
      <c r="OUJ11" s="961"/>
      <c r="OUK11" s="963"/>
      <c r="OUL11" s="962"/>
      <c r="OUM11" s="961"/>
      <c r="OUN11" s="961"/>
      <c r="OUO11" s="963"/>
      <c r="OUP11" s="962"/>
      <c r="OUQ11" s="961"/>
      <c r="OUR11" s="961"/>
      <c r="OUS11" s="963"/>
      <c r="OUT11" s="962"/>
      <c r="OUU11" s="961"/>
      <c r="OUV11" s="961"/>
      <c r="OUW11" s="963"/>
      <c r="OUX11" s="962"/>
      <c r="OUY11" s="961"/>
      <c r="OUZ11" s="961"/>
      <c r="OVA11" s="963"/>
      <c r="OVB11" s="962"/>
      <c r="OVC11" s="961"/>
      <c r="OVD11" s="961"/>
      <c r="OVE11" s="963"/>
      <c r="OVF11" s="962"/>
      <c r="OVG11" s="961"/>
      <c r="OVH11" s="961"/>
      <c r="OVI11" s="963"/>
      <c r="OVJ11" s="962"/>
      <c r="OVK11" s="961"/>
      <c r="OVL11" s="961"/>
      <c r="OVM11" s="963"/>
      <c r="OVN11" s="962"/>
      <c r="OVO11" s="961"/>
      <c r="OVP11" s="961"/>
      <c r="OVQ11" s="963"/>
      <c r="OVR11" s="962"/>
      <c r="OVS11" s="961"/>
      <c r="OVT11" s="961"/>
      <c r="OVU11" s="963"/>
      <c r="OVV11" s="962"/>
      <c r="OVW11" s="961"/>
      <c r="OVX11" s="961"/>
      <c r="OVY11" s="963"/>
      <c r="OVZ11" s="962"/>
      <c r="OWA11" s="961"/>
      <c r="OWB11" s="961"/>
      <c r="OWC11" s="963"/>
      <c r="OWD11" s="962"/>
      <c r="OWE11" s="961"/>
      <c r="OWF11" s="961"/>
      <c r="OWG11" s="963"/>
      <c r="OWH11" s="962"/>
      <c r="OWI11" s="961"/>
      <c r="OWJ11" s="961"/>
      <c r="OWK11" s="963"/>
      <c r="OWL11" s="962"/>
      <c r="OWM11" s="961"/>
      <c r="OWN11" s="961"/>
      <c r="OWO11" s="963"/>
      <c r="OWP11" s="962"/>
      <c r="OWQ11" s="961"/>
      <c r="OWR11" s="961"/>
      <c r="OWS11" s="963"/>
      <c r="OWT11" s="962"/>
      <c r="OWU11" s="961"/>
      <c r="OWV11" s="961"/>
      <c r="OWW11" s="963"/>
      <c r="OWX11" s="962"/>
      <c r="OWY11" s="961"/>
      <c r="OWZ11" s="961"/>
      <c r="OXA11" s="963"/>
      <c r="OXB11" s="962"/>
      <c r="OXC11" s="961"/>
      <c r="OXD11" s="961"/>
      <c r="OXE11" s="963"/>
      <c r="OXF11" s="962"/>
      <c r="OXG11" s="961"/>
      <c r="OXH11" s="961"/>
      <c r="OXI11" s="963"/>
      <c r="OXJ11" s="962"/>
      <c r="OXK11" s="961"/>
      <c r="OXL11" s="961"/>
      <c r="OXM11" s="963"/>
      <c r="OXN11" s="962"/>
      <c r="OXO11" s="961"/>
      <c r="OXP11" s="961"/>
      <c r="OXQ11" s="963"/>
      <c r="OXR11" s="962"/>
      <c r="OXS11" s="961"/>
      <c r="OXT11" s="961"/>
      <c r="OXU11" s="963"/>
      <c r="OXV11" s="962"/>
      <c r="OXW11" s="961"/>
      <c r="OXX11" s="961"/>
      <c r="OXY11" s="963"/>
      <c r="OXZ11" s="962"/>
      <c r="OYA11" s="961"/>
      <c r="OYB11" s="961"/>
      <c r="OYC11" s="963"/>
      <c r="OYD11" s="962"/>
      <c r="OYE11" s="961"/>
      <c r="OYF11" s="961"/>
      <c r="OYG11" s="963"/>
      <c r="OYH11" s="962"/>
      <c r="OYI11" s="961"/>
      <c r="OYJ11" s="961"/>
      <c r="OYK11" s="963"/>
      <c r="OYL11" s="962"/>
      <c r="OYM11" s="961"/>
      <c r="OYN11" s="961"/>
      <c r="OYO11" s="963"/>
      <c r="OYP11" s="962"/>
      <c r="OYQ11" s="961"/>
      <c r="OYR11" s="961"/>
      <c r="OYS11" s="963"/>
      <c r="OYT11" s="962"/>
      <c r="OYU11" s="961"/>
      <c r="OYV11" s="961"/>
      <c r="OYW11" s="963"/>
      <c r="OYX11" s="962"/>
      <c r="OYY11" s="961"/>
      <c r="OYZ11" s="961"/>
      <c r="OZA11" s="963"/>
      <c r="OZB11" s="962"/>
      <c r="OZC11" s="961"/>
      <c r="OZD11" s="961"/>
      <c r="OZE11" s="963"/>
      <c r="OZF11" s="962"/>
      <c r="OZG11" s="961"/>
      <c r="OZH11" s="961"/>
      <c r="OZI11" s="963"/>
      <c r="OZJ11" s="962"/>
      <c r="OZK11" s="961"/>
      <c r="OZL11" s="961"/>
      <c r="OZM11" s="963"/>
      <c r="OZN11" s="962"/>
      <c r="OZO11" s="961"/>
      <c r="OZP11" s="961"/>
      <c r="OZQ11" s="963"/>
      <c r="OZR11" s="962"/>
      <c r="OZS11" s="961"/>
      <c r="OZT11" s="961"/>
      <c r="OZU11" s="963"/>
      <c r="OZV11" s="962"/>
      <c r="OZW11" s="961"/>
      <c r="OZX11" s="961"/>
      <c r="OZY11" s="963"/>
      <c r="OZZ11" s="962"/>
      <c r="PAA11" s="961"/>
      <c r="PAB11" s="961"/>
      <c r="PAC11" s="963"/>
      <c r="PAD11" s="962"/>
      <c r="PAE11" s="961"/>
      <c r="PAF11" s="961"/>
      <c r="PAG11" s="963"/>
      <c r="PAH11" s="962"/>
      <c r="PAI11" s="961"/>
      <c r="PAJ11" s="961"/>
      <c r="PAK11" s="963"/>
      <c r="PAL11" s="962"/>
      <c r="PAM11" s="961"/>
      <c r="PAN11" s="961"/>
      <c r="PAO11" s="963"/>
      <c r="PAP11" s="962"/>
      <c r="PAQ11" s="961"/>
      <c r="PAR11" s="961"/>
      <c r="PAS11" s="963"/>
      <c r="PAT11" s="962"/>
      <c r="PAU11" s="961"/>
      <c r="PAV11" s="961"/>
      <c r="PAW11" s="963"/>
      <c r="PAX11" s="962"/>
      <c r="PAY11" s="961"/>
      <c r="PAZ11" s="961"/>
      <c r="PBA11" s="963"/>
      <c r="PBB11" s="962"/>
      <c r="PBC11" s="961"/>
      <c r="PBD11" s="961"/>
      <c r="PBE11" s="963"/>
      <c r="PBF11" s="962"/>
      <c r="PBG11" s="961"/>
      <c r="PBH11" s="961"/>
      <c r="PBI11" s="963"/>
      <c r="PBJ11" s="962"/>
      <c r="PBK11" s="961"/>
      <c r="PBL11" s="961"/>
      <c r="PBM11" s="963"/>
      <c r="PBN11" s="962"/>
      <c r="PBO11" s="961"/>
      <c r="PBP11" s="961"/>
      <c r="PBQ11" s="963"/>
      <c r="PBR11" s="962"/>
      <c r="PBS11" s="961"/>
      <c r="PBT11" s="961"/>
      <c r="PBU11" s="963"/>
      <c r="PBV11" s="962"/>
      <c r="PBW11" s="961"/>
      <c r="PBX11" s="961"/>
      <c r="PBY11" s="963"/>
      <c r="PBZ11" s="962"/>
      <c r="PCA11" s="961"/>
      <c r="PCB11" s="961"/>
      <c r="PCC11" s="963"/>
      <c r="PCD11" s="962"/>
      <c r="PCE11" s="961"/>
      <c r="PCF11" s="961"/>
      <c r="PCG11" s="963"/>
      <c r="PCH11" s="962"/>
      <c r="PCI11" s="961"/>
      <c r="PCJ11" s="961"/>
      <c r="PCK11" s="963"/>
      <c r="PCL11" s="962"/>
      <c r="PCM11" s="961"/>
      <c r="PCN11" s="961"/>
      <c r="PCO11" s="963"/>
      <c r="PCP11" s="962"/>
      <c r="PCQ11" s="961"/>
      <c r="PCR11" s="961"/>
      <c r="PCS11" s="963"/>
      <c r="PCT11" s="962"/>
      <c r="PCU11" s="961"/>
      <c r="PCV11" s="961"/>
      <c r="PCW11" s="963"/>
      <c r="PCX11" s="962"/>
      <c r="PCY11" s="961"/>
      <c r="PCZ11" s="961"/>
      <c r="PDA11" s="963"/>
      <c r="PDB11" s="962"/>
      <c r="PDC11" s="961"/>
      <c r="PDD11" s="961"/>
      <c r="PDE11" s="963"/>
      <c r="PDF11" s="962"/>
      <c r="PDG11" s="961"/>
      <c r="PDH11" s="961"/>
      <c r="PDI11" s="963"/>
      <c r="PDJ11" s="962"/>
      <c r="PDK11" s="961"/>
      <c r="PDL11" s="961"/>
      <c r="PDM11" s="963"/>
      <c r="PDN11" s="962"/>
      <c r="PDO11" s="961"/>
      <c r="PDP11" s="961"/>
      <c r="PDQ11" s="963"/>
      <c r="PDR11" s="962"/>
      <c r="PDS11" s="961"/>
      <c r="PDT11" s="961"/>
      <c r="PDU11" s="963"/>
      <c r="PDV11" s="962"/>
      <c r="PDW11" s="961"/>
      <c r="PDX11" s="961"/>
      <c r="PDY11" s="963"/>
      <c r="PDZ11" s="962"/>
      <c r="PEA11" s="961"/>
      <c r="PEB11" s="961"/>
      <c r="PEC11" s="963"/>
      <c r="PED11" s="962"/>
      <c r="PEE11" s="961"/>
      <c r="PEF11" s="961"/>
      <c r="PEG11" s="963"/>
      <c r="PEH11" s="962"/>
      <c r="PEI11" s="961"/>
      <c r="PEJ11" s="961"/>
      <c r="PEK11" s="963"/>
      <c r="PEL11" s="962"/>
      <c r="PEM11" s="961"/>
      <c r="PEN11" s="961"/>
      <c r="PEO11" s="963"/>
      <c r="PEP11" s="962"/>
      <c r="PEQ11" s="961"/>
      <c r="PER11" s="961"/>
      <c r="PES11" s="963"/>
      <c r="PET11" s="962"/>
      <c r="PEU11" s="961"/>
      <c r="PEV11" s="961"/>
      <c r="PEW11" s="963"/>
      <c r="PEX11" s="962"/>
      <c r="PEY11" s="961"/>
      <c r="PEZ11" s="961"/>
      <c r="PFA11" s="963"/>
      <c r="PFB11" s="962"/>
      <c r="PFC11" s="961"/>
      <c r="PFD11" s="961"/>
      <c r="PFE11" s="963"/>
      <c r="PFF11" s="962"/>
      <c r="PFG11" s="961"/>
      <c r="PFH11" s="961"/>
      <c r="PFI11" s="963"/>
      <c r="PFJ11" s="962"/>
      <c r="PFK11" s="961"/>
      <c r="PFL11" s="961"/>
      <c r="PFM11" s="963"/>
      <c r="PFN11" s="962"/>
      <c r="PFO11" s="961"/>
      <c r="PFP11" s="961"/>
      <c r="PFQ11" s="963"/>
      <c r="PFR11" s="962"/>
      <c r="PFS11" s="961"/>
      <c r="PFT11" s="961"/>
      <c r="PFU11" s="963"/>
      <c r="PFV11" s="962"/>
      <c r="PFW11" s="961"/>
      <c r="PFX11" s="961"/>
      <c r="PFY11" s="963"/>
      <c r="PFZ11" s="962"/>
      <c r="PGA11" s="961"/>
      <c r="PGB11" s="961"/>
      <c r="PGC11" s="963"/>
      <c r="PGD11" s="962"/>
      <c r="PGE11" s="961"/>
      <c r="PGF11" s="961"/>
      <c r="PGG11" s="963"/>
      <c r="PGH11" s="962"/>
      <c r="PGI11" s="961"/>
      <c r="PGJ11" s="961"/>
      <c r="PGK11" s="963"/>
      <c r="PGL11" s="962"/>
      <c r="PGM11" s="961"/>
      <c r="PGN11" s="961"/>
      <c r="PGO11" s="963"/>
      <c r="PGP11" s="962"/>
      <c r="PGQ11" s="961"/>
      <c r="PGR11" s="961"/>
      <c r="PGS11" s="963"/>
      <c r="PGT11" s="962"/>
      <c r="PGU11" s="961"/>
      <c r="PGV11" s="961"/>
      <c r="PGW11" s="963"/>
      <c r="PGX11" s="962"/>
      <c r="PGY11" s="961"/>
      <c r="PGZ11" s="961"/>
      <c r="PHA11" s="963"/>
      <c r="PHB11" s="962"/>
      <c r="PHC11" s="961"/>
      <c r="PHD11" s="961"/>
      <c r="PHE11" s="963"/>
      <c r="PHF11" s="962"/>
      <c r="PHG11" s="961"/>
      <c r="PHH11" s="961"/>
      <c r="PHI11" s="963"/>
      <c r="PHJ11" s="962"/>
      <c r="PHK11" s="961"/>
      <c r="PHL11" s="961"/>
      <c r="PHM11" s="963"/>
      <c r="PHN11" s="962"/>
      <c r="PHO11" s="961"/>
      <c r="PHP11" s="961"/>
      <c r="PHQ11" s="963"/>
      <c r="PHR11" s="962"/>
      <c r="PHS11" s="961"/>
      <c r="PHT11" s="961"/>
      <c r="PHU11" s="963"/>
      <c r="PHV11" s="962"/>
      <c r="PHW11" s="961"/>
      <c r="PHX11" s="961"/>
      <c r="PHY11" s="963"/>
      <c r="PHZ11" s="962"/>
      <c r="PIA11" s="961"/>
      <c r="PIB11" s="961"/>
      <c r="PIC11" s="963"/>
      <c r="PID11" s="962"/>
      <c r="PIE11" s="961"/>
      <c r="PIF11" s="961"/>
      <c r="PIG11" s="963"/>
      <c r="PIH11" s="962"/>
      <c r="PII11" s="961"/>
      <c r="PIJ11" s="961"/>
      <c r="PIK11" s="963"/>
      <c r="PIL11" s="962"/>
      <c r="PIM11" s="961"/>
      <c r="PIN11" s="961"/>
      <c r="PIO11" s="963"/>
      <c r="PIP11" s="962"/>
      <c r="PIQ11" s="961"/>
      <c r="PIR11" s="961"/>
      <c r="PIS11" s="963"/>
      <c r="PIT11" s="962"/>
      <c r="PIU11" s="961"/>
      <c r="PIV11" s="961"/>
      <c r="PIW11" s="963"/>
      <c r="PIX11" s="962"/>
      <c r="PIY11" s="961"/>
      <c r="PIZ11" s="961"/>
      <c r="PJA11" s="963"/>
      <c r="PJB11" s="962"/>
      <c r="PJC11" s="961"/>
      <c r="PJD11" s="961"/>
      <c r="PJE11" s="963"/>
      <c r="PJF11" s="962"/>
      <c r="PJG11" s="961"/>
      <c r="PJH11" s="961"/>
      <c r="PJI11" s="963"/>
      <c r="PJJ11" s="962"/>
      <c r="PJK11" s="961"/>
      <c r="PJL11" s="961"/>
      <c r="PJM11" s="963"/>
      <c r="PJN11" s="962"/>
      <c r="PJO11" s="961"/>
      <c r="PJP11" s="961"/>
      <c r="PJQ11" s="963"/>
      <c r="PJR11" s="962"/>
      <c r="PJS11" s="961"/>
      <c r="PJT11" s="961"/>
      <c r="PJU11" s="963"/>
      <c r="PJV11" s="962"/>
      <c r="PJW11" s="961"/>
      <c r="PJX11" s="961"/>
      <c r="PJY11" s="963"/>
      <c r="PJZ11" s="962"/>
      <c r="PKA11" s="961"/>
      <c r="PKB11" s="961"/>
      <c r="PKC11" s="963"/>
      <c r="PKD11" s="962"/>
      <c r="PKE11" s="961"/>
      <c r="PKF11" s="961"/>
      <c r="PKG11" s="963"/>
      <c r="PKH11" s="962"/>
      <c r="PKI11" s="961"/>
      <c r="PKJ11" s="961"/>
      <c r="PKK11" s="963"/>
      <c r="PKL11" s="962"/>
      <c r="PKM11" s="961"/>
      <c r="PKN11" s="961"/>
      <c r="PKO11" s="963"/>
      <c r="PKP11" s="962"/>
      <c r="PKQ11" s="961"/>
      <c r="PKR11" s="961"/>
      <c r="PKS11" s="963"/>
      <c r="PKT11" s="962"/>
      <c r="PKU11" s="961"/>
      <c r="PKV11" s="961"/>
      <c r="PKW11" s="963"/>
      <c r="PKX11" s="962"/>
      <c r="PKY11" s="961"/>
      <c r="PKZ11" s="961"/>
      <c r="PLA11" s="963"/>
      <c r="PLB11" s="962"/>
      <c r="PLC11" s="961"/>
      <c r="PLD11" s="961"/>
      <c r="PLE11" s="963"/>
      <c r="PLF11" s="962"/>
      <c r="PLG11" s="961"/>
      <c r="PLH11" s="961"/>
      <c r="PLI11" s="963"/>
      <c r="PLJ11" s="962"/>
      <c r="PLK11" s="961"/>
      <c r="PLL11" s="961"/>
      <c r="PLM11" s="963"/>
      <c r="PLN11" s="962"/>
      <c r="PLO11" s="961"/>
      <c r="PLP11" s="961"/>
      <c r="PLQ11" s="963"/>
      <c r="PLR11" s="962"/>
      <c r="PLS11" s="961"/>
      <c r="PLT11" s="961"/>
      <c r="PLU11" s="963"/>
      <c r="PLV11" s="962"/>
      <c r="PLW11" s="961"/>
      <c r="PLX11" s="961"/>
      <c r="PLY11" s="963"/>
      <c r="PLZ11" s="962"/>
      <c r="PMA11" s="961"/>
      <c r="PMB11" s="961"/>
      <c r="PMC11" s="963"/>
      <c r="PMD11" s="962"/>
      <c r="PME11" s="961"/>
      <c r="PMF11" s="961"/>
      <c r="PMG11" s="963"/>
      <c r="PMH11" s="962"/>
      <c r="PMI11" s="961"/>
      <c r="PMJ11" s="961"/>
      <c r="PMK11" s="963"/>
      <c r="PML11" s="962"/>
      <c r="PMM11" s="961"/>
      <c r="PMN11" s="961"/>
      <c r="PMO11" s="963"/>
      <c r="PMP11" s="962"/>
      <c r="PMQ11" s="961"/>
      <c r="PMR11" s="961"/>
      <c r="PMS11" s="963"/>
      <c r="PMT11" s="962"/>
      <c r="PMU11" s="961"/>
      <c r="PMV11" s="961"/>
      <c r="PMW11" s="963"/>
      <c r="PMX11" s="962"/>
      <c r="PMY11" s="961"/>
      <c r="PMZ11" s="961"/>
      <c r="PNA11" s="963"/>
      <c r="PNB11" s="962"/>
      <c r="PNC11" s="961"/>
      <c r="PND11" s="961"/>
      <c r="PNE11" s="963"/>
      <c r="PNF11" s="962"/>
      <c r="PNG11" s="961"/>
      <c r="PNH11" s="961"/>
      <c r="PNI11" s="963"/>
      <c r="PNJ11" s="962"/>
      <c r="PNK11" s="961"/>
      <c r="PNL11" s="961"/>
      <c r="PNM11" s="963"/>
      <c r="PNN11" s="962"/>
      <c r="PNO11" s="961"/>
      <c r="PNP11" s="961"/>
      <c r="PNQ11" s="963"/>
      <c r="PNR11" s="962"/>
      <c r="PNS11" s="961"/>
      <c r="PNT11" s="961"/>
      <c r="PNU11" s="963"/>
      <c r="PNV11" s="962"/>
      <c r="PNW11" s="961"/>
      <c r="PNX11" s="961"/>
      <c r="PNY11" s="963"/>
      <c r="PNZ11" s="962"/>
      <c r="POA11" s="961"/>
      <c r="POB11" s="961"/>
      <c r="POC11" s="963"/>
      <c r="POD11" s="962"/>
      <c r="POE11" s="961"/>
      <c r="POF11" s="961"/>
      <c r="POG11" s="963"/>
      <c r="POH11" s="962"/>
      <c r="POI11" s="961"/>
      <c r="POJ11" s="961"/>
      <c r="POK11" s="963"/>
      <c r="POL11" s="962"/>
      <c r="POM11" s="961"/>
      <c r="PON11" s="961"/>
      <c r="POO11" s="963"/>
      <c r="POP11" s="962"/>
      <c r="POQ11" s="961"/>
      <c r="POR11" s="961"/>
      <c r="POS11" s="963"/>
      <c r="POT11" s="962"/>
      <c r="POU11" s="961"/>
      <c r="POV11" s="961"/>
      <c r="POW11" s="963"/>
      <c r="POX11" s="962"/>
      <c r="POY11" s="961"/>
      <c r="POZ11" s="961"/>
      <c r="PPA11" s="963"/>
      <c r="PPB11" s="962"/>
      <c r="PPC11" s="961"/>
      <c r="PPD11" s="961"/>
      <c r="PPE11" s="963"/>
      <c r="PPF11" s="962"/>
      <c r="PPG11" s="961"/>
      <c r="PPH11" s="961"/>
      <c r="PPI11" s="963"/>
      <c r="PPJ11" s="962"/>
      <c r="PPK11" s="961"/>
      <c r="PPL11" s="961"/>
      <c r="PPM11" s="963"/>
      <c r="PPN11" s="962"/>
      <c r="PPO11" s="961"/>
      <c r="PPP11" s="961"/>
      <c r="PPQ11" s="963"/>
      <c r="PPR11" s="962"/>
      <c r="PPS11" s="961"/>
      <c r="PPT11" s="961"/>
      <c r="PPU11" s="963"/>
      <c r="PPV11" s="962"/>
      <c r="PPW11" s="961"/>
      <c r="PPX11" s="961"/>
      <c r="PPY11" s="963"/>
      <c r="PPZ11" s="962"/>
      <c r="PQA11" s="961"/>
      <c r="PQB11" s="961"/>
      <c r="PQC11" s="963"/>
      <c r="PQD11" s="962"/>
      <c r="PQE11" s="961"/>
      <c r="PQF11" s="961"/>
      <c r="PQG11" s="963"/>
      <c r="PQH11" s="962"/>
      <c r="PQI11" s="961"/>
      <c r="PQJ11" s="961"/>
      <c r="PQK11" s="963"/>
      <c r="PQL11" s="962"/>
      <c r="PQM11" s="961"/>
      <c r="PQN11" s="961"/>
      <c r="PQO11" s="963"/>
      <c r="PQP11" s="962"/>
      <c r="PQQ11" s="961"/>
      <c r="PQR11" s="961"/>
      <c r="PQS11" s="963"/>
      <c r="PQT11" s="962"/>
      <c r="PQU11" s="961"/>
      <c r="PQV11" s="961"/>
      <c r="PQW11" s="963"/>
      <c r="PQX11" s="962"/>
      <c r="PQY11" s="961"/>
      <c r="PQZ11" s="961"/>
      <c r="PRA11" s="963"/>
      <c r="PRB11" s="962"/>
      <c r="PRC11" s="961"/>
      <c r="PRD11" s="961"/>
      <c r="PRE11" s="963"/>
      <c r="PRF11" s="962"/>
      <c r="PRG11" s="961"/>
      <c r="PRH11" s="961"/>
      <c r="PRI11" s="963"/>
      <c r="PRJ11" s="962"/>
      <c r="PRK11" s="961"/>
      <c r="PRL11" s="961"/>
      <c r="PRM11" s="963"/>
      <c r="PRN11" s="962"/>
      <c r="PRO11" s="961"/>
      <c r="PRP11" s="961"/>
      <c r="PRQ11" s="963"/>
      <c r="PRR11" s="962"/>
      <c r="PRS11" s="961"/>
      <c r="PRT11" s="961"/>
      <c r="PRU11" s="963"/>
      <c r="PRV11" s="962"/>
      <c r="PRW11" s="961"/>
      <c r="PRX11" s="961"/>
      <c r="PRY11" s="963"/>
      <c r="PRZ11" s="962"/>
      <c r="PSA11" s="961"/>
      <c r="PSB11" s="961"/>
      <c r="PSC11" s="963"/>
      <c r="PSD11" s="962"/>
      <c r="PSE11" s="961"/>
      <c r="PSF11" s="961"/>
      <c r="PSG11" s="963"/>
      <c r="PSH11" s="962"/>
      <c r="PSI11" s="961"/>
      <c r="PSJ11" s="961"/>
      <c r="PSK11" s="963"/>
      <c r="PSL11" s="962"/>
      <c r="PSM11" s="961"/>
      <c r="PSN11" s="961"/>
      <c r="PSO11" s="963"/>
      <c r="PSP11" s="962"/>
      <c r="PSQ11" s="961"/>
      <c r="PSR11" s="961"/>
      <c r="PSS11" s="963"/>
      <c r="PST11" s="962"/>
      <c r="PSU11" s="961"/>
      <c r="PSV11" s="961"/>
      <c r="PSW11" s="963"/>
      <c r="PSX11" s="962"/>
      <c r="PSY11" s="961"/>
      <c r="PSZ11" s="961"/>
      <c r="PTA11" s="963"/>
      <c r="PTB11" s="962"/>
      <c r="PTC11" s="961"/>
      <c r="PTD11" s="961"/>
      <c r="PTE11" s="963"/>
      <c r="PTF11" s="962"/>
      <c r="PTG11" s="961"/>
      <c r="PTH11" s="961"/>
      <c r="PTI11" s="963"/>
      <c r="PTJ11" s="962"/>
      <c r="PTK11" s="961"/>
      <c r="PTL11" s="961"/>
      <c r="PTM11" s="963"/>
      <c r="PTN11" s="962"/>
      <c r="PTO11" s="961"/>
      <c r="PTP11" s="961"/>
      <c r="PTQ11" s="963"/>
      <c r="PTR11" s="962"/>
      <c r="PTS11" s="961"/>
      <c r="PTT11" s="961"/>
      <c r="PTU11" s="963"/>
      <c r="PTV11" s="962"/>
      <c r="PTW11" s="961"/>
      <c r="PTX11" s="961"/>
      <c r="PTY11" s="963"/>
      <c r="PTZ11" s="962"/>
      <c r="PUA11" s="961"/>
      <c r="PUB11" s="961"/>
      <c r="PUC11" s="963"/>
      <c r="PUD11" s="962"/>
      <c r="PUE11" s="961"/>
      <c r="PUF11" s="961"/>
      <c r="PUG11" s="963"/>
      <c r="PUH11" s="962"/>
      <c r="PUI11" s="961"/>
      <c r="PUJ11" s="961"/>
      <c r="PUK11" s="963"/>
      <c r="PUL11" s="962"/>
      <c r="PUM11" s="961"/>
      <c r="PUN11" s="961"/>
      <c r="PUO11" s="963"/>
      <c r="PUP11" s="962"/>
      <c r="PUQ11" s="961"/>
      <c r="PUR11" s="961"/>
      <c r="PUS11" s="963"/>
      <c r="PUT11" s="962"/>
      <c r="PUU11" s="961"/>
      <c r="PUV11" s="961"/>
      <c r="PUW11" s="963"/>
      <c r="PUX11" s="962"/>
      <c r="PUY11" s="961"/>
      <c r="PUZ11" s="961"/>
      <c r="PVA11" s="963"/>
      <c r="PVB11" s="962"/>
      <c r="PVC11" s="961"/>
      <c r="PVD11" s="961"/>
      <c r="PVE11" s="963"/>
      <c r="PVF11" s="962"/>
      <c r="PVG11" s="961"/>
      <c r="PVH11" s="961"/>
      <c r="PVI11" s="963"/>
      <c r="PVJ11" s="962"/>
      <c r="PVK11" s="961"/>
      <c r="PVL11" s="961"/>
      <c r="PVM11" s="963"/>
      <c r="PVN11" s="962"/>
      <c r="PVO11" s="961"/>
      <c r="PVP11" s="961"/>
      <c r="PVQ11" s="963"/>
      <c r="PVR11" s="962"/>
      <c r="PVS11" s="961"/>
      <c r="PVT11" s="961"/>
      <c r="PVU11" s="963"/>
      <c r="PVV11" s="962"/>
      <c r="PVW11" s="961"/>
      <c r="PVX11" s="961"/>
      <c r="PVY11" s="963"/>
      <c r="PVZ11" s="962"/>
      <c r="PWA11" s="961"/>
      <c r="PWB11" s="961"/>
      <c r="PWC11" s="963"/>
      <c r="PWD11" s="962"/>
      <c r="PWE11" s="961"/>
      <c r="PWF11" s="961"/>
      <c r="PWG11" s="963"/>
      <c r="PWH11" s="962"/>
      <c r="PWI11" s="961"/>
      <c r="PWJ11" s="961"/>
      <c r="PWK11" s="963"/>
      <c r="PWL11" s="962"/>
      <c r="PWM11" s="961"/>
      <c r="PWN11" s="961"/>
      <c r="PWO11" s="963"/>
      <c r="PWP11" s="962"/>
      <c r="PWQ11" s="961"/>
      <c r="PWR11" s="961"/>
      <c r="PWS11" s="963"/>
      <c r="PWT11" s="962"/>
      <c r="PWU11" s="961"/>
      <c r="PWV11" s="961"/>
      <c r="PWW11" s="963"/>
      <c r="PWX11" s="962"/>
      <c r="PWY11" s="961"/>
      <c r="PWZ11" s="961"/>
      <c r="PXA11" s="963"/>
      <c r="PXB11" s="962"/>
      <c r="PXC11" s="961"/>
      <c r="PXD11" s="961"/>
      <c r="PXE11" s="963"/>
      <c r="PXF11" s="962"/>
      <c r="PXG11" s="961"/>
      <c r="PXH11" s="961"/>
      <c r="PXI11" s="963"/>
      <c r="PXJ11" s="962"/>
      <c r="PXK11" s="961"/>
      <c r="PXL11" s="961"/>
      <c r="PXM11" s="963"/>
      <c r="PXN11" s="962"/>
      <c r="PXO11" s="961"/>
      <c r="PXP11" s="961"/>
      <c r="PXQ11" s="963"/>
      <c r="PXR11" s="962"/>
      <c r="PXS11" s="961"/>
      <c r="PXT11" s="961"/>
      <c r="PXU11" s="963"/>
      <c r="PXV11" s="962"/>
      <c r="PXW11" s="961"/>
      <c r="PXX11" s="961"/>
      <c r="PXY11" s="963"/>
      <c r="PXZ11" s="962"/>
      <c r="PYA11" s="961"/>
      <c r="PYB11" s="961"/>
      <c r="PYC11" s="963"/>
      <c r="PYD11" s="962"/>
      <c r="PYE11" s="961"/>
      <c r="PYF11" s="961"/>
      <c r="PYG11" s="963"/>
      <c r="PYH11" s="962"/>
      <c r="PYI11" s="961"/>
      <c r="PYJ11" s="961"/>
      <c r="PYK11" s="963"/>
      <c r="PYL11" s="962"/>
      <c r="PYM11" s="961"/>
      <c r="PYN11" s="961"/>
      <c r="PYO11" s="963"/>
      <c r="PYP11" s="962"/>
      <c r="PYQ11" s="961"/>
      <c r="PYR11" s="961"/>
      <c r="PYS11" s="963"/>
      <c r="PYT11" s="962"/>
      <c r="PYU11" s="961"/>
      <c r="PYV11" s="961"/>
      <c r="PYW11" s="963"/>
      <c r="PYX11" s="962"/>
      <c r="PYY11" s="961"/>
      <c r="PYZ11" s="961"/>
      <c r="PZA11" s="963"/>
      <c r="PZB11" s="962"/>
      <c r="PZC11" s="961"/>
      <c r="PZD11" s="961"/>
      <c r="PZE11" s="963"/>
      <c r="PZF11" s="962"/>
      <c r="PZG11" s="961"/>
      <c r="PZH11" s="961"/>
      <c r="PZI11" s="963"/>
      <c r="PZJ11" s="962"/>
      <c r="PZK11" s="961"/>
      <c r="PZL11" s="961"/>
      <c r="PZM11" s="963"/>
      <c r="PZN11" s="962"/>
      <c r="PZO11" s="961"/>
      <c r="PZP11" s="961"/>
      <c r="PZQ11" s="963"/>
      <c r="PZR11" s="962"/>
      <c r="PZS11" s="961"/>
      <c r="PZT11" s="961"/>
      <c r="PZU11" s="963"/>
      <c r="PZV11" s="962"/>
      <c r="PZW11" s="961"/>
      <c r="PZX11" s="961"/>
      <c r="PZY11" s="963"/>
      <c r="PZZ11" s="962"/>
      <c r="QAA11" s="961"/>
      <c r="QAB11" s="961"/>
      <c r="QAC11" s="963"/>
      <c r="QAD11" s="962"/>
      <c r="QAE11" s="961"/>
      <c r="QAF11" s="961"/>
      <c r="QAG11" s="963"/>
      <c r="QAH11" s="962"/>
      <c r="QAI11" s="961"/>
      <c r="QAJ11" s="961"/>
      <c r="QAK11" s="963"/>
      <c r="QAL11" s="962"/>
      <c r="QAM11" s="961"/>
      <c r="QAN11" s="961"/>
      <c r="QAO11" s="963"/>
      <c r="QAP11" s="962"/>
      <c r="QAQ11" s="961"/>
      <c r="QAR11" s="961"/>
      <c r="QAS11" s="963"/>
      <c r="QAT11" s="962"/>
      <c r="QAU11" s="961"/>
      <c r="QAV11" s="961"/>
      <c r="QAW11" s="963"/>
      <c r="QAX11" s="962"/>
      <c r="QAY11" s="961"/>
      <c r="QAZ11" s="961"/>
      <c r="QBA11" s="963"/>
      <c r="QBB11" s="962"/>
      <c r="QBC11" s="961"/>
      <c r="QBD11" s="961"/>
      <c r="QBE11" s="963"/>
      <c r="QBF11" s="962"/>
      <c r="QBG11" s="961"/>
      <c r="QBH11" s="961"/>
      <c r="QBI11" s="963"/>
      <c r="QBJ11" s="962"/>
      <c r="QBK11" s="961"/>
      <c r="QBL11" s="961"/>
      <c r="QBM11" s="963"/>
      <c r="QBN11" s="962"/>
      <c r="QBO11" s="961"/>
      <c r="QBP11" s="961"/>
      <c r="QBQ11" s="963"/>
      <c r="QBR11" s="962"/>
      <c r="QBS11" s="961"/>
      <c r="QBT11" s="961"/>
      <c r="QBU11" s="963"/>
      <c r="QBV11" s="962"/>
      <c r="QBW11" s="961"/>
      <c r="QBX11" s="961"/>
      <c r="QBY11" s="963"/>
      <c r="QBZ11" s="962"/>
      <c r="QCA11" s="961"/>
      <c r="QCB11" s="961"/>
      <c r="QCC11" s="963"/>
      <c r="QCD11" s="962"/>
      <c r="QCE11" s="961"/>
      <c r="QCF11" s="961"/>
      <c r="QCG11" s="963"/>
      <c r="QCH11" s="962"/>
      <c r="QCI11" s="961"/>
      <c r="QCJ11" s="961"/>
      <c r="QCK11" s="963"/>
      <c r="QCL11" s="962"/>
      <c r="QCM11" s="961"/>
      <c r="QCN11" s="961"/>
      <c r="QCO11" s="963"/>
      <c r="QCP11" s="962"/>
      <c r="QCQ11" s="961"/>
      <c r="QCR11" s="961"/>
      <c r="QCS11" s="963"/>
      <c r="QCT11" s="962"/>
      <c r="QCU11" s="961"/>
      <c r="QCV11" s="961"/>
      <c r="QCW11" s="963"/>
      <c r="QCX11" s="962"/>
      <c r="QCY11" s="961"/>
      <c r="QCZ11" s="961"/>
      <c r="QDA11" s="963"/>
      <c r="QDB11" s="962"/>
      <c r="QDC11" s="961"/>
      <c r="QDD11" s="961"/>
      <c r="QDE11" s="963"/>
      <c r="QDF11" s="962"/>
      <c r="QDG11" s="961"/>
      <c r="QDH11" s="961"/>
      <c r="QDI11" s="963"/>
      <c r="QDJ11" s="962"/>
      <c r="QDK11" s="961"/>
      <c r="QDL11" s="961"/>
      <c r="QDM11" s="963"/>
      <c r="QDN11" s="962"/>
      <c r="QDO11" s="961"/>
      <c r="QDP11" s="961"/>
      <c r="QDQ11" s="963"/>
      <c r="QDR11" s="962"/>
      <c r="QDS11" s="961"/>
      <c r="QDT11" s="961"/>
      <c r="QDU11" s="963"/>
      <c r="QDV11" s="962"/>
      <c r="QDW11" s="961"/>
      <c r="QDX11" s="961"/>
      <c r="QDY11" s="963"/>
      <c r="QDZ11" s="962"/>
      <c r="QEA11" s="961"/>
      <c r="QEB11" s="961"/>
      <c r="QEC11" s="963"/>
      <c r="QED11" s="962"/>
      <c r="QEE11" s="961"/>
      <c r="QEF11" s="961"/>
      <c r="QEG11" s="963"/>
      <c r="QEH11" s="962"/>
      <c r="QEI11" s="961"/>
      <c r="QEJ11" s="961"/>
      <c r="QEK11" s="963"/>
      <c r="QEL11" s="962"/>
      <c r="QEM11" s="961"/>
      <c r="QEN11" s="961"/>
      <c r="QEO11" s="963"/>
      <c r="QEP11" s="962"/>
      <c r="QEQ11" s="961"/>
      <c r="QER11" s="961"/>
      <c r="QES11" s="963"/>
      <c r="QET11" s="962"/>
      <c r="QEU11" s="961"/>
      <c r="QEV11" s="961"/>
      <c r="QEW11" s="963"/>
      <c r="QEX11" s="962"/>
      <c r="QEY11" s="961"/>
      <c r="QEZ11" s="961"/>
      <c r="QFA11" s="963"/>
      <c r="QFB11" s="962"/>
      <c r="QFC11" s="961"/>
      <c r="QFD11" s="961"/>
      <c r="QFE11" s="963"/>
      <c r="QFF11" s="962"/>
      <c r="QFG11" s="961"/>
      <c r="QFH11" s="961"/>
      <c r="QFI11" s="963"/>
      <c r="QFJ11" s="962"/>
      <c r="QFK11" s="961"/>
      <c r="QFL11" s="961"/>
      <c r="QFM11" s="963"/>
      <c r="QFN11" s="962"/>
      <c r="QFO11" s="961"/>
      <c r="QFP11" s="961"/>
      <c r="QFQ11" s="963"/>
      <c r="QFR11" s="962"/>
      <c r="QFS11" s="961"/>
      <c r="QFT11" s="961"/>
      <c r="QFU11" s="963"/>
      <c r="QFV11" s="962"/>
      <c r="QFW11" s="961"/>
      <c r="QFX11" s="961"/>
      <c r="QFY11" s="963"/>
      <c r="QFZ11" s="962"/>
      <c r="QGA11" s="961"/>
      <c r="QGB11" s="961"/>
      <c r="QGC11" s="963"/>
      <c r="QGD11" s="962"/>
      <c r="QGE11" s="961"/>
      <c r="QGF11" s="961"/>
      <c r="QGG11" s="963"/>
      <c r="QGH11" s="962"/>
      <c r="QGI11" s="961"/>
      <c r="QGJ11" s="961"/>
      <c r="QGK11" s="963"/>
      <c r="QGL11" s="962"/>
      <c r="QGM11" s="961"/>
      <c r="QGN11" s="961"/>
      <c r="QGO11" s="963"/>
      <c r="QGP11" s="962"/>
      <c r="QGQ11" s="961"/>
      <c r="QGR11" s="961"/>
      <c r="QGS11" s="963"/>
      <c r="QGT11" s="962"/>
      <c r="QGU11" s="961"/>
      <c r="QGV11" s="961"/>
      <c r="QGW11" s="963"/>
      <c r="QGX11" s="962"/>
      <c r="QGY11" s="961"/>
      <c r="QGZ11" s="961"/>
      <c r="QHA11" s="963"/>
      <c r="QHB11" s="962"/>
      <c r="QHC11" s="961"/>
      <c r="QHD11" s="961"/>
      <c r="QHE11" s="963"/>
      <c r="QHF11" s="962"/>
      <c r="QHG11" s="961"/>
      <c r="QHH11" s="961"/>
      <c r="QHI11" s="963"/>
      <c r="QHJ11" s="962"/>
      <c r="QHK11" s="961"/>
      <c r="QHL11" s="961"/>
      <c r="QHM11" s="963"/>
      <c r="QHN11" s="962"/>
      <c r="QHO11" s="961"/>
      <c r="QHP11" s="961"/>
      <c r="QHQ11" s="963"/>
      <c r="QHR11" s="962"/>
      <c r="QHS11" s="961"/>
      <c r="QHT11" s="961"/>
      <c r="QHU11" s="963"/>
      <c r="QHV11" s="962"/>
      <c r="QHW11" s="961"/>
      <c r="QHX11" s="961"/>
      <c r="QHY11" s="963"/>
      <c r="QHZ11" s="962"/>
      <c r="QIA11" s="961"/>
      <c r="QIB11" s="961"/>
      <c r="QIC11" s="963"/>
      <c r="QID11" s="962"/>
      <c r="QIE11" s="961"/>
      <c r="QIF11" s="961"/>
      <c r="QIG11" s="963"/>
      <c r="QIH11" s="962"/>
      <c r="QII11" s="961"/>
      <c r="QIJ11" s="961"/>
      <c r="QIK11" s="963"/>
      <c r="QIL11" s="962"/>
      <c r="QIM11" s="961"/>
      <c r="QIN11" s="961"/>
      <c r="QIO11" s="963"/>
      <c r="QIP11" s="962"/>
      <c r="QIQ11" s="961"/>
      <c r="QIR11" s="961"/>
      <c r="QIS11" s="963"/>
      <c r="QIT11" s="962"/>
      <c r="QIU11" s="961"/>
      <c r="QIV11" s="961"/>
      <c r="QIW11" s="963"/>
      <c r="QIX11" s="962"/>
      <c r="QIY11" s="961"/>
      <c r="QIZ11" s="961"/>
      <c r="QJA11" s="963"/>
      <c r="QJB11" s="962"/>
      <c r="QJC11" s="961"/>
      <c r="QJD11" s="961"/>
      <c r="QJE11" s="963"/>
      <c r="QJF11" s="962"/>
      <c r="QJG11" s="961"/>
      <c r="QJH11" s="961"/>
      <c r="QJI11" s="963"/>
      <c r="QJJ11" s="962"/>
      <c r="QJK11" s="961"/>
      <c r="QJL11" s="961"/>
      <c r="QJM11" s="963"/>
      <c r="QJN11" s="962"/>
      <c r="QJO11" s="961"/>
      <c r="QJP11" s="961"/>
      <c r="QJQ11" s="963"/>
      <c r="QJR11" s="962"/>
      <c r="QJS11" s="961"/>
      <c r="QJT11" s="961"/>
      <c r="QJU11" s="963"/>
      <c r="QJV11" s="962"/>
      <c r="QJW11" s="961"/>
      <c r="QJX11" s="961"/>
      <c r="QJY11" s="963"/>
      <c r="QJZ11" s="962"/>
      <c r="QKA11" s="961"/>
      <c r="QKB11" s="961"/>
      <c r="QKC11" s="963"/>
      <c r="QKD11" s="962"/>
      <c r="QKE11" s="961"/>
      <c r="QKF11" s="961"/>
      <c r="QKG11" s="963"/>
      <c r="QKH11" s="962"/>
      <c r="QKI11" s="961"/>
      <c r="QKJ11" s="961"/>
      <c r="QKK11" s="963"/>
      <c r="QKL11" s="962"/>
      <c r="QKM11" s="961"/>
      <c r="QKN11" s="961"/>
      <c r="QKO11" s="963"/>
      <c r="QKP11" s="962"/>
      <c r="QKQ11" s="961"/>
      <c r="QKR11" s="961"/>
      <c r="QKS11" s="963"/>
      <c r="QKT11" s="962"/>
      <c r="QKU11" s="961"/>
      <c r="QKV11" s="961"/>
      <c r="QKW11" s="963"/>
      <c r="QKX11" s="962"/>
      <c r="QKY11" s="961"/>
      <c r="QKZ11" s="961"/>
      <c r="QLA11" s="963"/>
      <c r="QLB11" s="962"/>
      <c r="QLC11" s="961"/>
      <c r="QLD11" s="961"/>
      <c r="QLE11" s="963"/>
      <c r="QLF11" s="962"/>
      <c r="QLG11" s="961"/>
      <c r="QLH11" s="961"/>
      <c r="QLI11" s="963"/>
      <c r="QLJ11" s="962"/>
      <c r="QLK11" s="961"/>
      <c r="QLL11" s="961"/>
      <c r="QLM11" s="963"/>
      <c r="QLN11" s="962"/>
      <c r="QLO11" s="961"/>
      <c r="QLP11" s="961"/>
      <c r="QLQ11" s="963"/>
      <c r="QLR11" s="962"/>
      <c r="QLS11" s="961"/>
      <c r="QLT11" s="961"/>
      <c r="QLU11" s="963"/>
      <c r="QLV11" s="962"/>
      <c r="QLW11" s="961"/>
      <c r="QLX11" s="961"/>
      <c r="QLY11" s="963"/>
      <c r="QLZ11" s="962"/>
      <c r="QMA11" s="961"/>
      <c r="QMB11" s="961"/>
      <c r="QMC11" s="963"/>
      <c r="QMD11" s="962"/>
      <c r="QME11" s="961"/>
      <c r="QMF11" s="961"/>
      <c r="QMG11" s="963"/>
      <c r="QMH11" s="962"/>
      <c r="QMI11" s="961"/>
      <c r="QMJ11" s="961"/>
      <c r="QMK11" s="963"/>
      <c r="QML11" s="962"/>
      <c r="QMM11" s="961"/>
      <c r="QMN11" s="961"/>
      <c r="QMO11" s="963"/>
      <c r="QMP11" s="962"/>
      <c r="QMQ11" s="961"/>
      <c r="QMR11" s="961"/>
      <c r="QMS11" s="963"/>
      <c r="QMT11" s="962"/>
      <c r="QMU11" s="961"/>
      <c r="QMV11" s="961"/>
      <c r="QMW11" s="963"/>
      <c r="QMX11" s="962"/>
      <c r="QMY11" s="961"/>
      <c r="QMZ11" s="961"/>
      <c r="QNA11" s="963"/>
      <c r="QNB11" s="962"/>
      <c r="QNC11" s="961"/>
      <c r="QND11" s="961"/>
      <c r="QNE11" s="963"/>
      <c r="QNF11" s="962"/>
      <c r="QNG11" s="961"/>
      <c r="QNH11" s="961"/>
      <c r="QNI11" s="963"/>
      <c r="QNJ11" s="962"/>
      <c r="QNK11" s="961"/>
      <c r="QNL11" s="961"/>
      <c r="QNM11" s="963"/>
      <c r="QNN11" s="962"/>
      <c r="QNO11" s="961"/>
      <c r="QNP11" s="961"/>
      <c r="QNQ11" s="963"/>
      <c r="QNR11" s="962"/>
      <c r="QNS11" s="961"/>
      <c r="QNT11" s="961"/>
      <c r="QNU11" s="963"/>
      <c r="QNV11" s="962"/>
      <c r="QNW11" s="961"/>
      <c r="QNX11" s="961"/>
      <c r="QNY11" s="963"/>
      <c r="QNZ11" s="962"/>
      <c r="QOA11" s="961"/>
      <c r="QOB11" s="961"/>
      <c r="QOC11" s="963"/>
      <c r="QOD11" s="962"/>
      <c r="QOE11" s="961"/>
      <c r="QOF11" s="961"/>
      <c r="QOG11" s="963"/>
      <c r="QOH11" s="962"/>
      <c r="QOI11" s="961"/>
      <c r="QOJ11" s="961"/>
      <c r="QOK11" s="963"/>
      <c r="QOL11" s="962"/>
      <c r="QOM11" s="961"/>
      <c r="QON11" s="961"/>
      <c r="QOO11" s="963"/>
      <c r="QOP11" s="962"/>
      <c r="QOQ11" s="961"/>
      <c r="QOR11" s="961"/>
      <c r="QOS11" s="963"/>
      <c r="QOT11" s="962"/>
      <c r="QOU11" s="961"/>
      <c r="QOV11" s="961"/>
      <c r="QOW11" s="963"/>
      <c r="QOX11" s="962"/>
      <c r="QOY11" s="961"/>
      <c r="QOZ11" s="961"/>
      <c r="QPA11" s="963"/>
      <c r="QPB11" s="962"/>
      <c r="QPC11" s="961"/>
      <c r="QPD11" s="961"/>
      <c r="QPE11" s="963"/>
      <c r="QPF11" s="962"/>
      <c r="QPG11" s="961"/>
      <c r="QPH11" s="961"/>
      <c r="QPI11" s="963"/>
      <c r="QPJ11" s="962"/>
      <c r="QPK11" s="961"/>
      <c r="QPL11" s="961"/>
      <c r="QPM11" s="963"/>
      <c r="QPN11" s="962"/>
      <c r="QPO11" s="961"/>
      <c r="QPP11" s="961"/>
      <c r="QPQ11" s="963"/>
      <c r="QPR11" s="962"/>
      <c r="QPS11" s="961"/>
      <c r="QPT11" s="961"/>
      <c r="QPU11" s="963"/>
      <c r="QPV11" s="962"/>
      <c r="QPW11" s="961"/>
      <c r="QPX11" s="961"/>
      <c r="QPY11" s="963"/>
      <c r="QPZ11" s="962"/>
      <c r="QQA11" s="961"/>
      <c r="QQB11" s="961"/>
      <c r="QQC11" s="963"/>
      <c r="QQD11" s="962"/>
      <c r="QQE11" s="961"/>
      <c r="QQF11" s="961"/>
      <c r="QQG11" s="963"/>
      <c r="QQH11" s="962"/>
      <c r="QQI11" s="961"/>
      <c r="QQJ11" s="961"/>
      <c r="QQK11" s="963"/>
      <c r="QQL11" s="962"/>
      <c r="QQM11" s="961"/>
      <c r="QQN11" s="961"/>
      <c r="QQO11" s="963"/>
      <c r="QQP11" s="962"/>
      <c r="QQQ11" s="961"/>
      <c r="QQR11" s="961"/>
      <c r="QQS11" s="963"/>
      <c r="QQT11" s="962"/>
      <c r="QQU11" s="961"/>
      <c r="QQV11" s="961"/>
      <c r="QQW11" s="963"/>
      <c r="QQX11" s="962"/>
      <c r="QQY11" s="961"/>
      <c r="QQZ11" s="961"/>
      <c r="QRA11" s="963"/>
      <c r="QRB11" s="962"/>
      <c r="QRC11" s="961"/>
      <c r="QRD11" s="961"/>
      <c r="QRE11" s="963"/>
      <c r="QRF11" s="962"/>
      <c r="QRG11" s="961"/>
      <c r="QRH11" s="961"/>
      <c r="QRI11" s="963"/>
      <c r="QRJ11" s="962"/>
      <c r="QRK11" s="961"/>
      <c r="QRL11" s="961"/>
      <c r="QRM11" s="963"/>
      <c r="QRN11" s="962"/>
      <c r="QRO11" s="961"/>
      <c r="QRP11" s="961"/>
      <c r="QRQ11" s="963"/>
      <c r="QRR11" s="962"/>
      <c r="QRS11" s="961"/>
      <c r="QRT11" s="961"/>
      <c r="QRU11" s="963"/>
      <c r="QRV11" s="962"/>
      <c r="QRW11" s="961"/>
      <c r="QRX11" s="961"/>
      <c r="QRY11" s="963"/>
      <c r="QRZ11" s="962"/>
      <c r="QSA11" s="961"/>
      <c r="QSB11" s="961"/>
      <c r="QSC11" s="963"/>
      <c r="QSD11" s="962"/>
      <c r="QSE11" s="961"/>
      <c r="QSF11" s="961"/>
      <c r="QSG11" s="963"/>
      <c r="QSH11" s="962"/>
      <c r="QSI11" s="961"/>
      <c r="QSJ11" s="961"/>
      <c r="QSK11" s="963"/>
      <c r="QSL11" s="962"/>
      <c r="QSM11" s="961"/>
      <c r="QSN11" s="961"/>
      <c r="QSO11" s="963"/>
      <c r="QSP11" s="962"/>
      <c r="QSQ11" s="961"/>
      <c r="QSR11" s="961"/>
      <c r="QSS11" s="963"/>
      <c r="QST11" s="962"/>
      <c r="QSU11" s="961"/>
      <c r="QSV11" s="961"/>
      <c r="QSW11" s="963"/>
      <c r="QSX11" s="962"/>
      <c r="QSY11" s="961"/>
      <c r="QSZ11" s="961"/>
      <c r="QTA11" s="963"/>
      <c r="QTB11" s="962"/>
      <c r="QTC11" s="961"/>
      <c r="QTD11" s="961"/>
      <c r="QTE11" s="963"/>
      <c r="QTF11" s="962"/>
      <c r="QTG11" s="961"/>
      <c r="QTH11" s="961"/>
      <c r="QTI11" s="963"/>
      <c r="QTJ11" s="962"/>
      <c r="QTK11" s="961"/>
      <c r="QTL11" s="961"/>
      <c r="QTM11" s="963"/>
      <c r="QTN11" s="962"/>
      <c r="QTO11" s="961"/>
      <c r="QTP11" s="961"/>
      <c r="QTQ11" s="963"/>
      <c r="QTR11" s="962"/>
      <c r="QTS11" s="961"/>
      <c r="QTT11" s="961"/>
      <c r="QTU11" s="963"/>
      <c r="QTV11" s="962"/>
      <c r="QTW11" s="961"/>
      <c r="QTX11" s="961"/>
      <c r="QTY11" s="963"/>
      <c r="QTZ11" s="962"/>
      <c r="QUA11" s="961"/>
      <c r="QUB11" s="961"/>
      <c r="QUC11" s="963"/>
      <c r="QUD11" s="962"/>
      <c r="QUE11" s="961"/>
      <c r="QUF11" s="961"/>
      <c r="QUG11" s="963"/>
      <c r="QUH11" s="962"/>
      <c r="QUI11" s="961"/>
      <c r="QUJ11" s="961"/>
      <c r="QUK11" s="963"/>
      <c r="QUL11" s="962"/>
      <c r="QUM11" s="961"/>
      <c r="QUN11" s="961"/>
      <c r="QUO11" s="963"/>
      <c r="QUP11" s="962"/>
      <c r="QUQ11" s="961"/>
      <c r="QUR11" s="961"/>
      <c r="QUS11" s="963"/>
      <c r="QUT11" s="962"/>
      <c r="QUU11" s="961"/>
      <c r="QUV11" s="961"/>
      <c r="QUW11" s="963"/>
      <c r="QUX11" s="962"/>
      <c r="QUY11" s="961"/>
      <c r="QUZ11" s="961"/>
      <c r="QVA11" s="963"/>
      <c r="QVB11" s="962"/>
      <c r="QVC11" s="961"/>
      <c r="QVD11" s="961"/>
      <c r="QVE11" s="963"/>
      <c r="QVF11" s="962"/>
      <c r="QVG11" s="961"/>
      <c r="QVH11" s="961"/>
      <c r="QVI11" s="963"/>
      <c r="QVJ11" s="962"/>
      <c r="QVK11" s="961"/>
      <c r="QVL11" s="961"/>
      <c r="QVM11" s="963"/>
      <c r="QVN11" s="962"/>
      <c r="QVO11" s="961"/>
      <c r="QVP11" s="961"/>
      <c r="QVQ11" s="963"/>
      <c r="QVR11" s="962"/>
      <c r="QVS11" s="961"/>
      <c r="QVT11" s="961"/>
      <c r="QVU11" s="963"/>
      <c r="QVV11" s="962"/>
      <c r="QVW11" s="961"/>
      <c r="QVX11" s="961"/>
      <c r="QVY11" s="963"/>
      <c r="QVZ11" s="962"/>
      <c r="QWA11" s="961"/>
      <c r="QWB11" s="961"/>
      <c r="QWC11" s="963"/>
      <c r="QWD11" s="962"/>
      <c r="QWE11" s="961"/>
      <c r="QWF11" s="961"/>
      <c r="QWG11" s="963"/>
      <c r="QWH11" s="962"/>
      <c r="QWI11" s="961"/>
      <c r="QWJ11" s="961"/>
      <c r="QWK11" s="963"/>
      <c r="QWL11" s="962"/>
      <c r="QWM11" s="961"/>
      <c r="QWN11" s="961"/>
      <c r="QWO11" s="963"/>
      <c r="QWP11" s="962"/>
      <c r="QWQ11" s="961"/>
      <c r="QWR11" s="961"/>
      <c r="QWS11" s="963"/>
      <c r="QWT11" s="962"/>
      <c r="QWU11" s="961"/>
      <c r="QWV11" s="961"/>
      <c r="QWW11" s="963"/>
      <c r="QWX11" s="962"/>
      <c r="QWY11" s="961"/>
      <c r="QWZ11" s="961"/>
      <c r="QXA11" s="963"/>
      <c r="QXB11" s="962"/>
      <c r="QXC11" s="961"/>
      <c r="QXD11" s="961"/>
      <c r="QXE11" s="963"/>
      <c r="QXF11" s="962"/>
      <c r="QXG11" s="961"/>
      <c r="QXH11" s="961"/>
      <c r="QXI11" s="963"/>
      <c r="QXJ11" s="962"/>
      <c r="QXK11" s="961"/>
      <c r="QXL11" s="961"/>
      <c r="QXM11" s="963"/>
      <c r="QXN11" s="962"/>
      <c r="QXO11" s="961"/>
      <c r="QXP11" s="961"/>
      <c r="QXQ11" s="963"/>
      <c r="QXR11" s="962"/>
      <c r="QXS11" s="961"/>
      <c r="QXT11" s="961"/>
      <c r="QXU11" s="963"/>
      <c r="QXV11" s="962"/>
      <c r="QXW11" s="961"/>
      <c r="QXX11" s="961"/>
      <c r="QXY11" s="963"/>
      <c r="QXZ11" s="962"/>
      <c r="QYA11" s="961"/>
      <c r="QYB11" s="961"/>
      <c r="QYC11" s="963"/>
      <c r="QYD11" s="962"/>
      <c r="QYE11" s="961"/>
      <c r="QYF11" s="961"/>
      <c r="QYG11" s="963"/>
      <c r="QYH11" s="962"/>
      <c r="QYI11" s="961"/>
      <c r="QYJ11" s="961"/>
      <c r="QYK11" s="963"/>
      <c r="QYL11" s="962"/>
      <c r="QYM11" s="961"/>
      <c r="QYN11" s="961"/>
      <c r="QYO11" s="963"/>
      <c r="QYP11" s="962"/>
      <c r="QYQ11" s="961"/>
      <c r="QYR11" s="961"/>
      <c r="QYS11" s="963"/>
      <c r="QYT11" s="962"/>
      <c r="QYU11" s="961"/>
      <c r="QYV11" s="961"/>
      <c r="QYW11" s="963"/>
      <c r="QYX11" s="962"/>
      <c r="QYY11" s="961"/>
      <c r="QYZ11" s="961"/>
      <c r="QZA11" s="963"/>
      <c r="QZB11" s="962"/>
      <c r="QZC11" s="961"/>
      <c r="QZD11" s="961"/>
      <c r="QZE11" s="963"/>
      <c r="QZF11" s="962"/>
      <c r="QZG11" s="961"/>
      <c r="QZH11" s="961"/>
      <c r="QZI11" s="963"/>
      <c r="QZJ11" s="962"/>
      <c r="QZK11" s="961"/>
      <c r="QZL11" s="961"/>
      <c r="QZM11" s="963"/>
      <c r="QZN11" s="962"/>
      <c r="QZO11" s="961"/>
      <c r="QZP11" s="961"/>
      <c r="QZQ11" s="963"/>
      <c r="QZR11" s="962"/>
      <c r="QZS11" s="961"/>
      <c r="QZT11" s="961"/>
      <c r="QZU11" s="963"/>
      <c r="QZV11" s="962"/>
      <c r="QZW11" s="961"/>
      <c r="QZX11" s="961"/>
      <c r="QZY11" s="963"/>
      <c r="QZZ11" s="962"/>
      <c r="RAA11" s="961"/>
      <c r="RAB11" s="961"/>
      <c r="RAC11" s="963"/>
      <c r="RAD11" s="962"/>
      <c r="RAE11" s="961"/>
      <c r="RAF11" s="961"/>
      <c r="RAG11" s="963"/>
      <c r="RAH11" s="962"/>
      <c r="RAI11" s="961"/>
      <c r="RAJ11" s="961"/>
      <c r="RAK11" s="963"/>
      <c r="RAL11" s="962"/>
      <c r="RAM11" s="961"/>
      <c r="RAN11" s="961"/>
      <c r="RAO11" s="963"/>
      <c r="RAP11" s="962"/>
      <c r="RAQ11" s="961"/>
      <c r="RAR11" s="961"/>
      <c r="RAS11" s="963"/>
      <c r="RAT11" s="962"/>
      <c r="RAU11" s="961"/>
      <c r="RAV11" s="961"/>
      <c r="RAW11" s="963"/>
      <c r="RAX11" s="962"/>
      <c r="RAY11" s="961"/>
      <c r="RAZ11" s="961"/>
      <c r="RBA11" s="963"/>
      <c r="RBB11" s="962"/>
      <c r="RBC11" s="961"/>
      <c r="RBD11" s="961"/>
      <c r="RBE11" s="963"/>
      <c r="RBF11" s="962"/>
      <c r="RBG11" s="961"/>
      <c r="RBH11" s="961"/>
      <c r="RBI11" s="963"/>
      <c r="RBJ11" s="962"/>
      <c r="RBK11" s="961"/>
      <c r="RBL11" s="961"/>
      <c r="RBM11" s="963"/>
      <c r="RBN11" s="962"/>
      <c r="RBO11" s="961"/>
      <c r="RBP11" s="961"/>
      <c r="RBQ11" s="963"/>
      <c r="RBR11" s="962"/>
      <c r="RBS11" s="961"/>
      <c r="RBT11" s="961"/>
      <c r="RBU11" s="963"/>
      <c r="RBV11" s="962"/>
      <c r="RBW11" s="961"/>
      <c r="RBX11" s="961"/>
      <c r="RBY11" s="963"/>
      <c r="RBZ11" s="962"/>
      <c r="RCA11" s="961"/>
      <c r="RCB11" s="961"/>
      <c r="RCC11" s="963"/>
      <c r="RCD11" s="962"/>
      <c r="RCE11" s="961"/>
      <c r="RCF11" s="961"/>
      <c r="RCG11" s="963"/>
      <c r="RCH11" s="962"/>
      <c r="RCI11" s="961"/>
      <c r="RCJ11" s="961"/>
      <c r="RCK11" s="963"/>
      <c r="RCL11" s="962"/>
      <c r="RCM11" s="961"/>
      <c r="RCN11" s="961"/>
      <c r="RCO11" s="963"/>
      <c r="RCP11" s="962"/>
      <c r="RCQ11" s="961"/>
      <c r="RCR11" s="961"/>
      <c r="RCS11" s="963"/>
      <c r="RCT11" s="962"/>
      <c r="RCU11" s="961"/>
      <c r="RCV11" s="961"/>
      <c r="RCW11" s="963"/>
      <c r="RCX11" s="962"/>
      <c r="RCY11" s="961"/>
      <c r="RCZ11" s="961"/>
      <c r="RDA11" s="963"/>
      <c r="RDB11" s="962"/>
      <c r="RDC11" s="961"/>
      <c r="RDD11" s="961"/>
      <c r="RDE11" s="963"/>
      <c r="RDF11" s="962"/>
      <c r="RDG11" s="961"/>
      <c r="RDH11" s="961"/>
      <c r="RDI11" s="963"/>
      <c r="RDJ11" s="962"/>
      <c r="RDK11" s="961"/>
      <c r="RDL11" s="961"/>
      <c r="RDM11" s="963"/>
      <c r="RDN11" s="962"/>
      <c r="RDO11" s="961"/>
      <c r="RDP11" s="961"/>
      <c r="RDQ11" s="963"/>
      <c r="RDR11" s="962"/>
      <c r="RDS11" s="961"/>
      <c r="RDT11" s="961"/>
      <c r="RDU11" s="963"/>
      <c r="RDV11" s="962"/>
      <c r="RDW11" s="961"/>
      <c r="RDX11" s="961"/>
      <c r="RDY11" s="963"/>
      <c r="RDZ11" s="962"/>
      <c r="REA11" s="961"/>
      <c r="REB11" s="961"/>
      <c r="REC11" s="963"/>
      <c r="RED11" s="962"/>
      <c r="REE11" s="961"/>
      <c r="REF11" s="961"/>
      <c r="REG11" s="963"/>
      <c r="REH11" s="962"/>
      <c r="REI11" s="961"/>
      <c r="REJ11" s="961"/>
      <c r="REK11" s="963"/>
      <c r="REL11" s="962"/>
      <c r="REM11" s="961"/>
      <c r="REN11" s="961"/>
      <c r="REO11" s="963"/>
      <c r="REP11" s="962"/>
      <c r="REQ11" s="961"/>
      <c r="RER11" s="961"/>
      <c r="RES11" s="963"/>
      <c r="RET11" s="962"/>
      <c r="REU11" s="961"/>
      <c r="REV11" s="961"/>
      <c r="REW11" s="963"/>
      <c r="REX11" s="962"/>
      <c r="REY11" s="961"/>
      <c r="REZ11" s="961"/>
      <c r="RFA11" s="963"/>
      <c r="RFB11" s="962"/>
      <c r="RFC11" s="961"/>
      <c r="RFD11" s="961"/>
      <c r="RFE11" s="963"/>
      <c r="RFF11" s="962"/>
      <c r="RFG11" s="961"/>
      <c r="RFH11" s="961"/>
      <c r="RFI11" s="963"/>
      <c r="RFJ11" s="962"/>
      <c r="RFK11" s="961"/>
      <c r="RFL11" s="961"/>
      <c r="RFM11" s="963"/>
      <c r="RFN11" s="962"/>
      <c r="RFO11" s="961"/>
      <c r="RFP11" s="961"/>
      <c r="RFQ11" s="963"/>
      <c r="RFR11" s="962"/>
      <c r="RFS11" s="961"/>
      <c r="RFT11" s="961"/>
      <c r="RFU11" s="963"/>
      <c r="RFV11" s="962"/>
      <c r="RFW11" s="961"/>
      <c r="RFX11" s="961"/>
      <c r="RFY11" s="963"/>
      <c r="RFZ11" s="962"/>
      <c r="RGA11" s="961"/>
      <c r="RGB11" s="961"/>
      <c r="RGC11" s="963"/>
      <c r="RGD11" s="962"/>
      <c r="RGE11" s="961"/>
      <c r="RGF11" s="961"/>
      <c r="RGG11" s="963"/>
      <c r="RGH11" s="962"/>
      <c r="RGI11" s="961"/>
      <c r="RGJ11" s="961"/>
      <c r="RGK11" s="963"/>
      <c r="RGL11" s="962"/>
      <c r="RGM11" s="961"/>
      <c r="RGN11" s="961"/>
      <c r="RGO11" s="963"/>
      <c r="RGP11" s="962"/>
      <c r="RGQ11" s="961"/>
      <c r="RGR11" s="961"/>
      <c r="RGS11" s="963"/>
      <c r="RGT11" s="962"/>
      <c r="RGU11" s="961"/>
      <c r="RGV11" s="961"/>
      <c r="RGW11" s="963"/>
      <c r="RGX11" s="962"/>
      <c r="RGY11" s="961"/>
      <c r="RGZ11" s="961"/>
      <c r="RHA11" s="963"/>
      <c r="RHB11" s="962"/>
      <c r="RHC11" s="961"/>
      <c r="RHD11" s="961"/>
      <c r="RHE11" s="963"/>
      <c r="RHF11" s="962"/>
      <c r="RHG11" s="961"/>
      <c r="RHH11" s="961"/>
      <c r="RHI11" s="963"/>
      <c r="RHJ11" s="962"/>
      <c r="RHK11" s="961"/>
      <c r="RHL11" s="961"/>
      <c r="RHM11" s="963"/>
      <c r="RHN11" s="962"/>
      <c r="RHO11" s="961"/>
      <c r="RHP11" s="961"/>
      <c r="RHQ11" s="963"/>
      <c r="RHR11" s="962"/>
      <c r="RHS11" s="961"/>
      <c r="RHT11" s="961"/>
      <c r="RHU11" s="963"/>
      <c r="RHV11" s="962"/>
      <c r="RHW11" s="961"/>
      <c r="RHX11" s="961"/>
      <c r="RHY11" s="963"/>
      <c r="RHZ11" s="962"/>
      <c r="RIA11" s="961"/>
      <c r="RIB11" s="961"/>
      <c r="RIC11" s="963"/>
      <c r="RID11" s="962"/>
      <c r="RIE11" s="961"/>
      <c r="RIF11" s="961"/>
      <c r="RIG11" s="963"/>
      <c r="RIH11" s="962"/>
      <c r="RII11" s="961"/>
      <c r="RIJ11" s="961"/>
      <c r="RIK11" s="963"/>
      <c r="RIL11" s="962"/>
      <c r="RIM11" s="961"/>
      <c r="RIN11" s="961"/>
      <c r="RIO11" s="963"/>
      <c r="RIP11" s="962"/>
      <c r="RIQ11" s="961"/>
      <c r="RIR11" s="961"/>
      <c r="RIS11" s="963"/>
      <c r="RIT11" s="962"/>
      <c r="RIU11" s="961"/>
      <c r="RIV11" s="961"/>
      <c r="RIW11" s="963"/>
      <c r="RIX11" s="962"/>
      <c r="RIY11" s="961"/>
      <c r="RIZ11" s="961"/>
      <c r="RJA11" s="963"/>
      <c r="RJB11" s="962"/>
      <c r="RJC11" s="961"/>
      <c r="RJD11" s="961"/>
      <c r="RJE11" s="963"/>
      <c r="RJF11" s="962"/>
      <c r="RJG11" s="961"/>
      <c r="RJH11" s="961"/>
      <c r="RJI11" s="963"/>
      <c r="RJJ11" s="962"/>
      <c r="RJK11" s="961"/>
      <c r="RJL11" s="961"/>
      <c r="RJM11" s="963"/>
      <c r="RJN11" s="962"/>
      <c r="RJO11" s="961"/>
      <c r="RJP11" s="961"/>
      <c r="RJQ11" s="963"/>
      <c r="RJR11" s="962"/>
      <c r="RJS11" s="961"/>
      <c r="RJT11" s="961"/>
      <c r="RJU11" s="963"/>
      <c r="RJV11" s="962"/>
      <c r="RJW11" s="961"/>
      <c r="RJX11" s="961"/>
      <c r="RJY11" s="963"/>
      <c r="RJZ11" s="962"/>
      <c r="RKA11" s="961"/>
      <c r="RKB11" s="961"/>
      <c r="RKC11" s="963"/>
      <c r="RKD11" s="962"/>
      <c r="RKE11" s="961"/>
      <c r="RKF11" s="961"/>
      <c r="RKG11" s="963"/>
      <c r="RKH11" s="962"/>
      <c r="RKI11" s="961"/>
      <c r="RKJ11" s="961"/>
      <c r="RKK11" s="963"/>
      <c r="RKL11" s="962"/>
      <c r="RKM11" s="961"/>
      <c r="RKN11" s="961"/>
      <c r="RKO11" s="963"/>
      <c r="RKP11" s="962"/>
      <c r="RKQ11" s="961"/>
      <c r="RKR11" s="961"/>
      <c r="RKS11" s="963"/>
      <c r="RKT11" s="962"/>
      <c r="RKU11" s="961"/>
      <c r="RKV11" s="961"/>
      <c r="RKW11" s="963"/>
      <c r="RKX11" s="962"/>
      <c r="RKY11" s="961"/>
      <c r="RKZ11" s="961"/>
      <c r="RLA11" s="963"/>
      <c r="RLB11" s="962"/>
      <c r="RLC11" s="961"/>
      <c r="RLD11" s="961"/>
      <c r="RLE11" s="963"/>
      <c r="RLF11" s="962"/>
      <c r="RLG11" s="961"/>
      <c r="RLH11" s="961"/>
      <c r="RLI11" s="963"/>
      <c r="RLJ11" s="962"/>
      <c r="RLK11" s="961"/>
      <c r="RLL11" s="961"/>
      <c r="RLM11" s="963"/>
      <c r="RLN11" s="962"/>
      <c r="RLO11" s="961"/>
      <c r="RLP11" s="961"/>
      <c r="RLQ11" s="963"/>
      <c r="RLR11" s="962"/>
      <c r="RLS11" s="961"/>
      <c r="RLT11" s="961"/>
      <c r="RLU11" s="963"/>
      <c r="RLV11" s="962"/>
      <c r="RLW11" s="961"/>
      <c r="RLX11" s="961"/>
      <c r="RLY11" s="963"/>
      <c r="RLZ11" s="962"/>
      <c r="RMA11" s="961"/>
      <c r="RMB11" s="961"/>
      <c r="RMC11" s="963"/>
      <c r="RMD11" s="962"/>
      <c r="RME11" s="961"/>
      <c r="RMF11" s="961"/>
      <c r="RMG11" s="963"/>
      <c r="RMH11" s="962"/>
      <c r="RMI11" s="961"/>
      <c r="RMJ11" s="961"/>
      <c r="RMK11" s="963"/>
      <c r="RML11" s="962"/>
      <c r="RMM11" s="961"/>
      <c r="RMN11" s="961"/>
      <c r="RMO11" s="963"/>
      <c r="RMP11" s="962"/>
      <c r="RMQ11" s="961"/>
      <c r="RMR11" s="961"/>
      <c r="RMS11" s="963"/>
      <c r="RMT11" s="962"/>
      <c r="RMU11" s="961"/>
      <c r="RMV11" s="961"/>
      <c r="RMW11" s="963"/>
      <c r="RMX11" s="962"/>
      <c r="RMY11" s="961"/>
      <c r="RMZ11" s="961"/>
      <c r="RNA11" s="963"/>
      <c r="RNB11" s="962"/>
      <c r="RNC11" s="961"/>
      <c r="RND11" s="961"/>
      <c r="RNE11" s="963"/>
      <c r="RNF11" s="962"/>
      <c r="RNG11" s="961"/>
      <c r="RNH11" s="961"/>
      <c r="RNI11" s="963"/>
      <c r="RNJ11" s="962"/>
      <c r="RNK11" s="961"/>
      <c r="RNL11" s="961"/>
      <c r="RNM11" s="963"/>
      <c r="RNN11" s="962"/>
      <c r="RNO11" s="961"/>
      <c r="RNP11" s="961"/>
      <c r="RNQ11" s="963"/>
      <c r="RNR11" s="962"/>
      <c r="RNS11" s="961"/>
      <c r="RNT11" s="961"/>
      <c r="RNU11" s="963"/>
      <c r="RNV11" s="962"/>
      <c r="RNW11" s="961"/>
      <c r="RNX11" s="961"/>
      <c r="RNY11" s="963"/>
      <c r="RNZ11" s="962"/>
      <c r="ROA11" s="961"/>
      <c r="ROB11" s="961"/>
      <c r="ROC11" s="963"/>
      <c r="ROD11" s="962"/>
      <c r="ROE11" s="961"/>
      <c r="ROF11" s="961"/>
      <c r="ROG11" s="963"/>
      <c r="ROH11" s="962"/>
      <c r="ROI11" s="961"/>
      <c r="ROJ11" s="961"/>
      <c r="ROK11" s="963"/>
      <c r="ROL11" s="962"/>
      <c r="ROM11" s="961"/>
      <c r="RON11" s="961"/>
      <c r="ROO11" s="963"/>
      <c r="ROP11" s="962"/>
      <c r="ROQ11" s="961"/>
      <c r="ROR11" s="961"/>
      <c r="ROS11" s="963"/>
      <c r="ROT11" s="962"/>
      <c r="ROU11" s="961"/>
      <c r="ROV11" s="961"/>
      <c r="ROW11" s="963"/>
      <c r="ROX11" s="962"/>
      <c r="ROY11" s="961"/>
      <c r="ROZ11" s="961"/>
      <c r="RPA11" s="963"/>
      <c r="RPB11" s="962"/>
      <c r="RPC11" s="961"/>
      <c r="RPD11" s="961"/>
      <c r="RPE11" s="963"/>
      <c r="RPF11" s="962"/>
      <c r="RPG11" s="961"/>
      <c r="RPH11" s="961"/>
      <c r="RPI11" s="963"/>
      <c r="RPJ11" s="962"/>
      <c r="RPK11" s="961"/>
      <c r="RPL11" s="961"/>
      <c r="RPM11" s="963"/>
      <c r="RPN11" s="962"/>
      <c r="RPO11" s="961"/>
      <c r="RPP11" s="961"/>
      <c r="RPQ11" s="963"/>
      <c r="RPR11" s="962"/>
      <c r="RPS11" s="961"/>
      <c r="RPT11" s="961"/>
      <c r="RPU11" s="963"/>
      <c r="RPV11" s="962"/>
      <c r="RPW11" s="961"/>
      <c r="RPX11" s="961"/>
      <c r="RPY11" s="963"/>
      <c r="RPZ11" s="962"/>
      <c r="RQA11" s="961"/>
      <c r="RQB11" s="961"/>
      <c r="RQC11" s="963"/>
      <c r="RQD11" s="962"/>
      <c r="RQE11" s="961"/>
      <c r="RQF11" s="961"/>
      <c r="RQG11" s="963"/>
      <c r="RQH11" s="962"/>
      <c r="RQI11" s="961"/>
      <c r="RQJ11" s="961"/>
      <c r="RQK11" s="963"/>
      <c r="RQL11" s="962"/>
      <c r="RQM11" s="961"/>
      <c r="RQN11" s="961"/>
      <c r="RQO11" s="963"/>
      <c r="RQP11" s="962"/>
      <c r="RQQ11" s="961"/>
      <c r="RQR11" s="961"/>
      <c r="RQS11" s="963"/>
      <c r="RQT11" s="962"/>
      <c r="RQU11" s="961"/>
      <c r="RQV11" s="961"/>
      <c r="RQW11" s="963"/>
      <c r="RQX11" s="962"/>
      <c r="RQY11" s="961"/>
      <c r="RQZ11" s="961"/>
      <c r="RRA11" s="963"/>
      <c r="RRB11" s="962"/>
      <c r="RRC11" s="961"/>
      <c r="RRD11" s="961"/>
      <c r="RRE11" s="963"/>
      <c r="RRF11" s="962"/>
      <c r="RRG11" s="961"/>
      <c r="RRH11" s="961"/>
      <c r="RRI11" s="963"/>
      <c r="RRJ11" s="962"/>
      <c r="RRK11" s="961"/>
      <c r="RRL11" s="961"/>
      <c r="RRM11" s="963"/>
      <c r="RRN11" s="962"/>
      <c r="RRO11" s="961"/>
      <c r="RRP11" s="961"/>
      <c r="RRQ11" s="963"/>
      <c r="RRR11" s="962"/>
      <c r="RRS11" s="961"/>
      <c r="RRT11" s="961"/>
      <c r="RRU11" s="963"/>
      <c r="RRV11" s="962"/>
      <c r="RRW11" s="961"/>
      <c r="RRX11" s="961"/>
      <c r="RRY11" s="963"/>
      <c r="RRZ11" s="962"/>
      <c r="RSA11" s="961"/>
      <c r="RSB11" s="961"/>
      <c r="RSC11" s="963"/>
      <c r="RSD11" s="962"/>
      <c r="RSE11" s="961"/>
      <c r="RSF11" s="961"/>
      <c r="RSG11" s="963"/>
      <c r="RSH11" s="962"/>
      <c r="RSI11" s="961"/>
      <c r="RSJ11" s="961"/>
      <c r="RSK11" s="963"/>
      <c r="RSL11" s="962"/>
      <c r="RSM11" s="961"/>
      <c r="RSN11" s="961"/>
      <c r="RSO11" s="963"/>
      <c r="RSP11" s="962"/>
      <c r="RSQ11" s="961"/>
      <c r="RSR11" s="961"/>
      <c r="RSS11" s="963"/>
      <c r="RST11" s="962"/>
      <c r="RSU11" s="961"/>
      <c r="RSV11" s="961"/>
      <c r="RSW11" s="963"/>
      <c r="RSX11" s="962"/>
      <c r="RSY11" s="961"/>
      <c r="RSZ11" s="961"/>
      <c r="RTA11" s="963"/>
      <c r="RTB11" s="962"/>
      <c r="RTC11" s="961"/>
      <c r="RTD11" s="961"/>
      <c r="RTE11" s="963"/>
      <c r="RTF11" s="962"/>
      <c r="RTG11" s="961"/>
      <c r="RTH11" s="961"/>
      <c r="RTI11" s="963"/>
      <c r="RTJ11" s="962"/>
      <c r="RTK11" s="961"/>
      <c r="RTL11" s="961"/>
      <c r="RTM11" s="963"/>
      <c r="RTN11" s="962"/>
      <c r="RTO11" s="961"/>
      <c r="RTP11" s="961"/>
      <c r="RTQ11" s="963"/>
      <c r="RTR11" s="962"/>
      <c r="RTS11" s="961"/>
      <c r="RTT11" s="961"/>
      <c r="RTU11" s="963"/>
      <c r="RTV11" s="962"/>
      <c r="RTW11" s="961"/>
      <c r="RTX11" s="961"/>
      <c r="RTY11" s="963"/>
      <c r="RTZ11" s="962"/>
      <c r="RUA11" s="961"/>
      <c r="RUB11" s="961"/>
      <c r="RUC11" s="963"/>
      <c r="RUD11" s="962"/>
      <c r="RUE11" s="961"/>
      <c r="RUF11" s="961"/>
      <c r="RUG11" s="963"/>
      <c r="RUH11" s="962"/>
      <c r="RUI11" s="961"/>
      <c r="RUJ11" s="961"/>
      <c r="RUK11" s="963"/>
      <c r="RUL11" s="962"/>
      <c r="RUM11" s="961"/>
      <c r="RUN11" s="961"/>
      <c r="RUO11" s="963"/>
      <c r="RUP11" s="962"/>
      <c r="RUQ11" s="961"/>
      <c r="RUR11" s="961"/>
      <c r="RUS11" s="963"/>
      <c r="RUT11" s="962"/>
      <c r="RUU11" s="961"/>
      <c r="RUV11" s="961"/>
      <c r="RUW11" s="963"/>
      <c r="RUX11" s="962"/>
      <c r="RUY11" s="961"/>
      <c r="RUZ11" s="961"/>
      <c r="RVA11" s="963"/>
      <c r="RVB11" s="962"/>
      <c r="RVC11" s="961"/>
      <c r="RVD11" s="961"/>
      <c r="RVE11" s="963"/>
      <c r="RVF11" s="962"/>
      <c r="RVG11" s="961"/>
      <c r="RVH11" s="961"/>
      <c r="RVI11" s="963"/>
      <c r="RVJ11" s="962"/>
      <c r="RVK11" s="961"/>
      <c r="RVL11" s="961"/>
      <c r="RVM11" s="963"/>
      <c r="RVN11" s="962"/>
      <c r="RVO11" s="961"/>
      <c r="RVP11" s="961"/>
      <c r="RVQ11" s="963"/>
      <c r="RVR11" s="962"/>
      <c r="RVS11" s="961"/>
      <c r="RVT11" s="961"/>
      <c r="RVU11" s="963"/>
      <c r="RVV11" s="962"/>
      <c r="RVW11" s="961"/>
      <c r="RVX11" s="961"/>
      <c r="RVY11" s="963"/>
      <c r="RVZ11" s="962"/>
      <c r="RWA11" s="961"/>
      <c r="RWB11" s="961"/>
      <c r="RWC11" s="963"/>
      <c r="RWD11" s="962"/>
      <c r="RWE11" s="961"/>
      <c r="RWF11" s="961"/>
      <c r="RWG11" s="963"/>
      <c r="RWH11" s="962"/>
      <c r="RWI11" s="961"/>
      <c r="RWJ11" s="961"/>
      <c r="RWK11" s="963"/>
      <c r="RWL11" s="962"/>
      <c r="RWM11" s="961"/>
      <c r="RWN11" s="961"/>
      <c r="RWO11" s="963"/>
      <c r="RWP11" s="962"/>
      <c r="RWQ11" s="961"/>
      <c r="RWR11" s="961"/>
      <c r="RWS11" s="963"/>
      <c r="RWT11" s="962"/>
      <c r="RWU11" s="961"/>
      <c r="RWV11" s="961"/>
      <c r="RWW11" s="963"/>
      <c r="RWX11" s="962"/>
      <c r="RWY11" s="961"/>
      <c r="RWZ11" s="961"/>
      <c r="RXA11" s="963"/>
      <c r="RXB11" s="962"/>
      <c r="RXC11" s="961"/>
      <c r="RXD11" s="961"/>
      <c r="RXE11" s="963"/>
      <c r="RXF11" s="962"/>
      <c r="RXG11" s="961"/>
      <c r="RXH11" s="961"/>
      <c r="RXI11" s="963"/>
      <c r="RXJ11" s="962"/>
      <c r="RXK11" s="961"/>
      <c r="RXL11" s="961"/>
      <c r="RXM11" s="963"/>
      <c r="RXN11" s="962"/>
      <c r="RXO11" s="961"/>
      <c r="RXP11" s="961"/>
      <c r="RXQ11" s="963"/>
      <c r="RXR11" s="962"/>
      <c r="RXS11" s="961"/>
      <c r="RXT11" s="961"/>
      <c r="RXU11" s="963"/>
      <c r="RXV11" s="962"/>
      <c r="RXW11" s="961"/>
      <c r="RXX11" s="961"/>
      <c r="RXY11" s="963"/>
      <c r="RXZ11" s="962"/>
      <c r="RYA11" s="961"/>
      <c r="RYB11" s="961"/>
      <c r="RYC11" s="963"/>
      <c r="RYD11" s="962"/>
      <c r="RYE11" s="961"/>
      <c r="RYF11" s="961"/>
      <c r="RYG11" s="963"/>
      <c r="RYH11" s="962"/>
      <c r="RYI11" s="961"/>
      <c r="RYJ11" s="961"/>
      <c r="RYK11" s="963"/>
      <c r="RYL11" s="962"/>
      <c r="RYM11" s="961"/>
      <c r="RYN11" s="961"/>
      <c r="RYO11" s="963"/>
      <c r="RYP11" s="962"/>
      <c r="RYQ11" s="961"/>
      <c r="RYR11" s="961"/>
      <c r="RYS11" s="963"/>
      <c r="RYT11" s="962"/>
      <c r="RYU11" s="961"/>
      <c r="RYV11" s="961"/>
      <c r="RYW11" s="963"/>
      <c r="RYX11" s="962"/>
      <c r="RYY11" s="961"/>
      <c r="RYZ11" s="961"/>
      <c r="RZA11" s="963"/>
      <c r="RZB11" s="962"/>
      <c r="RZC11" s="961"/>
      <c r="RZD11" s="961"/>
      <c r="RZE11" s="963"/>
      <c r="RZF11" s="962"/>
      <c r="RZG11" s="961"/>
      <c r="RZH11" s="961"/>
      <c r="RZI11" s="963"/>
      <c r="RZJ11" s="962"/>
      <c r="RZK11" s="961"/>
      <c r="RZL11" s="961"/>
      <c r="RZM11" s="963"/>
      <c r="RZN11" s="962"/>
      <c r="RZO11" s="961"/>
      <c r="RZP11" s="961"/>
      <c r="RZQ11" s="963"/>
      <c r="RZR11" s="962"/>
      <c r="RZS11" s="961"/>
      <c r="RZT11" s="961"/>
      <c r="RZU11" s="963"/>
      <c r="RZV11" s="962"/>
      <c r="RZW11" s="961"/>
      <c r="RZX11" s="961"/>
      <c r="RZY11" s="963"/>
      <c r="RZZ11" s="962"/>
      <c r="SAA11" s="961"/>
      <c r="SAB11" s="961"/>
      <c r="SAC11" s="963"/>
      <c r="SAD11" s="962"/>
      <c r="SAE11" s="961"/>
      <c r="SAF11" s="961"/>
      <c r="SAG11" s="963"/>
      <c r="SAH11" s="962"/>
      <c r="SAI11" s="961"/>
      <c r="SAJ11" s="961"/>
      <c r="SAK11" s="963"/>
      <c r="SAL11" s="962"/>
      <c r="SAM11" s="961"/>
      <c r="SAN11" s="961"/>
      <c r="SAO11" s="963"/>
      <c r="SAP11" s="962"/>
      <c r="SAQ11" s="961"/>
      <c r="SAR11" s="961"/>
      <c r="SAS11" s="963"/>
      <c r="SAT11" s="962"/>
      <c r="SAU11" s="961"/>
      <c r="SAV11" s="961"/>
      <c r="SAW11" s="963"/>
      <c r="SAX11" s="962"/>
      <c r="SAY11" s="961"/>
      <c r="SAZ11" s="961"/>
      <c r="SBA11" s="963"/>
      <c r="SBB11" s="962"/>
      <c r="SBC11" s="961"/>
      <c r="SBD11" s="961"/>
      <c r="SBE11" s="963"/>
      <c r="SBF11" s="962"/>
      <c r="SBG11" s="961"/>
      <c r="SBH11" s="961"/>
      <c r="SBI11" s="963"/>
      <c r="SBJ11" s="962"/>
      <c r="SBK11" s="961"/>
      <c r="SBL11" s="961"/>
      <c r="SBM11" s="963"/>
      <c r="SBN11" s="962"/>
      <c r="SBO11" s="961"/>
      <c r="SBP11" s="961"/>
      <c r="SBQ11" s="963"/>
      <c r="SBR11" s="962"/>
      <c r="SBS11" s="961"/>
      <c r="SBT11" s="961"/>
      <c r="SBU11" s="963"/>
      <c r="SBV11" s="962"/>
      <c r="SBW11" s="961"/>
      <c r="SBX11" s="961"/>
      <c r="SBY11" s="963"/>
      <c r="SBZ11" s="962"/>
      <c r="SCA11" s="961"/>
      <c r="SCB11" s="961"/>
      <c r="SCC11" s="963"/>
      <c r="SCD11" s="962"/>
      <c r="SCE11" s="961"/>
      <c r="SCF11" s="961"/>
      <c r="SCG11" s="963"/>
      <c r="SCH11" s="962"/>
      <c r="SCI11" s="961"/>
      <c r="SCJ11" s="961"/>
      <c r="SCK11" s="963"/>
      <c r="SCL11" s="962"/>
      <c r="SCM11" s="961"/>
      <c r="SCN11" s="961"/>
      <c r="SCO11" s="963"/>
      <c r="SCP11" s="962"/>
      <c r="SCQ11" s="961"/>
      <c r="SCR11" s="961"/>
      <c r="SCS11" s="963"/>
      <c r="SCT11" s="962"/>
      <c r="SCU11" s="961"/>
      <c r="SCV11" s="961"/>
      <c r="SCW11" s="963"/>
      <c r="SCX11" s="962"/>
      <c r="SCY11" s="961"/>
      <c r="SCZ11" s="961"/>
      <c r="SDA11" s="963"/>
      <c r="SDB11" s="962"/>
      <c r="SDC11" s="961"/>
      <c r="SDD11" s="961"/>
      <c r="SDE11" s="963"/>
      <c r="SDF11" s="962"/>
      <c r="SDG11" s="961"/>
      <c r="SDH11" s="961"/>
      <c r="SDI11" s="963"/>
      <c r="SDJ11" s="962"/>
      <c r="SDK11" s="961"/>
      <c r="SDL11" s="961"/>
      <c r="SDM11" s="963"/>
      <c r="SDN11" s="962"/>
      <c r="SDO11" s="961"/>
      <c r="SDP11" s="961"/>
      <c r="SDQ11" s="963"/>
      <c r="SDR11" s="962"/>
      <c r="SDS11" s="961"/>
      <c r="SDT11" s="961"/>
      <c r="SDU11" s="963"/>
      <c r="SDV11" s="962"/>
      <c r="SDW11" s="961"/>
      <c r="SDX11" s="961"/>
      <c r="SDY11" s="963"/>
      <c r="SDZ11" s="962"/>
      <c r="SEA11" s="961"/>
      <c r="SEB11" s="961"/>
      <c r="SEC11" s="963"/>
      <c r="SED11" s="962"/>
      <c r="SEE11" s="961"/>
      <c r="SEF11" s="961"/>
      <c r="SEG11" s="963"/>
      <c r="SEH11" s="962"/>
      <c r="SEI11" s="961"/>
      <c r="SEJ11" s="961"/>
      <c r="SEK11" s="963"/>
      <c r="SEL11" s="962"/>
      <c r="SEM11" s="961"/>
      <c r="SEN11" s="961"/>
      <c r="SEO11" s="963"/>
      <c r="SEP11" s="962"/>
      <c r="SEQ11" s="961"/>
      <c r="SER11" s="961"/>
      <c r="SES11" s="963"/>
      <c r="SET11" s="962"/>
      <c r="SEU11" s="961"/>
      <c r="SEV11" s="961"/>
      <c r="SEW11" s="963"/>
      <c r="SEX11" s="962"/>
      <c r="SEY11" s="961"/>
      <c r="SEZ11" s="961"/>
      <c r="SFA11" s="963"/>
      <c r="SFB11" s="962"/>
      <c r="SFC11" s="961"/>
      <c r="SFD11" s="961"/>
      <c r="SFE11" s="963"/>
      <c r="SFF11" s="962"/>
      <c r="SFG11" s="961"/>
      <c r="SFH11" s="961"/>
      <c r="SFI11" s="963"/>
      <c r="SFJ11" s="962"/>
      <c r="SFK11" s="961"/>
      <c r="SFL11" s="961"/>
      <c r="SFM11" s="963"/>
      <c r="SFN11" s="962"/>
      <c r="SFO11" s="961"/>
      <c r="SFP11" s="961"/>
      <c r="SFQ11" s="963"/>
      <c r="SFR11" s="962"/>
      <c r="SFS11" s="961"/>
      <c r="SFT11" s="961"/>
      <c r="SFU11" s="963"/>
      <c r="SFV11" s="962"/>
      <c r="SFW11" s="961"/>
      <c r="SFX11" s="961"/>
      <c r="SFY11" s="963"/>
      <c r="SFZ11" s="962"/>
      <c r="SGA11" s="961"/>
      <c r="SGB11" s="961"/>
      <c r="SGC11" s="963"/>
      <c r="SGD11" s="962"/>
      <c r="SGE11" s="961"/>
      <c r="SGF11" s="961"/>
      <c r="SGG11" s="963"/>
      <c r="SGH11" s="962"/>
      <c r="SGI11" s="961"/>
      <c r="SGJ11" s="961"/>
      <c r="SGK11" s="963"/>
      <c r="SGL11" s="962"/>
      <c r="SGM11" s="961"/>
      <c r="SGN11" s="961"/>
      <c r="SGO11" s="963"/>
      <c r="SGP11" s="962"/>
      <c r="SGQ11" s="961"/>
      <c r="SGR11" s="961"/>
      <c r="SGS11" s="963"/>
      <c r="SGT11" s="962"/>
      <c r="SGU11" s="961"/>
      <c r="SGV11" s="961"/>
      <c r="SGW11" s="963"/>
      <c r="SGX11" s="962"/>
      <c r="SGY11" s="961"/>
      <c r="SGZ11" s="961"/>
      <c r="SHA11" s="963"/>
      <c r="SHB11" s="962"/>
      <c r="SHC11" s="961"/>
      <c r="SHD11" s="961"/>
      <c r="SHE11" s="963"/>
      <c r="SHF11" s="962"/>
      <c r="SHG11" s="961"/>
      <c r="SHH11" s="961"/>
      <c r="SHI11" s="963"/>
      <c r="SHJ11" s="962"/>
      <c r="SHK11" s="961"/>
      <c r="SHL11" s="961"/>
      <c r="SHM11" s="963"/>
      <c r="SHN11" s="962"/>
      <c r="SHO11" s="961"/>
      <c r="SHP11" s="961"/>
      <c r="SHQ11" s="963"/>
      <c r="SHR11" s="962"/>
      <c r="SHS11" s="961"/>
      <c r="SHT11" s="961"/>
      <c r="SHU11" s="963"/>
      <c r="SHV11" s="962"/>
      <c r="SHW11" s="961"/>
      <c r="SHX11" s="961"/>
      <c r="SHY11" s="963"/>
      <c r="SHZ11" s="962"/>
      <c r="SIA11" s="961"/>
      <c r="SIB11" s="961"/>
      <c r="SIC11" s="963"/>
      <c r="SID11" s="962"/>
      <c r="SIE11" s="961"/>
      <c r="SIF11" s="961"/>
      <c r="SIG11" s="963"/>
      <c r="SIH11" s="962"/>
      <c r="SII11" s="961"/>
      <c r="SIJ11" s="961"/>
      <c r="SIK11" s="963"/>
      <c r="SIL11" s="962"/>
      <c r="SIM11" s="961"/>
      <c r="SIN11" s="961"/>
      <c r="SIO11" s="963"/>
      <c r="SIP11" s="962"/>
      <c r="SIQ11" s="961"/>
      <c r="SIR11" s="961"/>
      <c r="SIS11" s="963"/>
      <c r="SIT11" s="962"/>
      <c r="SIU11" s="961"/>
      <c r="SIV11" s="961"/>
      <c r="SIW11" s="963"/>
      <c r="SIX11" s="962"/>
      <c r="SIY11" s="961"/>
      <c r="SIZ11" s="961"/>
      <c r="SJA11" s="963"/>
      <c r="SJB11" s="962"/>
      <c r="SJC11" s="961"/>
      <c r="SJD11" s="961"/>
      <c r="SJE11" s="963"/>
      <c r="SJF11" s="962"/>
      <c r="SJG11" s="961"/>
      <c r="SJH11" s="961"/>
      <c r="SJI11" s="963"/>
      <c r="SJJ11" s="962"/>
      <c r="SJK11" s="961"/>
      <c r="SJL11" s="961"/>
      <c r="SJM11" s="963"/>
      <c r="SJN11" s="962"/>
      <c r="SJO11" s="961"/>
      <c r="SJP11" s="961"/>
      <c r="SJQ11" s="963"/>
      <c r="SJR11" s="962"/>
      <c r="SJS11" s="961"/>
      <c r="SJT11" s="961"/>
      <c r="SJU11" s="963"/>
      <c r="SJV11" s="962"/>
      <c r="SJW11" s="961"/>
      <c r="SJX11" s="961"/>
      <c r="SJY11" s="963"/>
      <c r="SJZ11" s="962"/>
      <c r="SKA11" s="961"/>
      <c r="SKB11" s="961"/>
      <c r="SKC11" s="963"/>
      <c r="SKD11" s="962"/>
      <c r="SKE11" s="961"/>
      <c r="SKF11" s="961"/>
      <c r="SKG11" s="963"/>
      <c r="SKH11" s="962"/>
      <c r="SKI11" s="961"/>
      <c r="SKJ11" s="961"/>
      <c r="SKK11" s="963"/>
      <c r="SKL11" s="962"/>
      <c r="SKM11" s="961"/>
      <c r="SKN11" s="961"/>
      <c r="SKO11" s="963"/>
      <c r="SKP11" s="962"/>
      <c r="SKQ11" s="961"/>
      <c r="SKR11" s="961"/>
      <c r="SKS11" s="963"/>
      <c r="SKT11" s="962"/>
      <c r="SKU11" s="961"/>
      <c r="SKV11" s="961"/>
      <c r="SKW11" s="963"/>
      <c r="SKX11" s="962"/>
      <c r="SKY11" s="961"/>
      <c r="SKZ11" s="961"/>
      <c r="SLA11" s="963"/>
      <c r="SLB11" s="962"/>
      <c r="SLC11" s="961"/>
      <c r="SLD11" s="961"/>
      <c r="SLE11" s="963"/>
      <c r="SLF11" s="962"/>
      <c r="SLG11" s="961"/>
      <c r="SLH11" s="961"/>
      <c r="SLI11" s="963"/>
      <c r="SLJ11" s="962"/>
      <c r="SLK11" s="961"/>
      <c r="SLL11" s="961"/>
      <c r="SLM11" s="963"/>
      <c r="SLN11" s="962"/>
      <c r="SLO11" s="961"/>
      <c r="SLP11" s="961"/>
      <c r="SLQ11" s="963"/>
      <c r="SLR11" s="962"/>
      <c r="SLS11" s="961"/>
      <c r="SLT11" s="961"/>
      <c r="SLU11" s="963"/>
      <c r="SLV11" s="962"/>
      <c r="SLW11" s="961"/>
      <c r="SLX11" s="961"/>
      <c r="SLY11" s="963"/>
      <c r="SLZ11" s="962"/>
      <c r="SMA11" s="961"/>
      <c r="SMB11" s="961"/>
      <c r="SMC11" s="963"/>
      <c r="SMD11" s="962"/>
      <c r="SME11" s="961"/>
      <c r="SMF11" s="961"/>
      <c r="SMG11" s="963"/>
      <c r="SMH11" s="962"/>
      <c r="SMI11" s="961"/>
      <c r="SMJ11" s="961"/>
      <c r="SMK11" s="963"/>
      <c r="SML11" s="962"/>
      <c r="SMM11" s="961"/>
      <c r="SMN11" s="961"/>
      <c r="SMO11" s="963"/>
      <c r="SMP11" s="962"/>
      <c r="SMQ11" s="961"/>
      <c r="SMR11" s="961"/>
      <c r="SMS11" s="963"/>
      <c r="SMT11" s="962"/>
      <c r="SMU11" s="961"/>
      <c r="SMV11" s="961"/>
      <c r="SMW11" s="963"/>
      <c r="SMX11" s="962"/>
      <c r="SMY11" s="961"/>
      <c r="SMZ11" s="961"/>
      <c r="SNA11" s="963"/>
      <c r="SNB11" s="962"/>
      <c r="SNC11" s="961"/>
      <c r="SND11" s="961"/>
      <c r="SNE11" s="963"/>
      <c r="SNF11" s="962"/>
      <c r="SNG11" s="961"/>
      <c r="SNH11" s="961"/>
      <c r="SNI11" s="963"/>
      <c r="SNJ11" s="962"/>
      <c r="SNK11" s="961"/>
      <c r="SNL11" s="961"/>
      <c r="SNM11" s="963"/>
      <c r="SNN11" s="962"/>
      <c r="SNO11" s="961"/>
      <c r="SNP11" s="961"/>
      <c r="SNQ11" s="963"/>
      <c r="SNR11" s="962"/>
      <c r="SNS11" s="961"/>
      <c r="SNT11" s="961"/>
      <c r="SNU11" s="963"/>
      <c r="SNV11" s="962"/>
      <c r="SNW11" s="961"/>
      <c r="SNX11" s="961"/>
      <c r="SNY11" s="963"/>
      <c r="SNZ11" s="962"/>
      <c r="SOA11" s="961"/>
      <c r="SOB11" s="961"/>
      <c r="SOC11" s="963"/>
      <c r="SOD11" s="962"/>
      <c r="SOE11" s="961"/>
      <c r="SOF11" s="961"/>
      <c r="SOG11" s="963"/>
      <c r="SOH11" s="962"/>
      <c r="SOI11" s="961"/>
      <c r="SOJ11" s="961"/>
      <c r="SOK11" s="963"/>
      <c r="SOL11" s="962"/>
      <c r="SOM11" s="961"/>
      <c r="SON11" s="961"/>
      <c r="SOO11" s="963"/>
      <c r="SOP11" s="962"/>
      <c r="SOQ11" s="961"/>
      <c r="SOR11" s="961"/>
      <c r="SOS11" s="963"/>
      <c r="SOT11" s="962"/>
      <c r="SOU11" s="961"/>
      <c r="SOV11" s="961"/>
      <c r="SOW11" s="963"/>
      <c r="SOX11" s="962"/>
      <c r="SOY11" s="961"/>
      <c r="SOZ11" s="961"/>
      <c r="SPA11" s="963"/>
      <c r="SPB11" s="962"/>
      <c r="SPC11" s="961"/>
      <c r="SPD11" s="961"/>
      <c r="SPE11" s="963"/>
      <c r="SPF11" s="962"/>
      <c r="SPG11" s="961"/>
      <c r="SPH11" s="961"/>
      <c r="SPI11" s="963"/>
      <c r="SPJ11" s="962"/>
      <c r="SPK11" s="961"/>
      <c r="SPL11" s="961"/>
      <c r="SPM11" s="963"/>
      <c r="SPN11" s="962"/>
      <c r="SPO11" s="961"/>
      <c r="SPP11" s="961"/>
      <c r="SPQ11" s="963"/>
      <c r="SPR11" s="962"/>
      <c r="SPS11" s="961"/>
      <c r="SPT11" s="961"/>
      <c r="SPU11" s="963"/>
      <c r="SPV11" s="962"/>
      <c r="SPW11" s="961"/>
      <c r="SPX11" s="961"/>
      <c r="SPY11" s="963"/>
      <c r="SPZ11" s="962"/>
      <c r="SQA11" s="961"/>
      <c r="SQB11" s="961"/>
      <c r="SQC11" s="963"/>
      <c r="SQD11" s="962"/>
      <c r="SQE11" s="961"/>
      <c r="SQF11" s="961"/>
      <c r="SQG11" s="963"/>
      <c r="SQH11" s="962"/>
      <c r="SQI11" s="961"/>
      <c r="SQJ11" s="961"/>
      <c r="SQK11" s="963"/>
      <c r="SQL11" s="962"/>
      <c r="SQM11" s="961"/>
      <c r="SQN11" s="961"/>
      <c r="SQO11" s="963"/>
      <c r="SQP11" s="962"/>
      <c r="SQQ11" s="961"/>
      <c r="SQR11" s="961"/>
      <c r="SQS11" s="963"/>
      <c r="SQT11" s="962"/>
      <c r="SQU11" s="961"/>
      <c r="SQV11" s="961"/>
      <c r="SQW11" s="963"/>
      <c r="SQX11" s="962"/>
      <c r="SQY11" s="961"/>
      <c r="SQZ11" s="961"/>
      <c r="SRA11" s="963"/>
      <c r="SRB11" s="962"/>
      <c r="SRC11" s="961"/>
      <c r="SRD11" s="961"/>
      <c r="SRE11" s="963"/>
      <c r="SRF11" s="962"/>
      <c r="SRG11" s="961"/>
      <c r="SRH11" s="961"/>
      <c r="SRI11" s="963"/>
      <c r="SRJ11" s="962"/>
      <c r="SRK11" s="961"/>
      <c r="SRL11" s="961"/>
      <c r="SRM11" s="963"/>
      <c r="SRN11" s="962"/>
      <c r="SRO11" s="961"/>
      <c r="SRP11" s="961"/>
      <c r="SRQ11" s="963"/>
      <c r="SRR11" s="962"/>
      <c r="SRS11" s="961"/>
      <c r="SRT11" s="961"/>
      <c r="SRU11" s="963"/>
      <c r="SRV11" s="962"/>
      <c r="SRW11" s="961"/>
      <c r="SRX11" s="961"/>
      <c r="SRY11" s="963"/>
      <c r="SRZ11" s="962"/>
      <c r="SSA11" s="961"/>
      <c r="SSB11" s="961"/>
      <c r="SSC11" s="963"/>
      <c r="SSD11" s="962"/>
      <c r="SSE11" s="961"/>
      <c r="SSF11" s="961"/>
      <c r="SSG11" s="963"/>
      <c r="SSH11" s="962"/>
      <c r="SSI11" s="961"/>
      <c r="SSJ11" s="961"/>
      <c r="SSK11" s="963"/>
      <c r="SSL11" s="962"/>
      <c r="SSM11" s="961"/>
      <c r="SSN11" s="961"/>
      <c r="SSO11" s="963"/>
      <c r="SSP11" s="962"/>
      <c r="SSQ11" s="961"/>
      <c r="SSR11" s="961"/>
      <c r="SSS11" s="963"/>
      <c r="SST11" s="962"/>
      <c r="SSU11" s="961"/>
      <c r="SSV11" s="961"/>
      <c r="SSW11" s="963"/>
      <c r="SSX11" s="962"/>
      <c r="SSY11" s="961"/>
      <c r="SSZ11" s="961"/>
      <c r="STA11" s="963"/>
      <c r="STB11" s="962"/>
      <c r="STC11" s="961"/>
      <c r="STD11" s="961"/>
      <c r="STE11" s="963"/>
      <c r="STF11" s="962"/>
      <c r="STG11" s="961"/>
      <c r="STH11" s="961"/>
      <c r="STI11" s="963"/>
      <c r="STJ11" s="962"/>
      <c r="STK11" s="961"/>
      <c r="STL11" s="961"/>
      <c r="STM11" s="963"/>
      <c r="STN11" s="962"/>
      <c r="STO11" s="961"/>
      <c r="STP11" s="961"/>
      <c r="STQ11" s="963"/>
      <c r="STR11" s="962"/>
      <c r="STS11" s="961"/>
      <c r="STT11" s="961"/>
      <c r="STU11" s="963"/>
      <c r="STV11" s="962"/>
      <c r="STW11" s="961"/>
      <c r="STX11" s="961"/>
      <c r="STY11" s="963"/>
      <c r="STZ11" s="962"/>
      <c r="SUA11" s="961"/>
      <c r="SUB11" s="961"/>
      <c r="SUC11" s="963"/>
      <c r="SUD11" s="962"/>
      <c r="SUE11" s="961"/>
      <c r="SUF11" s="961"/>
      <c r="SUG11" s="963"/>
      <c r="SUH11" s="962"/>
      <c r="SUI11" s="961"/>
      <c r="SUJ11" s="961"/>
      <c r="SUK11" s="963"/>
      <c r="SUL11" s="962"/>
      <c r="SUM11" s="961"/>
      <c r="SUN11" s="961"/>
      <c r="SUO11" s="963"/>
      <c r="SUP11" s="962"/>
      <c r="SUQ11" s="961"/>
      <c r="SUR11" s="961"/>
      <c r="SUS11" s="963"/>
      <c r="SUT11" s="962"/>
      <c r="SUU11" s="961"/>
      <c r="SUV11" s="961"/>
      <c r="SUW11" s="963"/>
      <c r="SUX11" s="962"/>
      <c r="SUY11" s="961"/>
      <c r="SUZ11" s="961"/>
      <c r="SVA11" s="963"/>
      <c r="SVB11" s="962"/>
      <c r="SVC11" s="961"/>
      <c r="SVD11" s="961"/>
      <c r="SVE11" s="963"/>
      <c r="SVF11" s="962"/>
      <c r="SVG11" s="961"/>
      <c r="SVH11" s="961"/>
      <c r="SVI11" s="963"/>
      <c r="SVJ11" s="962"/>
      <c r="SVK11" s="961"/>
      <c r="SVL11" s="961"/>
      <c r="SVM11" s="963"/>
      <c r="SVN11" s="962"/>
      <c r="SVO11" s="961"/>
      <c r="SVP11" s="961"/>
      <c r="SVQ11" s="963"/>
      <c r="SVR11" s="962"/>
      <c r="SVS11" s="961"/>
      <c r="SVT11" s="961"/>
      <c r="SVU11" s="963"/>
      <c r="SVV11" s="962"/>
      <c r="SVW11" s="961"/>
      <c r="SVX11" s="961"/>
      <c r="SVY11" s="963"/>
      <c r="SVZ11" s="962"/>
      <c r="SWA11" s="961"/>
      <c r="SWB11" s="961"/>
      <c r="SWC11" s="963"/>
      <c r="SWD11" s="962"/>
      <c r="SWE11" s="961"/>
      <c r="SWF11" s="961"/>
      <c r="SWG11" s="963"/>
      <c r="SWH11" s="962"/>
      <c r="SWI11" s="961"/>
      <c r="SWJ11" s="961"/>
      <c r="SWK11" s="963"/>
      <c r="SWL11" s="962"/>
      <c r="SWM11" s="961"/>
      <c r="SWN11" s="961"/>
      <c r="SWO11" s="963"/>
      <c r="SWP11" s="962"/>
      <c r="SWQ11" s="961"/>
      <c r="SWR11" s="961"/>
      <c r="SWS11" s="963"/>
      <c r="SWT11" s="962"/>
      <c r="SWU11" s="961"/>
      <c r="SWV11" s="961"/>
      <c r="SWW11" s="963"/>
      <c r="SWX11" s="962"/>
      <c r="SWY11" s="961"/>
      <c r="SWZ11" s="961"/>
      <c r="SXA11" s="963"/>
      <c r="SXB11" s="962"/>
      <c r="SXC11" s="961"/>
      <c r="SXD11" s="961"/>
      <c r="SXE11" s="963"/>
      <c r="SXF11" s="962"/>
      <c r="SXG11" s="961"/>
      <c r="SXH11" s="961"/>
      <c r="SXI11" s="963"/>
      <c r="SXJ11" s="962"/>
      <c r="SXK11" s="961"/>
      <c r="SXL11" s="961"/>
      <c r="SXM11" s="963"/>
      <c r="SXN11" s="962"/>
      <c r="SXO11" s="961"/>
      <c r="SXP11" s="961"/>
      <c r="SXQ11" s="963"/>
      <c r="SXR11" s="962"/>
      <c r="SXS11" s="961"/>
      <c r="SXT11" s="961"/>
      <c r="SXU11" s="963"/>
      <c r="SXV11" s="962"/>
      <c r="SXW11" s="961"/>
      <c r="SXX11" s="961"/>
      <c r="SXY11" s="963"/>
      <c r="SXZ11" s="962"/>
      <c r="SYA11" s="961"/>
      <c r="SYB11" s="961"/>
      <c r="SYC11" s="963"/>
      <c r="SYD11" s="962"/>
      <c r="SYE11" s="961"/>
      <c r="SYF11" s="961"/>
      <c r="SYG11" s="963"/>
      <c r="SYH11" s="962"/>
      <c r="SYI11" s="961"/>
      <c r="SYJ11" s="961"/>
      <c r="SYK11" s="963"/>
      <c r="SYL11" s="962"/>
      <c r="SYM11" s="961"/>
      <c r="SYN11" s="961"/>
      <c r="SYO11" s="963"/>
      <c r="SYP11" s="962"/>
      <c r="SYQ11" s="961"/>
      <c r="SYR11" s="961"/>
      <c r="SYS11" s="963"/>
      <c r="SYT11" s="962"/>
      <c r="SYU11" s="961"/>
      <c r="SYV11" s="961"/>
      <c r="SYW11" s="963"/>
      <c r="SYX11" s="962"/>
      <c r="SYY11" s="961"/>
      <c r="SYZ11" s="961"/>
      <c r="SZA11" s="963"/>
      <c r="SZB11" s="962"/>
      <c r="SZC11" s="961"/>
      <c r="SZD11" s="961"/>
      <c r="SZE11" s="963"/>
      <c r="SZF11" s="962"/>
      <c r="SZG11" s="961"/>
      <c r="SZH11" s="961"/>
      <c r="SZI11" s="963"/>
      <c r="SZJ11" s="962"/>
      <c r="SZK11" s="961"/>
      <c r="SZL11" s="961"/>
      <c r="SZM11" s="963"/>
      <c r="SZN11" s="962"/>
      <c r="SZO11" s="961"/>
      <c r="SZP11" s="961"/>
      <c r="SZQ11" s="963"/>
      <c r="SZR11" s="962"/>
      <c r="SZS11" s="961"/>
      <c r="SZT11" s="961"/>
      <c r="SZU11" s="963"/>
      <c r="SZV11" s="962"/>
      <c r="SZW11" s="961"/>
      <c r="SZX11" s="961"/>
      <c r="SZY11" s="963"/>
      <c r="SZZ11" s="962"/>
      <c r="TAA11" s="961"/>
      <c r="TAB11" s="961"/>
      <c r="TAC11" s="963"/>
      <c r="TAD11" s="962"/>
      <c r="TAE11" s="961"/>
      <c r="TAF11" s="961"/>
      <c r="TAG11" s="963"/>
      <c r="TAH11" s="962"/>
      <c r="TAI11" s="961"/>
      <c r="TAJ11" s="961"/>
      <c r="TAK11" s="963"/>
      <c r="TAL11" s="962"/>
      <c r="TAM11" s="961"/>
      <c r="TAN11" s="961"/>
      <c r="TAO11" s="963"/>
      <c r="TAP11" s="962"/>
      <c r="TAQ11" s="961"/>
      <c r="TAR11" s="961"/>
      <c r="TAS11" s="963"/>
      <c r="TAT11" s="962"/>
      <c r="TAU11" s="961"/>
      <c r="TAV11" s="961"/>
      <c r="TAW11" s="963"/>
      <c r="TAX11" s="962"/>
      <c r="TAY11" s="961"/>
      <c r="TAZ11" s="961"/>
      <c r="TBA11" s="963"/>
      <c r="TBB11" s="962"/>
      <c r="TBC11" s="961"/>
      <c r="TBD11" s="961"/>
      <c r="TBE11" s="963"/>
      <c r="TBF11" s="962"/>
      <c r="TBG11" s="961"/>
      <c r="TBH11" s="961"/>
      <c r="TBI11" s="963"/>
      <c r="TBJ11" s="962"/>
      <c r="TBK11" s="961"/>
      <c r="TBL11" s="961"/>
      <c r="TBM11" s="963"/>
      <c r="TBN11" s="962"/>
      <c r="TBO11" s="961"/>
      <c r="TBP11" s="961"/>
      <c r="TBQ11" s="963"/>
      <c r="TBR11" s="962"/>
      <c r="TBS11" s="961"/>
      <c r="TBT11" s="961"/>
      <c r="TBU11" s="963"/>
      <c r="TBV11" s="962"/>
      <c r="TBW11" s="961"/>
      <c r="TBX11" s="961"/>
      <c r="TBY11" s="963"/>
      <c r="TBZ11" s="962"/>
      <c r="TCA11" s="961"/>
      <c r="TCB11" s="961"/>
      <c r="TCC11" s="963"/>
      <c r="TCD11" s="962"/>
      <c r="TCE11" s="961"/>
      <c r="TCF11" s="961"/>
      <c r="TCG11" s="963"/>
      <c r="TCH11" s="962"/>
      <c r="TCI11" s="961"/>
      <c r="TCJ11" s="961"/>
      <c r="TCK11" s="963"/>
      <c r="TCL11" s="962"/>
      <c r="TCM11" s="961"/>
      <c r="TCN11" s="961"/>
      <c r="TCO11" s="963"/>
      <c r="TCP11" s="962"/>
      <c r="TCQ11" s="961"/>
      <c r="TCR11" s="961"/>
      <c r="TCS11" s="963"/>
      <c r="TCT11" s="962"/>
      <c r="TCU11" s="961"/>
      <c r="TCV11" s="961"/>
      <c r="TCW11" s="963"/>
      <c r="TCX11" s="962"/>
      <c r="TCY11" s="961"/>
      <c r="TCZ11" s="961"/>
      <c r="TDA11" s="963"/>
      <c r="TDB11" s="962"/>
      <c r="TDC11" s="961"/>
      <c r="TDD11" s="961"/>
      <c r="TDE11" s="963"/>
      <c r="TDF11" s="962"/>
      <c r="TDG11" s="961"/>
      <c r="TDH11" s="961"/>
      <c r="TDI11" s="963"/>
      <c r="TDJ11" s="962"/>
      <c r="TDK11" s="961"/>
      <c r="TDL11" s="961"/>
      <c r="TDM11" s="963"/>
      <c r="TDN11" s="962"/>
      <c r="TDO11" s="961"/>
      <c r="TDP11" s="961"/>
      <c r="TDQ11" s="963"/>
      <c r="TDR11" s="962"/>
      <c r="TDS11" s="961"/>
      <c r="TDT11" s="961"/>
      <c r="TDU11" s="963"/>
      <c r="TDV11" s="962"/>
      <c r="TDW11" s="961"/>
      <c r="TDX11" s="961"/>
      <c r="TDY11" s="963"/>
      <c r="TDZ11" s="962"/>
      <c r="TEA11" s="961"/>
      <c r="TEB11" s="961"/>
      <c r="TEC11" s="963"/>
      <c r="TED11" s="962"/>
      <c r="TEE11" s="961"/>
      <c r="TEF11" s="961"/>
      <c r="TEG11" s="963"/>
      <c r="TEH11" s="962"/>
      <c r="TEI11" s="961"/>
      <c r="TEJ11" s="961"/>
      <c r="TEK11" s="963"/>
      <c r="TEL11" s="962"/>
      <c r="TEM11" s="961"/>
      <c r="TEN11" s="961"/>
      <c r="TEO11" s="963"/>
      <c r="TEP11" s="962"/>
      <c r="TEQ11" s="961"/>
      <c r="TER11" s="961"/>
      <c r="TES11" s="963"/>
      <c r="TET11" s="962"/>
      <c r="TEU11" s="961"/>
      <c r="TEV11" s="961"/>
      <c r="TEW11" s="963"/>
      <c r="TEX11" s="962"/>
      <c r="TEY11" s="961"/>
      <c r="TEZ11" s="961"/>
      <c r="TFA11" s="963"/>
      <c r="TFB11" s="962"/>
      <c r="TFC11" s="961"/>
      <c r="TFD11" s="961"/>
      <c r="TFE11" s="963"/>
      <c r="TFF11" s="962"/>
      <c r="TFG11" s="961"/>
      <c r="TFH11" s="961"/>
      <c r="TFI11" s="963"/>
      <c r="TFJ11" s="962"/>
      <c r="TFK11" s="961"/>
      <c r="TFL11" s="961"/>
      <c r="TFM11" s="963"/>
      <c r="TFN11" s="962"/>
      <c r="TFO11" s="961"/>
      <c r="TFP11" s="961"/>
      <c r="TFQ11" s="963"/>
      <c r="TFR11" s="962"/>
      <c r="TFS11" s="961"/>
      <c r="TFT11" s="961"/>
      <c r="TFU11" s="963"/>
      <c r="TFV11" s="962"/>
      <c r="TFW11" s="961"/>
      <c r="TFX11" s="961"/>
      <c r="TFY11" s="963"/>
      <c r="TFZ11" s="962"/>
      <c r="TGA11" s="961"/>
      <c r="TGB11" s="961"/>
      <c r="TGC11" s="963"/>
      <c r="TGD11" s="962"/>
      <c r="TGE11" s="961"/>
      <c r="TGF11" s="961"/>
      <c r="TGG11" s="963"/>
      <c r="TGH11" s="962"/>
      <c r="TGI11" s="961"/>
      <c r="TGJ11" s="961"/>
      <c r="TGK11" s="963"/>
      <c r="TGL11" s="962"/>
      <c r="TGM11" s="961"/>
      <c r="TGN11" s="961"/>
      <c r="TGO11" s="963"/>
      <c r="TGP11" s="962"/>
      <c r="TGQ11" s="961"/>
      <c r="TGR11" s="961"/>
      <c r="TGS11" s="963"/>
      <c r="TGT11" s="962"/>
      <c r="TGU11" s="961"/>
      <c r="TGV11" s="961"/>
      <c r="TGW11" s="963"/>
      <c r="TGX11" s="962"/>
      <c r="TGY11" s="961"/>
      <c r="TGZ11" s="961"/>
      <c r="THA11" s="963"/>
      <c r="THB11" s="962"/>
      <c r="THC11" s="961"/>
      <c r="THD11" s="961"/>
      <c r="THE11" s="963"/>
      <c r="THF11" s="962"/>
      <c r="THG11" s="961"/>
      <c r="THH11" s="961"/>
      <c r="THI11" s="963"/>
      <c r="THJ11" s="962"/>
      <c r="THK11" s="961"/>
      <c r="THL11" s="961"/>
      <c r="THM11" s="963"/>
      <c r="THN11" s="962"/>
      <c r="THO11" s="961"/>
      <c r="THP11" s="961"/>
      <c r="THQ11" s="963"/>
      <c r="THR11" s="962"/>
      <c r="THS11" s="961"/>
      <c r="THT11" s="961"/>
      <c r="THU11" s="963"/>
      <c r="THV11" s="962"/>
      <c r="THW11" s="961"/>
      <c r="THX11" s="961"/>
      <c r="THY11" s="963"/>
      <c r="THZ11" s="962"/>
      <c r="TIA11" s="961"/>
      <c r="TIB11" s="961"/>
      <c r="TIC11" s="963"/>
      <c r="TID11" s="962"/>
      <c r="TIE11" s="961"/>
      <c r="TIF11" s="961"/>
      <c r="TIG11" s="963"/>
      <c r="TIH11" s="962"/>
      <c r="TII11" s="961"/>
      <c r="TIJ11" s="961"/>
      <c r="TIK11" s="963"/>
      <c r="TIL11" s="962"/>
      <c r="TIM11" s="961"/>
      <c r="TIN11" s="961"/>
      <c r="TIO11" s="963"/>
      <c r="TIP11" s="962"/>
      <c r="TIQ11" s="961"/>
      <c r="TIR11" s="961"/>
      <c r="TIS11" s="963"/>
      <c r="TIT11" s="962"/>
      <c r="TIU11" s="961"/>
      <c r="TIV11" s="961"/>
      <c r="TIW11" s="963"/>
      <c r="TIX11" s="962"/>
      <c r="TIY11" s="961"/>
      <c r="TIZ11" s="961"/>
      <c r="TJA11" s="963"/>
      <c r="TJB11" s="962"/>
      <c r="TJC11" s="961"/>
      <c r="TJD11" s="961"/>
      <c r="TJE11" s="963"/>
      <c r="TJF11" s="962"/>
      <c r="TJG11" s="961"/>
      <c r="TJH11" s="961"/>
      <c r="TJI11" s="963"/>
      <c r="TJJ11" s="962"/>
      <c r="TJK11" s="961"/>
      <c r="TJL11" s="961"/>
      <c r="TJM11" s="963"/>
      <c r="TJN11" s="962"/>
      <c r="TJO11" s="961"/>
      <c r="TJP11" s="961"/>
      <c r="TJQ11" s="963"/>
      <c r="TJR11" s="962"/>
      <c r="TJS11" s="961"/>
      <c r="TJT11" s="961"/>
      <c r="TJU11" s="963"/>
      <c r="TJV11" s="962"/>
      <c r="TJW11" s="961"/>
      <c r="TJX11" s="961"/>
      <c r="TJY11" s="963"/>
      <c r="TJZ11" s="962"/>
      <c r="TKA11" s="961"/>
      <c r="TKB11" s="961"/>
      <c r="TKC11" s="963"/>
      <c r="TKD11" s="962"/>
      <c r="TKE11" s="961"/>
      <c r="TKF11" s="961"/>
      <c r="TKG11" s="963"/>
      <c r="TKH11" s="962"/>
      <c r="TKI11" s="961"/>
      <c r="TKJ11" s="961"/>
      <c r="TKK11" s="963"/>
      <c r="TKL11" s="962"/>
      <c r="TKM11" s="961"/>
      <c r="TKN11" s="961"/>
      <c r="TKO11" s="963"/>
      <c r="TKP11" s="962"/>
      <c r="TKQ11" s="961"/>
      <c r="TKR11" s="961"/>
      <c r="TKS11" s="963"/>
      <c r="TKT11" s="962"/>
      <c r="TKU11" s="961"/>
      <c r="TKV11" s="961"/>
      <c r="TKW11" s="963"/>
      <c r="TKX11" s="962"/>
      <c r="TKY11" s="961"/>
      <c r="TKZ11" s="961"/>
      <c r="TLA11" s="963"/>
      <c r="TLB11" s="962"/>
      <c r="TLC11" s="961"/>
      <c r="TLD11" s="961"/>
      <c r="TLE11" s="963"/>
      <c r="TLF11" s="962"/>
      <c r="TLG11" s="961"/>
      <c r="TLH11" s="961"/>
      <c r="TLI11" s="963"/>
      <c r="TLJ11" s="962"/>
      <c r="TLK11" s="961"/>
      <c r="TLL11" s="961"/>
      <c r="TLM11" s="963"/>
      <c r="TLN11" s="962"/>
      <c r="TLO11" s="961"/>
      <c r="TLP11" s="961"/>
      <c r="TLQ11" s="963"/>
      <c r="TLR11" s="962"/>
      <c r="TLS11" s="961"/>
      <c r="TLT11" s="961"/>
      <c r="TLU11" s="963"/>
      <c r="TLV11" s="962"/>
      <c r="TLW11" s="961"/>
      <c r="TLX11" s="961"/>
      <c r="TLY11" s="963"/>
      <c r="TLZ11" s="962"/>
      <c r="TMA11" s="961"/>
      <c r="TMB11" s="961"/>
      <c r="TMC11" s="963"/>
      <c r="TMD11" s="962"/>
      <c r="TME11" s="961"/>
      <c r="TMF11" s="961"/>
      <c r="TMG11" s="963"/>
      <c r="TMH11" s="962"/>
      <c r="TMI11" s="961"/>
      <c r="TMJ11" s="961"/>
      <c r="TMK11" s="963"/>
      <c r="TML11" s="962"/>
      <c r="TMM11" s="961"/>
      <c r="TMN11" s="961"/>
      <c r="TMO11" s="963"/>
      <c r="TMP11" s="962"/>
      <c r="TMQ11" s="961"/>
      <c r="TMR11" s="961"/>
      <c r="TMS11" s="963"/>
      <c r="TMT11" s="962"/>
      <c r="TMU11" s="961"/>
      <c r="TMV11" s="961"/>
      <c r="TMW11" s="963"/>
      <c r="TMX11" s="962"/>
      <c r="TMY11" s="961"/>
      <c r="TMZ11" s="961"/>
      <c r="TNA11" s="963"/>
      <c r="TNB11" s="962"/>
      <c r="TNC11" s="961"/>
      <c r="TND11" s="961"/>
      <c r="TNE11" s="963"/>
      <c r="TNF11" s="962"/>
      <c r="TNG11" s="961"/>
      <c r="TNH11" s="961"/>
      <c r="TNI11" s="963"/>
      <c r="TNJ11" s="962"/>
      <c r="TNK11" s="961"/>
      <c r="TNL11" s="961"/>
      <c r="TNM11" s="963"/>
      <c r="TNN11" s="962"/>
      <c r="TNO11" s="961"/>
      <c r="TNP11" s="961"/>
      <c r="TNQ11" s="963"/>
      <c r="TNR11" s="962"/>
      <c r="TNS11" s="961"/>
      <c r="TNT11" s="961"/>
      <c r="TNU11" s="963"/>
      <c r="TNV11" s="962"/>
      <c r="TNW11" s="961"/>
      <c r="TNX11" s="961"/>
      <c r="TNY11" s="963"/>
      <c r="TNZ11" s="962"/>
      <c r="TOA11" s="961"/>
      <c r="TOB11" s="961"/>
      <c r="TOC11" s="963"/>
      <c r="TOD11" s="962"/>
      <c r="TOE11" s="961"/>
      <c r="TOF11" s="961"/>
      <c r="TOG11" s="963"/>
      <c r="TOH11" s="962"/>
      <c r="TOI11" s="961"/>
      <c r="TOJ11" s="961"/>
      <c r="TOK11" s="963"/>
      <c r="TOL11" s="962"/>
      <c r="TOM11" s="961"/>
      <c r="TON11" s="961"/>
      <c r="TOO11" s="963"/>
      <c r="TOP11" s="962"/>
      <c r="TOQ11" s="961"/>
      <c r="TOR11" s="961"/>
      <c r="TOS11" s="963"/>
      <c r="TOT11" s="962"/>
      <c r="TOU11" s="961"/>
      <c r="TOV11" s="961"/>
      <c r="TOW11" s="963"/>
      <c r="TOX11" s="962"/>
      <c r="TOY11" s="961"/>
      <c r="TOZ11" s="961"/>
      <c r="TPA11" s="963"/>
      <c r="TPB11" s="962"/>
      <c r="TPC11" s="961"/>
      <c r="TPD11" s="961"/>
      <c r="TPE11" s="963"/>
      <c r="TPF11" s="962"/>
      <c r="TPG11" s="961"/>
      <c r="TPH11" s="961"/>
      <c r="TPI11" s="963"/>
      <c r="TPJ11" s="962"/>
      <c r="TPK11" s="961"/>
      <c r="TPL11" s="961"/>
      <c r="TPM11" s="963"/>
      <c r="TPN11" s="962"/>
      <c r="TPO11" s="961"/>
      <c r="TPP11" s="961"/>
      <c r="TPQ11" s="963"/>
      <c r="TPR11" s="962"/>
      <c r="TPS11" s="961"/>
      <c r="TPT11" s="961"/>
      <c r="TPU11" s="963"/>
      <c r="TPV11" s="962"/>
      <c r="TPW11" s="961"/>
      <c r="TPX11" s="961"/>
      <c r="TPY11" s="963"/>
      <c r="TPZ11" s="962"/>
      <c r="TQA11" s="961"/>
      <c r="TQB11" s="961"/>
      <c r="TQC11" s="963"/>
      <c r="TQD11" s="962"/>
      <c r="TQE11" s="961"/>
      <c r="TQF11" s="961"/>
      <c r="TQG11" s="963"/>
      <c r="TQH11" s="962"/>
      <c r="TQI11" s="961"/>
      <c r="TQJ11" s="961"/>
      <c r="TQK11" s="963"/>
      <c r="TQL11" s="962"/>
      <c r="TQM11" s="961"/>
      <c r="TQN11" s="961"/>
      <c r="TQO11" s="963"/>
      <c r="TQP11" s="962"/>
      <c r="TQQ11" s="961"/>
      <c r="TQR11" s="961"/>
      <c r="TQS11" s="963"/>
      <c r="TQT11" s="962"/>
      <c r="TQU11" s="961"/>
      <c r="TQV11" s="961"/>
      <c r="TQW11" s="963"/>
      <c r="TQX11" s="962"/>
      <c r="TQY11" s="961"/>
      <c r="TQZ11" s="961"/>
      <c r="TRA11" s="963"/>
      <c r="TRB11" s="962"/>
      <c r="TRC11" s="961"/>
      <c r="TRD11" s="961"/>
      <c r="TRE11" s="963"/>
      <c r="TRF11" s="962"/>
      <c r="TRG11" s="961"/>
      <c r="TRH11" s="961"/>
      <c r="TRI11" s="963"/>
      <c r="TRJ11" s="962"/>
      <c r="TRK11" s="961"/>
      <c r="TRL11" s="961"/>
      <c r="TRM11" s="963"/>
      <c r="TRN11" s="962"/>
      <c r="TRO11" s="961"/>
      <c r="TRP11" s="961"/>
      <c r="TRQ11" s="963"/>
      <c r="TRR11" s="962"/>
      <c r="TRS11" s="961"/>
      <c r="TRT11" s="961"/>
      <c r="TRU11" s="963"/>
      <c r="TRV11" s="962"/>
      <c r="TRW11" s="961"/>
      <c r="TRX11" s="961"/>
      <c r="TRY11" s="963"/>
      <c r="TRZ11" s="962"/>
      <c r="TSA11" s="961"/>
      <c r="TSB11" s="961"/>
      <c r="TSC11" s="963"/>
      <c r="TSD11" s="962"/>
      <c r="TSE11" s="961"/>
      <c r="TSF11" s="961"/>
      <c r="TSG11" s="963"/>
      <c r="TSH11" s="962"/>
      <c r="TSI11" s="961"/>
      <c r="TSJ11" s="961"/>
      <c r="TSK11" s="963"/>
      <c r="TSL11" s="962"/>
      <c r="TSM11" s="961"/>
      <c r="TSN11" s="961"/>
      <c r="TSO11" s="963"/>
      <c r="TSP11" s="962"/>
      <c r="TSQ11" s="961"/>
      <c r="TSR11" s="961"/>
      <c r="TSS11" s="963"/>
      <c r="TST11" s="962"/>
      <c r="TSU11" s="961"/>
      <c r="TSV11" s="961"/>
      <c r="TSW11" s="963"/>
      <c r="TSX11" s="962"/>
      <c r="TSY11" s="961"/>
      <c r="TSZ11" s="961"/>
      <c r="TTA11" s="963"/>
      <c r="TTB11" s="962"/>
      <c r="TTC11" s="961"/>
      <c r="TTD11" s="961"/>
      <c r="TTE11" s="963"/>
      <c r="TTF11" s="962"/>
      <c r="TTG11" s="961"/>
      <c r="TTH11" s="961"/>
      <c r="TTI11" s="963"/>
      <c r="TTJ11" s="962"/>
      <c r="TTK11" s="961"/>
      <c r="TTL11" s="961"/>
      <c r="TTM11" s="963"/>
      <c r="TTN11" s="962"/>
      <c r="TTO11" s="961"/>
      <c r="TTP11" s="961"/>
      <c r="TTQ11" s="963"/>
      <c r="TTR11" s="962"/>
      <c r="TTS11" s="961"/>
      <c r="TTT11" s="961"/>
      <c r="TTU11" s="963"/>
      <c r="TTV11" s="962"/>
      <c r="TTW11" s="961"/>
      <c r="TTX11" s="961"/>
      <c r="TTY11" s="963"/>
      <c r="TTZ11" s="962"/>
      <c r="TUA11" s="961"/>
      <c r="TUB11" s="961"/>
      <c r="TUC11" s="963"/>
      <c r="TUD11" s="962"/>
      <c r="TUE11" s="961"/>
      <c r="TUF11" s="961"/>
      <c r="TUG11" s="963"/>
      <c r="TUH11" s="962"/>
      <c r="TUI11" s="961"/>
      <c r="TUJ11" s="961"/>
      <c r="TUK11" s="963"/>
      <c r="TUL11" s="962"/>
      <c r="TUM11" s="961"/>
      <c r="TUN11" s="961"/>
      <c r="TUO11" s="963"/>
      <c r="TUP11" s="962"/>
      <c r="TUQ11" s="961"/>
      <c r="TUR11" s="961"/>
      <c r="TUS11" s="963"/>
      <c r="TUT11" s="962"/>
      <c r="TUU11" s="961"/>
      <c r="TUV11" s="961"/>
      <c r="TUW11" s="963"/>
      <c r="TUX11" s="962"/>
      <c r="TUY11" s="961"/>
      <c r="TUZ11" s="961"/>
      <c r="TVA11" s="963"/>
      <c r="TVB11" s="962"/>
      <c r="TVC11" s="961"/>
      <c r="TVD11" s="961"/>
      <c r="TVE11" s="963"/>
      <c r="TVF11" s="962"/>
      <c r="TVG11" s="961"/>
      <c r="TVH11" s="961"/>
      <c r="TVI11" s="963"/>
      <c r="TVJ11" s="962"/>
      <c r="TVK11" s="961"/>
      <c r="TVL11" s="961"/>
      <c r="TVM11" s="963"/>
      <c r="TVN11" s="962"/>
      <c r="TVO11" s="961"/>
      <c r="TVP11" s="961"/>
      <c r="TVQ11" s="963"/>
      <c r="TVR11" s="962"/>
      <c r="TVS11" s="961"/>
      <c r="TVT11" s="961"/>
      <c r="TVU11" s="963"/>
      <c r="TVV11" s="962"/>
      <c r="TVW11" s="961"/>
      <c r="TVX11" s="961"/>
      <c r="TVY11" s="963"/>
      <c r="TVZ11" s="962"/>
      <c r="TWA11" s="961"/>
      <c r="TWB11" s="961"/>
      <c r="TWC11" s="963"/>
      <c r="TWD11" s="962"/>
      <c r="TWE11" s="961"/>
      <c r="TWF11" s="961"/>
      <c r="TWG11" s="963"/>
      <c r="TWH11" s="962"/>
      <c r="TWI11" s="961"/>
      <c r="TWJ11" s="961"/>
      <c r="TWK11" s="963"/>
      <c r="TWL11" s="962"/>
      <c r="TWM11" s="961"/>
      <c r="TWN11" s="961"/>
      <c r="TWO11" s="963"/>
      <c r="TWP11" s="962"/>
      <c r="TWQ11" s="961"/>
      <c r="TWR11" s="961"/>
      <c r="TWS11" s="963"/>
      <c r="TWT11" s="962"/>
      <c r="TWU11" s="961"/>
      <c r="TWV11" s="961"/>
      <c r="TWW11" s="963"/>
      <c r="TWX11" s="962"/>
      <c r="TWY11" s="961"/>
      <c r="TWZ11" s="961"/>
      <c r="TXA11" s="963"/>
      <c r="TXB11" s="962"/>
      <c r="TXC11" s="961"/>
      <c r="TXD11" s="961"/>
      <c r="TXE11" s="963"/>
      <c r="TXF11" s="962"/>
      <c r="TXG11" s="961"/>
      <c r="TXH11" s="961"/>
      <c r="TXI11" s="963"/>
      <c r="TXJ11" s="962"/>
      <c r="TXK11" s="961"/>
      <c r="TXL11" s="961"/>
      <c r="TXM11" s="963"/>
      <c r="TXN11" s="962"/>
      <c r="TXO11" s="961"/>
      <c r="TXP11" s="961"/>
      <c r="TXQ11" s="963"/>
      <c r="TXR11" s="962"/>
      <c r="TXS11" s="961"/>
      <c r="TXT11" s="961"/>
      <c r="TXU11" s="963"/>
      <c r="TXV11" s="962"/>
      <c r="TXW11" s="961"/>
      <c r="TXX11" s="961"/>
      <c r="TXY11" s="963"/>
      <c r="TXZ11" s="962"/>
      <c r="TYA11" s="961"/>
      <c r="TYB11" s="961"/>
      <c r="TYC11" s="963"/>
      <c r="TYD11" s="962"/>
      <c r="TYE11" s="961"/>
      <c r="TYF11" s="961"/>
      <c r="TYG11" s="963"/>
      <c r="TYH11" s="962"/>
      <c r="TYI11" s="961"/>
      <c r="TYJ11" s="961"/>
      <c r="TYK11" s="963"/>
      <c r="TYL11" s="962"/>
      <c r="TYM11" s="961"/>
      <c r="TYN11" s="961"/>
      <c r="TYO11" s="963"/>
      <c r="TYP11" s="962"/>
      <c r="TYQ11" s="961"/>
      <c r="TYR11" s="961"/>
      <c r="TYS11" s="963"/>
      <c r="TYT11" s="962"/>
      <c r="TYU11" s="961"/>
      <c r="TYV11" s="961"/>
      <c r="TYW11" s="963"/>
      <c r="TYX11" s="962"/>
      <c r="TYY11" s="961"/>
      <c r="TYZ11" s="961"/>
      <c r="TZA11" s="963"/>
      <c r="TZB11" s="962"/>
      <c r="TZC11" s="961"/>
      <c r="TZD11" s="961"/>
      <c r="TZE11" s="963"/>
      <c r="TZF11" s="962"/>
      <c r="TZG11" s="961"/>
      <c r="TZH11" s="961"/>
      <c r="TZI11" s="963"/>
      <c r="TZJ11" s="962"/>
      <c r="TZK11" s="961"/>
      <c r="TZL11" s="961"/>
      <c r="TZM11" s="963"/>
      <c r="TZN11" s="962"/>
      <c r="TZO11" s="961"/>
      <c r="TZP11" s="961"/>
      <c r="TZQ11" s="963"/>
      <c r="TZR11" s="962"/>
      <c r="TZS11" s="961"/>
      <c r="TZT11" s="961"/>
      <c r="TZU11" s="963"/>
      <c r="TZV11" s="962"/>
      <c r="TZW11" s="961"/>
      <c r="TZX11" s="961"/>
      <c r="TZY11" s="963"/>
      <c r="TZZ11" s="962"/>
      <c r="UAA11" s="961"/>
      <c r="UAB11" s="961"/>
      <c r="UAC11" s="963"/>
      <c r="UAD11" s="962"/>
      <c r="UAE11" s="961"/>
      <c r="UAF11" s="961"/>
      <c r="UAG11" s="963"/>
      <c r="UAH11" s="962"/>
      <c r="UAI11" s="961"/>
      <c r="UAJ11" s="961"/>
      <c r="UAK11" s="963"/>
      <c r="UAL11" s="962"/>
      <c r="UAM11" s="961"/>
      <c r="UAN11" s="961"/>
      <c r="UAO11" s="963"/>
      <c r="UAP11" s="962"/>
      <c r="UAQ11" s="961"/>
      <c r="UAR11" s="961"/>
      <c r="UAS11" s="963"/>
      <c r="UAT11" s="962"/>
      <c r="UAU11" s="961"/>
      <c r="UAV11" s="961"/>
      <c r="UAW11" s="963"/>
      <c r="UAX11" s="962"/>
      <c r="UAY11" s="961"/>
      <c r="UAZ11" s="961"/>
      <c r="UBA11" s="963"/>
      <c r="UBB11" s="962"/>
      <c r="UBC11" s="961"/>
      <c r="UBD11" s="961"/>
      <c r="UBE11" s="963"/>
      <c r="UBF11" s="962"/>
      <c r="UBG11" s="961"/>
      <c r="UBH11" s="961"/>
      <c r="UBI11" s="963"/>
      <c r="UBJ11" s="962"/>
      <c r="UBK11" s="961"/>
      <c r="UBL11" s="961"/>
      <c r="UBM11" s="963"/>
      <c r="UBN11" s="962"/>
      <c r="UBO11" s="961"/>
      <c r="UBP11" s="961"/>
      <c r="UBQ11" s="963"/>
      <c r="UBR11" s="962"/>
      <c r="UBS11" s="961"/>
      <c r="UBT11" s="961"/>
      <c r="UBU11" s="963"/>
      <c r="UBV11" s="962"/>
      <c r="UBW11" s="961"/>
      <c r="UBX11" s="961"/>
      <c r="UBY11" s="963"/>
      <c r="UBZ11" s="962"/>
      <c r="UCA11" s="961"/>
      <c r="UCB11" s="961"/>
      <c r="UCC11" s="963"/>
      <c r="UCD11" s="962"/>
      <c r="UCE11" s="961"/>
      <c r="UCF11" s="961"/>
      <c r="UCG11" s="963"/>
      <c r="UCH11" s="962"/>
      <c r="UCI11" s="961"/>
      <c r="UCJ11" s="961"/>
      <c r="UCK11" s="963"/>
      <c r="UCL11" s="962"/>
      <c r="UCM11" s="961"/>
      <c r="UCN11" s="961"/>
      <c r="UCO11" s="963"/>
      <c r="UCP11" s="962"/>
      <c r="UCQ11" s="961"/>
      <c r="UCR11" s="961"/>
      <c r="UCS11" s="963"/>
      <c r="UCT11" s="962"/>
      <c r="UCU11" s="961"/>
      <c r="UCV11" s="961"/>
      <c r="UCW11" s="963"/>
      <c r="UCX11" s="962"/>
      <c r="UCY11" s="961"/>
      <c r="UCZ11" s="961"/>
      <c r="UDA11" s="963"/>
      <c r="UDB11" s="962"/>
      <c r="UDC11" s="961"/>
      <c r="UDD11" s="961"/>
      <c r="UDE11" s="963"/>
      <c r="UDF11" s="962"/>
      <c r="UDG11" s="961"/>
      <c r="UDH11" s="961"/>
      <c r="UDI11" s="963"/>
      <c r="UDJ11" s="962"/>
      <c r="UDK11" s="961"/>
      <c r="UDL11" s="961"/>
      <c r="UDM11" s="963"/>
      <c r="UDN11" s="962"/>
      <c r="UDO11" s="961"/>
      <c r="UDP11" s="961"/>
      <c r="UDQ11" s="963"/>
      <c r="UDR11" s="962"/>
      <c r="UDS11" s="961"/>
      <c r="UDT11" s="961"/>
      <c r="UDU11" s="963"/>
      <c r="UDV11" s="962"/>
      <c r="UDW11" s="961"/>
      <c r="UDX11" s="961"/>
      <c r="UDY11" s="963"/>
      <c r="UDZ11" s="962"/>
      <c r="UEA11" s="961"/>
      <c r="UEB11" s="961"/>
      <c r="UEC11" s="963"/>
      <c r="UED11" s="962"/>
      <c r="UEE11" s="961"/>
      <c r="UEF11" s="961"/>
      <c r="UEG11" s="963"/>
      <c r="UEH11" s="962"/>
      <c r="UEI11" s="961"/>
      <c r="UEJ11" s="961"/>
      <c r="UEK11" s="963"/>
      <c r="UEL11" s="962"/>
      <c r="UEM11" s="961"/>
      <c r="UEN11" s="961"/>
      <c r="UEO11" s="963"/>
      <c r="UEP11" s="962"/>
      <c r="UEQ11" s="961"/>
      <c r="UER11" s="961"/>
      <c r="UES11" s="963"/>
      <c r="UET11" s="962"/>
      <c r="UEU11" s="961"/>
      <c r="UEV11" s="961"/>
      <c r="UEW11" s="963"/>
      <c r="UEX11" s="962"/>
      <c r="UEY11" s="961"/>
      <c r="UEZ11" s="961"/>
      <c r="UFA11" s="963"/>
      <c r="UFB11" s="962"/>
      <c r="UFC11" s="961"/>
      <c r="UFD11" s="961"/>
      <c r="UFE11" s="963"/>
      <c r="UFF11" s="962"/>
      <c r="UFG11" s="961"/>
      <c r="UFH11" s="961"/>
      <c r="UFI11" s="963"/>
      <c r="UFJ11" s="962"/>
      <c r="UFK11" s="961"/>
      <c r="UFL11" s="961"/>
      <c r="UFM11" s="963"/>
      <c r="UFN11" s="962"/>
      <c r="UFO11" s="961"/>
      <c r="UFP11" s="961"/>
      <c r="UFQ11" s="963"/>
      <c r="UFR11" s="962"/>
      <c r="UFS11" s="961"/>
      <c r="UFT11" s="961"/>
      <c r="UFU11" s="963"/>
      <c r="UFV11" s="962"/>
      <c r="UFW11" s="961"/>
      <c r="UFX11" s="961"/>
      <c r="UFY11" s="963"/>
      <c r="UFZ11" s="962"/>
      <c r="UGA11" s="961"/>
      <c r="UGB11" s="961"/>
      <c r="UGC11" s="963"/>
      <c r="UGD11" s="962"/>
      <c r="UGE11" s="961"/>
      <c r="UGF11" s="961"/>
      <c r="UGG11" s="963"/>
      <c r="UGH11" s="962"/>
      <c r="UGI11" s="961"/>
      <c r="UGJ11" s="961"/>
      <c r="UGK11" s="963"/>
      <c r="UGL11" s="962"/>
      <c r="UGM11" s="961"/>
      <c r="UGN11" s="961"/>
      <c r="UGO11" s="963"/>
      <c r="UGP11" s="962"/>
      <c r="UGQ11" s="961"/>
      <c r="UGR11" s="961"/>
      <c r="UGS11" s="963"/>
      <c r="UGT11" s="962"/>
      <c r="UGU11" s="961"/>
      <c r="UGV11" s="961"/>
      <c r="UGW11" s="963"/>
      <c r="UGX11" s="962"/>
      <c r="UGY11" s="961"/>
      <c r="UGZ11" s="961"/>
      <c r="UHA11" s="963"/>
      <c r="UHB11" s="962"/>
      <c r="UHC11" s="961"/>
      <c r="UHD11" s="961"/>
      <c r="UHE11" s="963"/>
      <c r="UHF11" s="962"/>
      <c r="UHG11" s="961"/>
      <c r="UHH11" s="961"/>
      <c r="UHI11" s="963"/>
      <c r="UHJ11" s="962"/>
      <c r="UHK11" s="961"/>
      <c r="UHL11" s="961"/>
      <c r="UHM11" s="963"/>
      <c r="UHN11" s="962"/>
      <c r="UHO11" s="961"/>
      <c r="UHP11" s="961"/>
      <c r="UHQ11" s="963"/>
      <c r="UHR11" s="962"/>
      <c r="UHS11" s="961"/>
      <c r="UHT11" s="961"/>
      <c r="UHU11" s="963"/>
      <c r="UHV11" s="962"/>
      <c r="UHW11" s="961"/>
      <c r="UHX11" s="961"/>
      <c r="UHY11" s="963"/>
      <c r="UHZ11" s="962"/>
      <c r="UIA11" s="961"/>
      <c r="UIB11" s="961"/>
      <c r="UIC11" s="963"/>
      <c r="UID11" s="962"/>
      <c r="UIE11" s="961"/>
      <c r="UIF11" s="961"/>
      <c r="UIG11" s="963"/>
      <c r="UIH11" s="962"/>
      <c r="UII11" s="961"/>
      <c r="UIJ11" s="961"/>
      <c r="UIK11" s="963"/>
      <c r="UIL11" s="962"/>
      <c r="UIM11" s="961"/>
      <c r="UIN11" s="961"/>
      <c r="UIO11" s="963"/>
      <c r="UIP11" s="962"/>
      <c r="UIQ11" s="961"/>
      <c r="UIR11" s="961"/>
      <c r="UIS11" s="963"/>
      <c r="UIT11" s="962"/>
      <c r="UIU11" s="961"/>
      <c r="UIV11" s="961"/>
      <c r="UIW11" s="963"/>
      <c r="UIX11" s="962"/>
      <c r="UIY11" s="961"/>
      <c r="UIZ11" s="961"/>
      <c r="UJA11" s="963"/>
      <c r="UJB11" s="962"/>
      <c r="UJC11" s="961"/>
      <c r="UJD11" s="961"/>
      <c r="UJE11" s="963"/>
      <c r="UJF11" s="962"/>
      <c r="UJG11" s="961"/>
      <c r="UJH11" s="961"/>
      <c r="UJI11" s="963"/>
      <c r="UJJ11" s="962"/>
      <c r="UJK11" s="961"/>
      <c r="UJL11" s="961"/>
      <c r="UJM11" s="963"/>
      <c r="UJN11" s="962"/>
      <c r="UJO11" s="961"/>
      <c r="UJP11" s="961"/>
      <c r="UJQ11" s="963"/>
      <c r="UJR11" s="962"/>
      <c r="UJS11" s="961"/>
      <c r="UJT11" s="961"/>
      <c r="UJU11" s="963"/>
      <c r="UJV11" s="962"/>
      <c r="UJW11" s="961"/>
      <c r="UJX11" s="961"/>
      <c r="UJY11" s="963"/>
      <c r="UJZ11" s="962"/>
      <c r="UKA11" s="961"/>
      <c r="UKB11" s="961"/>
      <c r="UKC11" s="963"/>
      <c r="UKD11" s="962"/>
      <c r="UKE11" s="961"/>
      <c r="UKF11" s="961"/>
      <c r="UKG11" s="963"/>
      <c r="UKH11" s="962"/>
      <c r="UKI11" s="961"/>
      <c r="UKJ11" s="961"/>
      <c r="UKK11" s="963"/>
      <c r="UKL11" s="962"/>
      <c r="UKM11" s="961"/>
      <c r="UKN11" s="961"/>
      <c r="UKO11" s="963"/>
      <c r="UKP11" s="962"/>
      <c r="UKQ11" s="961"/>
      <c r="UKR11" s="961"/>
      <c r="UKS11" s="963"/>
      <c r="UKT11" s="962"/>
      <c r="UKU11" s="961"/>
      <c r="UKV11" s="961"/>
      <c r="UKW11" s="963"/>
      <c r="UKX11" s="962"/>
      <c r="UKY11" s="961"/>
      <c r="UKZ11" s="961"/>
      <c r="ULA11" s="963"/>
      <c r="ULB11" s="962"/>
      <c r="ULC11" s="961"/>
      <c r="ULD11" s="961"/>
      <c r="ULE11" s="963"/>
      <c r="ULF11" s="962"/>
      <c r="ULG11" s="961"/>
      <c r="ULH11" s="961"/>
      <c r="ULI11" s="963"/>
      <c r="ULJ11" s="962"/>
      <c r="ULK11" s="961"/>
      <c r="ULL11" s="961"/>
      <c r="ULM11" s="963"/>
      <c r="ULN11" s="962"/>
      <c r="ULO11" s="961"/>
      <c r="ULP11" s="961"/>
      <c r="ULQ11" s="963"/>
      <c r="ULR11" s="962"/>
      <c r="ULS11" s="961"/>
      <c r="ULT11" s="961"/>
      <c r="ULU11" s="963"/>
      <c r="ULV11" s="962"/>
      <c r="ULW11" s="961"/>
      <c r="ULX11" s="961"/>
      <c r="ULY11" s="963"/>
      <c r="ULZ11" s="962"/>
      <c r="UMA11" s="961"/>
      <c r="UMB11" s="961"/>
      <c r="UMC11" s="963"/>
      <c r="UMD11" s="962"/>
      <c r="UME11" s="961"/>
      <c r="UMF11" s="961"/>
      <c r="UMG11" s="963"/>
      <c r="UMH11" s="962"/>
      <c r="UMI11" s="961"/>
      <c r="UMJ11" s="961"/>
      <c r="UMK11" s="963"/>
      <c r="UML11" s="962"/>
      <c r="UMM11" s="961"/>
      <c r="UMN11" s="961"/>
      <c r="UMO11" s="963"/>
      <c r="UMP11" s="962"/>
      <c r="UMQ11" s="961"/>
      <c r="UMR11" s="961"/>
      <c r="UMS11" s="963"/>
      <c r="UMT11" s="962"/>
      <c r="UMU11" s="961"/>
      <c r="UMV11" s="961"/>
      <c r="UMW11" s="963"/>
      <c r="UMX11" s="962"/>
      <c r="UMY11" s="961"/>
      <c r="UMZ11" s="961"/>
      <c r="UNA11" s="963"/>
      <c r="UNB11" s="962"/>
      <c r="UNC11" s="961"/>
      <c r="UND11" s="961"/>
      <c r="UNE11" s="963"/>
      <c r="UNF11" s="962"/>
      <c r="UNG11" s="961"/>
      <c r="UNH11" s="961"/>
      <c r="UNI11" s="963"/>
      <c r="UNJ11" s="962"/>
      <c r="UNK11" s="961"/>
      <c r="UNL11" s="961"/>
      <c r="UNM11" s="963"/>
      <c r="UNN11" s="962"/>
      <c r="UNO11" s="961"/>
      <c r="UNP11" s="961"/>
      <c r="UNQ11" s="963"/>
      <c r="UNR11" s="962"/>
      <c r="UNS11" s="961"/>
      <c r="UNT11" s="961"/>
      <c r="UNU11" s="963"/>
      <c r="UNV11" s="962"/>
      <c r="UNW11" s="961"/>
      <c r="UNX11" s="961"/>
      <c r="UNY11" s="963"/>
      <c r="UNZ11" s="962"/>
      <c r="UOA11" s="961"/>
      <c r="UOB11" s="961"/>
      <c r="UOC11" s="963"/>
      <c r="UOD11" s="962"/>
      <c r="UOE11" s="961"/>
      <c r="UOF11" s="961"/>
      <c r="UOG11" s="963"/>
      <c r="UOH11" s="962"/>
      <c r="UOI11" s="961"/>
      <c r="UOJ11" s="961"/>
      <c r="UOK11" s="963"/>
      <c r="UOL11" s="962"/>
      <c r="UOM11" s="961"/>
      <c r="UON11" s="961"/>
      <c r="UOO11" s="963"/>
      <c r="UOP11" s="962"/>
      <c r="UOQ11" s="961"/>
      <c r="UOR11" s="961"/>
      <c r="UOS11" s="963"/>
      <c r="UOT11" s="962"/>
      <c r="UOU11" s="961"/>
      <c r="UOV11" s="961"/>
      <c r="UOW11" s="963"/>
      <c r="UOX11" s="962"/>
      <c r="UOY11" s="961"/>
      <c r="UOZ11" s="961"/>
      <c r="UPA11" s="963"/>
      <c r="UPB11" s="962"/>
      <c r="UPC11" s="961"/>
      <c r="UPD11" s="961"/>
      <c r="UPE11" s="963"/>
      <c r="UPF11" s="962"/>
      <c r="UPG11" s="961"/>
      <c r="UPH11" s="961"/>
      <c r="UPI11" s="963"/>
      <c r="UPJ11" s="962"/>
      <c r="UPK11" s="961"/>
      <c r="UPL11" s="961"/>
      <c r="UPM11" s="963"/>
      <c r="UPN11" s="962"/>
      <c r="UPO11" s="961"/>
      <c r="UPP11" s="961"/>
      <c r="UPQ11" s="963"/>
      <c r="UPR11" s="962"/>
      <c r="UPS11" s="961"/>
      <c r="UPT11" s="961"/>
      <c r="UPU11" s="963"/>
      <c r="UPV11" s="962"/>
      <c r="UPW11" s="961"/>
      <c r="UPX11" s="961"/>
      <c r="UPY11" s="963"/>
      <c r="UPZ11" s="962"/>
      <c r="UQA11" s="961"/>
      <c r="UQB11" s="961"/>
      <c r="UQC11" s="963"/>
      <c r="UQD11" s="962"/>
      <c r="UQE11" s="961"/>
      <c r="UQF11" s="961"/>
      <c r="UQG11" s="963"/>
      <c r="UQH11" s="962"/>
      <c r="UQI11" s="961"/>
      <c r="UQJ11" s="961"/>
      <c r="UQK11" s="963"/>
      <c r="UQL11" s="962"/>
      <c r="UQM11" s="961"/>
      <c r="UQN11" s="961"/>
      <c r="UQO11" s="963"/>
      <c r="UQP11" s="962"/>
      <c r="UQQ11" s="961"/>
      <c r="UQR11" s="961"/>
      <c r="UQS11" s="963"/>
      <c r="UQT11" s="962"/>
      <c r="UQU11" s="961"/>
      <c r="UQV11" s="961"/>
      <c r="UQW11" s="963"/>
      <c r="UQX11" s="962"/>
      <c r="UQY11" s="961"/>
      <c r="UQZ11" s="961"/>
      <c r="URA11" s="963"/>
      <c r="URB11" s="962"/>
      <c r="URC11" s="961"/>
      <c r="URD11" s="961"/>
      <c r="URE11" s="963"/>
      <c r="URF11" s="962"/>
      <c r="URG11" s="961"/>
      <c r="URH11" s="961"/>
      <c r="URI11" s="963"/>
      <c r="URJ11" s="962"/>
      <c r="URK11" s="961"/>
      <c r="URL11" s="961"/>
      <c r="URM11" s="963"/>
      <c r="URN11" s="962"/>
      <c r="URO11" s="961"/>
      <c r="URP11" s="961"/>
      <c r="URQ11" s="963"/>
      <c r="URR11" s="962"/>
      <c r="URS11" s="961"/>
      <c r="URT11" s="961"/>
      <c r="URU11" s="963"/>
      <c r="URV11" s="962"/>
      <c r="URW11" s="961"/>
      <c r="URX11" s="961"/>
      <c r="URY11" s="963"/>
      <c r="URZ11" s="962"/>
      <c r="USA11" s="961"/>
      <c r="USB11" s="961"/>
      <c r="USC11" s="963"/>
      <c r="USD11" s="962"/>
      <c r="USE11" s="961"/>
      <c r="USF11" s="961"/>
      <c r="USG11" s="963"/>
      <c r="USH11" s="962"/>
      <c r="USI11" s="961"/>
      <c r="USJ11" s="961"/>
      <c r="USK11" s="963"/>
      <c r="USL11" s="962"/>
      <c r="USM11" s="961"/>
      <c r="USN11" s="961"/>
      <c r="USO11" s="963"/>
      <c r="USP11" s="962"/>
      <c r="USQ11" s="961"/>
      <c r="USR11" s="961"/>
      <c r="USS11" s="963"/>
      <c r="UST11" s="962"/>
      <c r="USU11" s="961"/>
      <c r="USV11" s="961"/>
      <c r="USW11" s="963"/>
      <c r="USX11" s="962"/>
      <c r="USY11" s="961"/>
      <c r="USZ11" s="961"/>
      <c r="UTA11" s="963"/>
      <c r="UTB11" s="962"/>
      <c r="UTC11" s="961"/>
      <c r="UTD11" s="961"/>
      <c r="UTE11" s="963"/>
      <c r="UTF11" s="962"/>
      <c r="UTG11" s="961"/>
      <c r="UTH11" s="961"/>
      <c r="UTI11" s="963"/>
      <c r="UTJ11" s="962"/>
      <c r="UTK11" s="961"/>
      <c r="UTL11" s="961"/>
      <c r="UTM11" s="963"/>
      <c r="UTN11" s="962"/>
      <c r="UTO11" s="961"/>
      <c r="UTP11" s="961"/>
      <c r="UTQ11" s="963"/>
      <c r="UTR11" s="962"/>
      <c r="UTS11" s="961"/>
      <c r="UTT11" s="961"/>
      <c r="UTU11" s="963"/>
      <c r="UTV11" s="962"/>
      <c r="UTW11" s="961"/>
      <c r="UTX11" s="961"/>
      <c r="UTY11" s="963"/>
      <c r="UTZ11" s="962"/>
      <c r="UUA11" s="961"/>
      <c r="UUB11" s="961"/>
      <c r="UUC11" s="963"/>
      <c r="UUD11" s="962"/>
      <c r="UUE11" s="961"/>
      <c r="UUF11" s="961"/>
      <c r="UUG11" s="963"/>
      <c r="UUH11" s="962"/>
      <c r="UUI11" s="961"/>
      <c r="UUJ11" s="961"/>
      <c r="UUK11" s="963"/>
      <c r="UUL11" s="962"/>
      <c r="UUM11" s="961"/>
      <c r="UUN11" s="961"/>
      <c r="UUO11" s="963"/>
      <c r="UUP11" s="962"/>
      <c r="UUQ11" s="961"/>
      <c r="UUR11" s="961"/>
      <c r="UUS11" s="963"/>
      <c r="UUT11" s="962"/>
      <c r="UUU11" s="961"/>
      <c r="UUV11" s="961"/>
      <c r="UUW11" s="963"/>
      <c r="UUX11" s="962"/>
      <c r="UUY11" s="961"/>
      <c r="UUZ11" s="961"/>
      <c r="UVA11" s="963"/>
      <c r="UVB11" s="962"/>
      <c r="UVC11" s="961"/>
      <c r="UVD11" s="961"/>
      <c r="UVE11" s="963"/>
      <c r="UVF11" s="962"/>
      <c r="UVG11" s="961"/>
      <c r="UVH11" s="961"/>
      <c r="UVI11" s="963"/>
      <c r="UVJ11" s="962"/>
      <c r="UVK11" s="961"/>
      <c r="UVL11" s="961"/>
      <c r="UVM11" s="963"/>
      <c r="UVN11" s="962"/>
      <c r="UVO11" s="961"/>
      <c r="UVP11" s="961"/>
      <c r="UVQ11" s="963"/>
      <c r="UVR11" s="962"/>
      <c r="UVS11" s="961"/>
      <c r="UVT11" s="961"/>
      <c r="UVU11" s="963"/>
      <c r="UVV11" s="962"/>
      <c r="UVW11" s="961"/>
      <c r="UVX11" s="961"/>
      <c r="UVY11" s="963"/>
      <c r="UVZ11" s="962"/>
      <c r="UWA11" s="961"/>
      <c r="UWB11" s="961"/>
      <c r="UWC11" s="963"/>
      <c r="UWD11" s="962"/>
      <c r="UWE11" s="961"/>
      <c r="UWF11" s="961"/>
      <c r="UWG11" s="963"/>
      <c r="UWH11" s="962"/>
      <c r="UWI11" s="961"/>
      <c r="UWJ11" s="961"/>
      <c r="UWK11" s="963"/>
      <c r="UWL11" s="962"/>
      <c r="UWM11" s="961"/>
      <c r="UWN11" s="961"/>
      <c r="UWO11" s="963"/>
      <c r="UWP11" s="962"/>
      <c r="UWQ11" s="961"/>
      <c r="UWR11" s="961"/>
      <c r="UWS11" s="963"/>
      <c r="UWT11" s="962"/>
      <c r="UWU11" s="961"/>
      <c r="UWV11" s="961"/>
      <c r="UWW11" s="963"/>
      <c r="UWX11" s="962"/>
      <c r="UWY11" s="961"/>
      <c r="UWZ11" s="961"/>
      <c r="UXA11" s="963"/>
      <c r="UXB11" s="962"/>
      <c r="UXC11" s="961"/>
      <c r="UXD11" s="961"/>
      <c r="UXE11" s="963"/>
      <c r="UXF11" s="962"/>
      <c r="UXG11" s="961"/>
      <c r="UXH11" s="961"/>
      <c r="UXI11" s="963"/>
      <c r="UXJ11" s="962"/>
      <c r="UXK11" s="961"/>
      <c r="UXL11" s="961"/>
      <c r="UXM11" s="963"/>
      <c r="UXN11" s="962"/>
      <c r="UXO11" s="961"/>
      <c r="UXP11" s="961"/>
      <c r="UXQ11" s="963"/>
      <c r="UXR11" s="962"/>
      <c r="UXS11" s="961"/>
      <c r="UXT11" s="961"/>
      <c r="UXU11" s="963"/>
      <c r="UXV11" s="962"/>
      <c r="UXW11" s="961"/>
      <c r="UXX11" s="961"/>
      <c r="UXY11" s="963"/>
      <c r="UXZ11" s="962"/>
      <c r="UYA11" s="961"/>
      <c r="UYB11" s="961"/>
      <c r="UYC11" s="963"/>
      <c r="UYD11" s="962"/>
      <c r="UYE11" s="961"/>
      <c r="UYF11" s="961"/>
      <c r="UYG11" s="963"/>
      <c r="UYH11" s="962"/>
      <c r="UYI11" s="961"/>
      <c r="UYJ11" s="961"/>
      <c r="UYK11" s="963"/>
      <c r="UYL11" s="962"/>
      <c r="UYM11" s="961"/>
      <c r="UYN11" s="961"/>
      <c r="UYO11" s="963"/>
      <c r="UYP11" s="962"/>
      <c r="UYQ11" s="961"/>
      <c r="UYR11" s="961"/>
      <c r="UYS11" s="963"/>
      <c r="UYT11" s="962"/>
      <c r="UYU11" s="961"/>
      <c r="UYV11" s="961"/>
      <c r="UYW11" s="963"/>
      <c r="UYX11" s="962"/>
      <c r="UYY11" s="961"/>
      <c r="UYZ11" s="961"/>
      <c r="UZA11" s="963"/>
      <c r="UZB11" s="962"/>
      <c r="UZC11" s="961"/>
      <c r="UZD11" s="961"/>
      <c r="UZE11" s="963"/>
      <c r="UZF11" s="962"/>
      <c r="UZG11" s="961"/>
      <c r="UZH11" s="961"/>
      <c r="UZI11" s="963"/>
      <c r="UZJ11" s="962"/>
      <c r="UZK11" s="961"/>
      <c r="UZL11" s="961"/>
      <c r="UZM11" s="963"/>
      <c r="UZN11" s="962"/>
      <c r="UZO11" s="961"/>
      <c r="UZP11" s="961"/>
      <c r="UZQ11" s="963"/>
      <c r="UZR11" s="962"/>
      <c r="UZS11" s="961"/>
      <c r="UZT11" s="961"/>
      <c r="UZU11" s="963"/>
      <c r="UZV11" s="962"/>
      <c r="UZW11" s="961"/>
      <c r="UZX11" s="961"/>
      <c r="UZY11" s="963"/>
      <c r="UZZ11" s="962"/>
      <c r="VAA11" s="961"/>
      <c r="VAB11" s="961"/>
      <c r="VAC11" s="963"/>
      <c r="VAD11" s="962"/>
      <c r="VAE11" s="961"/>
      <c r="VAF11" s="961"/>
      <c r="VAG11" s="963"/>
      <c r="VAH11" s="962"/>
      <c r="VAI11" s="961"/>
      <c r="VAJ11" s="961"/>
      <c r="VAK11" s="963"/>
      <c r="VAL11" s="962"/>
      <c r="VAM11" s="961"/>
      <c r="VAN11" s="961"/>
      <c r="VAO11" s="963"/>
      <c r="VAP11" s="962"/>
      <c r="VAQ11" s="961"/>
      <c r="VAR11" s="961"/>
      <c r="VAS11" s="963"/>
      <c r="VAT11" s="962"/>
      <c r="VAU11" s="961"/>
      <c r="VAV11" s="961"/>
      <c r="VAW11" s="963"/>
      <c r="VAX11" s="962"/>
      <c r="VAY11" s="961"/>
      <c r="VAZ11" s="961"/>
      <c r="VBA11" s="963"/>
      <c r="VBB11" s="962"/>
      <c r="VBC11" s="961"/>
      <c r="VBD11" s="961"/>
      <c r="VBE11" s="963"/>
      <c r="VBF11" s="962"/>
      <c r="VBG11" s="961"/>
      <c r="VBH11" s="961"/>
      <c r="VBI11" s="963"/>
      <c r="VBJ11" s="962"/>
      <c r="VBK11" s="961"/>
      <c r="VBL11" s="961"/>
      <c r="VBM11" s="963"/>
      <c r="VBN11" s="962"/>
      <c r="VBO11" s="961"/>
      <c r="VBP11" s="961"/>
      <c r="VBQ11" s="963"/>
      <c r="VBR11" s="962"/>
      <c r="VBS11" s="961"/>
      <c r="VBT11" s="961"/>
      <c r="VBU11" s="963"/>
      <c r="VBV11" s="962"/>
      <c r="VBW11" s="961"/>
      <c r="VBX11" s="961"/>
      <c r="VBY11" s="963"/>
      <c r="VBZ11" s="962"/>
      <c r="VCA11" s="961"/>
      <c r="VCB11" s="961"/>
      <c r="VCC11" s="963"/>
      <c r="VCD11" s="962"/>
      <c r="VCE11" s="961"/>
      <c r="VCF11" s="961"/>
      <c r="VCG11" s="963"/>
      <c r="VCH11" s="962"/>
      <c r="VCI11" s="961"/>
      <c r="VCJ11" s="961"/>
      <c r="VCK11" s="963"/>
      <c r="VCL11" s="962"/>
      <c r="VCM11" s="961"/>
      <c r="VCN11" s="961"/>
      <c r="VCO11" s="963"/>
      <c r="VCP11" s="962"/>
      <c r="VCQ11" s="961"/>
      <c r="VCR11" s="961"/>
      <c r="VCS11" s="963"/>
      <c r="VCT11" s="962"/>
      <c r="VCU11" s="961"/>
      <c r="VCV11" s="961"/>
      <c r="VCW11" s="963"/>
      <c r="VCX11" s="962"/>
      <c r="VCY11" s="961"/>
      <c r="VCZ11" s="961"/>
      <c r="VDA11" s="963"/>
      <c r="VDB11" s="962"/>
      <c r="VDC11" s="961"/>
      <c r="VDD11" s="961"/>
      <c r="VDE11" s="963"/>
      <c r="VDF11" s="962"/>
      <c r="VDG11" s="961"/>
      <c r="VDH11" s="961"/>
      <c r="VDI11" s="963"/>
      <c r="VDJ11" s="962"/>
      <c r="VDK11" s="961"/>
      <c r="VDL11" s="961"/>
      <c r="VDM11" s="963"/>
      <c r="VDN11" s="962"/>
      <c r="VDO11" s="961"/>
      <c r="VDP11" s="961"/>
      <c r="VDQ11" s="963"/>
      <c r="VDR11" s="962"/>
      <c r="VDS11" s="961"/>
      <c r="VDT11" s="961"/>
      <c r="VDU11" s="963"/>
      <c r="VDV11" s="962"/>
      <c r="VDW11" s="961"/>
      <c r="VDX11" s="961"/>
      <c r="VDY11" s="963"/>
      <c r="VDZ11" s="962"/>
      <c r="VEA11" s="961"/>
      <c r="VEB11" s="961"/>
      <c r="VEC11" s="963"/>
      <c r="VED11" s="962"/>
      <c r="VEE11" s="961"/>
      <c r="VEF11" s="961"/>
      <c r="VEG11" s="963"/>
      <c r="VEH11" s="962"/>
      <c r="VEI11" s="961"/>
      <c r="VEJ11" s="961"/>
      <c r="VEK11" s="963"/>
      <c r="VEL11" s="962"/>
      <c r="VEM11" s="961"/>
      <c r="VEN11" s="961"/>
      <c r="VEO11" s="963"/>
      <c r="VEP11" s="962"/>
      <c r="VEQ11" s="961"/>
      <c r="VER11" s="961"/>
      <c r="VES11" s="963"/>
      <c r="VET11" s="962"/>
      <c r="VEU11" s="961"/>
      <c r="VEV11" s="961"/>
      <c r="VEW11" s="963"/>
      <c r="VEX11" s="962"/>
      <c r="VEY11" s="961"/>
      <c r="VEZ11" s="961"/>
      <c r="VFA11" s="963"/>
      <c r="VFB11" s="962"/>
      <c r="VFC11" s="961"/>
      <c r="VFD11" s="961"/>
      <c r="VFE11" s="963"/>
      <c r="VFF11" s="962"/>
      <c r="VFG11" s="961"/>
      <c r="VFH11" s="961"/>
      <c r="VFI11" s="963"/>
      <c r="VFJ11" s="962"/>
      <c r="VFK11" s="961"/>
      <c r="VFL11" s="961"/>
      <c r="VFM11" s="963"/>
      <c r="VFN11" s="962"/>
      <c r="VFO11" s="961"/>
      <c r="VFP11" s="961"/>
      <c r="VFQ11" s="963"/>
      <c r="VFR11" s="962"/>
      <c r="VFS11" s="961"/>
      <c r="VFT11" s="961"/>
      <c r="VFU11" s="963"/>
      <c r="VFV11" s="962"/>
      <c r="VFW11" s="961"/>
      <c r="VFX11" s="961"/>
      <c r="VFY11" s="963"/>
      <c r="VFZ11" s="962"/>
      <c r="VGA11" s="961"/>
      <c r="VGB11" s="961"/>
      <c r="VGC11" s="963"/>
      <c r="VGD11" s="962"/>
      <c r="VGE11" s="961"/>
      <c r="VGF11" s="961"/>
      <c r="VGG11" s="963"/>
      <c r="VGH11" s="962"/>
      <c r="VGI11" s="961"/>
      <c r="VGJ11" s="961"/>
      <c r="VGK11" s="963"/>
      <c r="VGL11" s="962"/>
      <c r="VGM11" s="961"/>
      <c r="VGN11" s="961"/>
      <c r="VGO11" s="963"/>
      <c r="VGP11" s="962"/>
      <c r="VGQ11" s="961"/>
      <c r="VGR11" s="961"/>
      <c r="VGS11" s="963"/>
      <c r="VGT11" s="962"/>
      <c r="VGU11" s="961"/>
      <c r="VGV11" s="961"/>
      <c r="VGW11" s="963"/>
      <c r="VGX11" s="962"/>
      <c r="VGY11" s="961"/>
      <c r="VGZ11" s="961"/>
      <c r="VHA11" s="963"/>
      <c r="VHB11" s="962"/>
      <c r="VHC11" s="961"/>
      <c r="VHD11" s="961"/>
      <c r="VHE11" s="963"/>
      <c r="VHF11" s="962"/>
      <c r="VHG11" s="961"/>
      <c r="VHH11" s="961"/>
      <c r="VHI11" s="963"/>
      <c r="VHJ11" s="962"/>
      <c r="VHK11" s="961"/>
      <c r="VHL11" s="961"/>
      <c r="VHM11" s="963"/>
      <c r="VHN11" s="962"/>
      <c r="VHO11" s="961"/>
      <c r="VHP11" s="961"/>
      <c r="VHQ11" s="963"/>
      <c r="VHR11" s="962"/>
      <c r="VHS11" s="961"/>
      <c r="VHT11" s="961"/>
      <c r="VHU11" s="963"/>
      <c r="VHV11" s="962"/>
      <c r="VHW11" s="961"/>
      <c r="VHX11" s="961"/>
      <c r="VHY11" s="963"/>
      <c r="VHZ11" s="962"/>
      <c r="VIA11" s="961"/>
      <c r="VIB11" s="961"/>
      <c r="VIC11" s="963"/>
      <c r="VID11" s="962"/>
      <c r="VIE11" s="961"/>
      <c r="VIF11" s="961"/>
      <c r="VIG11" s="963"/>
      <c r="VIH11" s="962"/>
      <c r="VII11" s="961"/>
      <c r="VIJ11" s="961"/>
      <c r="VIK11" s="963"/>
      <c r="VIL11" s="962"/>
      <c r="VIM11" s="961"/>
      <c r="VIN11" s="961"/>
      <c r="VIO11" s="963"/>
      <c r="VIP11" s="962"/>
      <c r="VIQ11" s="961"/>
      <c r="VIR11" s="961"/>
      <c r="VIS11" s="963"/>
      <c r="VIT11" s="962"/>
      <c r="VIU11" s="961"/>
      <c r="VIV11" s="961"/>
      <c r="VIW11" s="963"/>
      <c r="VIX11" s="962"/>
      <c r="VIY11" s="961"/>
      <c r="VIZ11" s="961"/>
      <c r="VJA11" s="963"/>
      <c r="VJB11" s="962"/>
      <c r="VJC11" s="961"/>
      <c r="VJD11" s="961"/>
      <c r="VJE11" s="963"/>
      <c r="VJF11" s="962"/>
      <c r="VJG11" s="961"/>
      <c r="VJH11" s="961"/>
      <c r="VJI11" s="963"/>
      <c r="VJJ11" s="962"/>
      <c r="VJK11" s="961"/>
      <c r="VJL11" s="961"/>
      <c r="VJM11" s="963"/>
      <c r="VJN11" s="962"/>
      <c r="VJO11" s="961"/>
      <c r="VJP11" s="961"/>
      <c r="VJQ11" s="963"/>
      <c r="VJR11" s="962"/>
      <c r="VJS11" s="961"/>
      <c r="VJT11" s="961"/>
      <c r="VJU11" s="963"/>
      <c r="VJV11" s="962"/>
      <c r="VJW11" s="961"/>
      <c r="VJX11" s="961"/>
      <c r="VJY11" s="963"/>
      <c r="VJZ11" s="962"/>
      <c r="VKA11" s="961"/>
      <c r="VKB11" s="961"/>
      <c r="VKC11" s="963"/>
      <c r="VKD11" s="962"/>
      <c r="VKE11" s="961"/>
      <c r="VKF11" s="961"/>
      <c r="VKG11" s="963"/>
      <c r="VKH11" s="962"/>
      <c r="VKI11" s="961"/>
      <c r="VKJ11" s="961"/>
      <c r="VKK11" s="963"/>
      <c r="VKL11" s="962"/>
      <c r="VKM11" s="961"/>
      <c r="VKN11" s="961"/>
      <c r="VKO11" s="963"/>
      <c r="VKP11" s="962"/>
      <c r="VKQ11" s="961"/>
      <c r="VKR11" s="961"/>
      <c r="VKS11" s="963"/>
      <c r="VKT11" s="962"/>
      <c r="VKU11" s="961"/>
      <c r="VKV11" s="961"/>
      <c r="VKW11" s="963"/>
      <c r="VKX11" s="962"/>
      <c r="VKY11" s="961"/>
      <c r="VKZ11" s="961"/>
      <c r="VLA11" s="963"/>
      <c r="VLB11" s="962"/>
      <c r="VLC11" s="961"/>
      <c r="VLD11" s="961"/>
      <c r="VLE11" s="963"/>
      <c r="VLF11" s="962"/>
      <c r="VLG11" s="961"/>
      <c r="VLH11" s="961"/>
      <c r="VLI11" s="963"/>
      <c r="VLJ11" s="962"/>
      <c r="VLK11" s="961"/>
      <c r="VLL11" s="961"/>
      <c r="VLM11" s="963"/>
      <c r="VLN11" s="962"/>
      <c r="VLO11" s="961"/>
      <c r="VLP11" s="961"/>
      <c r="VLQ11" s="963"/>
      <c r="VLR11" s="962"/>
      <c r="VLS11" s="961"/>
      <c r="VLT11" s="961"/>
      <c r="VLU11" s="963"/>
      <c r="VLV11" s="962"/>
      <c r="VLW11" s="961"/>
      <c r="VLX11" s="961"/>
      <c r="VLY11" s="963"/>
      <c r="VLZ11" s="962"/>
      <c r="VMA11" s="961"/>
      <c r="VMB11" s="961"/>
      <c r="VMC11" s="963"/>
      <c r="VMD11" s="962"/>
      <c r="VME11" s="961"/>
      <c r="VMF11" s="961"/>
      <c r="VMG11" s="963"/>
      <c r="VMH11" s="962"/>
      <c r="VMI11" s="961"/>
      <c r="VMJ11" s="961"/>
      <c r="VMK11" s="963"/>
      <c r="VML11" s="962"/>
      <c r="VMM11" s="961"/>
      <c r="VMN11" s="961"/>
      <c r="VMO11" s="963"/>
      <c r="VMP11" s="962"/>
      <c r="VMQ11" s="961"/>
      <c r="VMR11" s="961"/>
      <c r="VMS11" s="963"/>
      <c r="VMT11" s="962"/>
      <c r="VMU11" s="961"/>
      <c r="VMV11" s="961"/>
      <c r="VMW11" s="963"/>
      <c r="VMX11" s="962"/>
      <c r="VMY11" s="961"/>
      <c r="VMZ11" s="961"/>
      <c r="VNA11" s="963"/>
      <c r="VNB11" s="962"/>
      <c r="VNC11" s="961"/>
      <c r="VND11" s="961"/>
      <c r="VNE11" s="963"/>
      <c r="VNF11" s="962"/>
      <c r="VNG11" s="961"/>
      <c r="VNH11" s="961"/>
      <c r="VNI11" s="963"/>
      <c r="VNJ11" s="962"/>
      <c r="VNK11" s="961"/>
      <c r="VNL11" s="961"/>
      <c r="VNM11" s="963"/>
      <c r="VNN11" s="962"/>
      <c r="VNO11" s="961"/>
      <c r="VNP11" s="961"/>
      <c r="VNQ11" s="963"/>
      <c r="VNR11" s="962"/>
      <c r="VNS11" s="961"/>
      <c r="VNT11" s="961"/>
      <c r="VNU11" s="963"/>
      <c r="VNV11" s="962"/>
      <c r="VNW11" s="961"/>
      <c r="VNX11" s="961"/>
      <c r="VNY11" s="963"/>
      <c r="VNZ11" s="962"/>
      <c r="VOA11" s="961"/>
      <c r="VOB11" s="961"/>
      <c r="VOC11" s="963"/>
      <c r="VOD11" s="962"/>
      <c r="VOE11" s="961"/>
      <c r="VOF11" s="961"/>
      <c r="VOG11" s="963"/>
      <c r="VOH11" s="962"/>
      <c r="VOI11" s="961"/>
      <c r="VOJ11" s="961"/>
      <c r="VOK11" s="963"/>
      <c r="VOL11" s="962"/>
      <c r="VOM11" s="961"/>
      <c r="VON11" s="961"/>
      <c r="VOO11" s="963"/>
      <c r="VOP11" s="962"/>
      <c r="VOQ11" s="961"/>
      <c r="VOR11" s="961"/>
      <c r="VOS11" s="963"/>
      <c r="VOT11" s="962"/>
      <c r="VOU11" s="961"/>
      <c r="VOV11" s="961"/>
      <c r="VOW11" s="963"/>
      <c r="VOX11" s="962"/>
      <c r="VOY11" s="961"/>
      <c r="VOZ11" s="961"/>
      <c r="VPA11" s="963"/>
      <c r="VPB11" s="962"/>
      <c r="VPC11" s="961"/>
      <c r="VPD11" s="961"/>
      <c r="VPE11" s="963"/>
      <c r="VPF11" s="962"/>
      <c r="VPG11" s="961"/>
      <c r="VPH11" s="961"/>
      <c r="VPI11" s="963"/>
      <c r="VPJ11" s="962"/>
      <c r="VPK11" s="961"/>
      <c r="VPL11" s="961"/>
      <c r="VPM11" s="963"/>
      <c r="VPN11" s="962"/>
      <c r="VPO11" s="961"/>
      <c r="VPP11" s="961"/>
      <c r="VPQ11" s="963"/>
      <c r="VPR11" s="962"/>
      <c r="VPS11" s="961"/>
      <c r="VPT11" s="961"/>
      <c r="VPU11" s="963"/>
      <c r="VPV11" s="962"/>
      <c r="VPW11" s="961"/>
      <c r="VPX11" s="961"/>
      <c r="VPY11" s="963"/>
      <c r="VPZ11" s="962"/>
      <c r="VQA11" s="961"/>
      <c r="VQB11" s="961"/>
      <c r="VQC11" s="963"/>
      <c r="VQD11" s="962"/>
      <c r="VQE11" s="961"/>
      <c r="VQF11" s="961"/>
      <c r="VQG11" s="963"/>
      <c r="VQH11" s="962"/>
      <c r="VQI11" s="961"/>
      <c r="VQJ11" s="961"/>
      <c r="VQK11" s="963"/>
      <c r="VQL11" s="962"/>
      <c r="VQM11" s="961"/>
      <c r="VQN11" s="961"/>
      <c r="VQO11" s="963"/>
      <c r="VQP11" s="962"/>
      <c r="VQQ11" s="961"/>
      <c r="VQR11" s="961"/>
      <c r="VQS11" s="963"/>
      <c r="VQT11" s="962"/>
      <c r="VQU11" s="961"/>
      <c r="VQV11" s="961"/>
      <c r="VQW11" s="963"/>
      <c r="VQX11" s="962"/>
      <c r="VQY11" s="961"/>
      <c r="VQZ11" s="961"/>
      <c r="VRA11" s="963"/>
      <c r="VRB11" s="962"/>
      <c r="VRC11" s="961"/>
      <c r="VRD11" s="961"/>
      <c r="VRE11" s="963"/>
      <c r="VRF11" s="962"/>
      <c r="VRG11" s="961"/>
      <c r="VRH11" s="961"/>
      <c r="VRI11" s="963"/>
      <c r="VRJ11" s="962"/>
      <c r="VRK11" s="961"/>
      <c r="VRL11" s="961"/>
      <c r="VRM11" s="963"/>
      <c r="VRN11" s="962"/>
      <c r="VRO11" s="961"/>
      <c r="VRP11" s="961"/>
      <c r="VRQ11" s="963"/>
      <c r="VRR11" s="962"/>
      <c r="VRS11" s="961"/>
      <c r="VRT11" s="961"/>
      <c r="VRU11" s="963"/>
      <c r="VRV11" s="962"/>
      <c r="VRW11" s="961"/>
      <c r="VRX11" s="961"/>
      <c r="VRY11" s="963"/>
      <c r="VRZ11" s="962"/>
      <c r="VSA11" s="961"/>
      <c r="VSB11" s="961"/>
      <c r="VSC11" s="963"/>
      <c r="VSD11" s="962"/>
      <c r="VSE11" s="961"/>
      <c r="VSF11" s="961"/>
      <c r="VSG11" s="963"/>
      <c r="VSH11" s="962"/>
      <c r="VSI11" s="961"/>
      <c r="VSJ11" s="961"/>
      <c r="VSK11" s="963"/>
      <c r="VSL11" s="962"/>
      <c r="VSM11" s="961"/>
      <c r="VSN11" s="961"/>
      <c r="VSO11" s="963"/>
      <c r="VSP11" s="962"/>
      <c r="VSQ11" s="961"/>
      <c r="VSR11" s="961"/>
      <c r="VSS11" s="963"/>
      <c r="VST11" s="962"/>
      <c r="VSU11" s="961"/>
      <c r="VSV11" s="961"/>
      <c r="VSW11" s="963"/>
      <c r="VSX11" s="962"/>
      <c r="VSY11" s="961"/>
      <c r="VSZ11" s="961"/>
      <c r="VTA11" s="963"/>
      <c r="VTB11" s="962"/>
      <c r="VTC11" s="961"/>
      <c r="VTD11" s="961"/>
      <c r="VTE11" s="963"/>
      <c r="VTF11" s="962"/>
      <c r="VTG11" s="961"/>
      <c r="VTH11" s="961"/>
      <c r="VTI11" s="963"/>
      <c r="VTJ11" s="962"/>
      <c r="VTK11" s="961"/>
      <c r="VTL11" s="961"/>
      <c r="VTM11" s="963"/>
      <c r="VTN11" s="962"/>
      <c r="VTO11" s="961"/>
      <c r="VTP11" s="961"/>
      <c r="VTQ11" s="963"/>
      <c r="VTR11" s="962"/>
      <c r="VTS11" s="961"/>
      <c r="VTT11" s="961"/>
      <c r="VTU11" s="963"/>
      <c r="VTV11" s="962"/>
      <c r="VTW11" s="961"/>
      <c r="VTX11" s="961"/>
      <c r="VTY11" s="963"/>
      <c r="VTZ11" s="962"/>
      <c r="VUA11" s="961"/>
      <c r="VUB11" s="961"/>
      <c r="VUC11" s="963"/>
      <c r="VUD11" s="962"/>
      <c r="VUE11" s="961"/>
      <c r="VUF11" s="961"/>
      <c r="VUG11" s="963"/>
      <c r="VUH11" s="962"/>
      <c r="VUI11" s="961"/>
      <c r="VUJ11" s="961"/>
      <c r="VUK11" s="963"/>
      <c r="VUL11" s="962"/>
      <c r="VUM11" s="961"/>
      <c r="VUN11" s="961"/>
      <c r="VUO11" s="963"/>
      <c r="VUP11" s="962"/>
      <c r="VUQ11" s="961"/>
      <c r="VUR11" s="961"/>
      <c r="VUS11" s="963"/>
      <c r="VUT11" s="962"/>
      <c r="VUU11" s="961"/>
      <c r="VUV11" s="961"/>
      <c r="VUW11" s="963"/>
      <c r="VUX11" s="962"/>
      <c r="VUY11" s="961"/>
      <c r="VUZ11" s="961"/>
      <c r="VVA11" s="963"/>
      <c r="VVB11" s="962"/>
      <c r="VVC11" s="961"/>
      <c r="VVD11" s="961"/>
      <c r="VVE11" s="963"/>
      <c r="VVF11" s="962"/>
      <c r="VVG11" s="961"/>
      <c r="VVH11" s="961"/>
      <c r="VVI11" s="963"/>
      <c r="VVJ11" s="962"/>
      <c r="VVK11" s="961"/>
      <c r="VVL11" s="961"/>
      <c r="VVM11" s="963"/>
      <c r="VVN11" s="962"/>
      <c r="VVO11" s="961"/>
      <c r="VVP11" s="961"/>
      <c r="VVQ11" s="963"/>
      <c r="VVR11" s="962"/>
      <c r="VVS11" s="961"/>
      <c r="VVT11" s="961"/>
      <c r="VVU11" s="963"/>
      <c r="VVV11" s="962"/>
      <c r="VVW11" s="961"/>
      <c r="VVX11" s="961"/>
      <c r="VVY11" s="963"/>
      <c r="VVZ11" s="962"/>
      <c r="VWA11" s="961"/>
      <c r="VWB11" s="961"/>
      <c r="VWC11" s="963"/>
      <c r="VWD11" s="962"/>
      <c r="VWE11" s="961"/>
      <c r="VWF11" s="961"/>
      <c r="VWG11" s="963"/>
      <c r="VWH11" s="962"/>
      <c r="VWI11" s="961"/>
      <c r="VWJ11" s="961"/>
      <c r="VWK11" s="963"/>
      <c r="VWL11" s="962"/>
      <c r="VWM11" s="961"/>
      <c r="VWN11" s="961"/>
      <c r="VWO11" s="963"/>
      <c r="VWP11" s="962"/>
      <c r="VWQ11" s="961"/>
      <c r="VWR11" s="961"/>
      <c r="VWS11" s="963"/>
      <c r="VWT11" s="962"/>
      <c r="VWU11" s="961"/>
      <c r="VWV11" s="961"/>
      <c r="VWW11" s="963"/>
      <c r="VWX11" s="962"/>
      <c r="VWY11" s="961"/>
      <c r="VWZ11" s="961"/>
      <c r="VXA11" s="963"/>
      <c r="VXB11" s="962"/>
      <c r="VXC11" s="961"/>
      <c r="VXD11" s="961"/>
      <c r="VXE11" s="963"/>
      <c r="VXF11" s="962"/>
      <c r="VXG11" s="961"/>
      <c r="VXH11" s="961"/>
      <c r="VXI11" s="963"/>
      <c r="VXJ11" s="962"/>
      <c r="VXK11" s="961"/>
      <c r="VXL11" s="961"/>
      <c r="VXM11" s="963"/>
      <c r="VXN11" s="962"/>
      <c r="VXO11" s="961"/>
      <c r="VXP11" s="961"/>
      <c r="VXQ11" s="963"/>
      <c r="VXR11" s="962"/>
      <c r="VXS11" s="961"/>
      <c r="VXT11" s="961"/>
      <c r="VXU11" s="963"/>
      <c r="VXV11" s="962"/>
      <c r="VXW11" s="961"/>
      <c r="VXX11" s="961"/>
      <c r="VXY11" s="963"/>
      <c r="VXZ11" s="962"/>
      <c r="VYA11" s="961"/>
      <c r="VYB11" s="961"/>
      <c r="VYC11" s="963"/>
      <c r="VYD11" s="962"/>
      <c r="VYE11" s="961"/>
      <c r="VYF11" s="961"/>
      <c r="VYG11" s="963"/>
      <c r="VYH11" s="962"/>
      <c r="VYI11" s="961"/>
      <c r="VYJ11" s="961"/>
      <c r="VYK11" s="963"/>
      <c r="VYL11" s="962"/>
      <c r="VYM11" s="961"/>
      <c r="VYN11" s="961"/>
      <c r="VYO11" s="963"/>
      <c r="VYP11" s="962"/>
      <c r="VYQ11" s="961"/>
      <c r="VYR11" s="961"/>
      <c r="VYS11" s="963"/>
      <c r="VYT11" s="962"/>
      <c r="VYU11" s="961"/>
      <c r="VYV11" s="961"/>
      <c r="VYW11" s="963"/>
      <c r="VYX11" s="962"/>
      <c r="VYY11" s="961"/>
      <c r="VYZ11" s="961"/>
      <c r="VZA11" s="963"/>
      <c r="VZB11" s="962"/>
      <c r="VZC11" s="961"/>
      <c r="VZD11" s="961"/>
      <c r="VZE11" s="963"/>
      <c r="VZF11" s="962"/>
      <c r="VZG11" s="961"/>
      <c r="VZH11" s="961"/>
      <c r="VZI11" s="963"/>
      <c r="VZJ11" s="962"/>
      <c r="VZK11" s="961"/>
      <c r="VZL11" s="961"/>
      <c r="VZM11" s="963"/>
      <c r="VZN11" s="962"/>
      <c r="VZO11" s="961"/>
      <c r="VZP11" s="961"/>
      <c r="VZQ11" s="963"/>
      <c r="VZR11" s="962"/>
      <c r="VZS11" s="961"/>
      <c r="VZT11" s="961"/>
      <c r="VZU11" s="963"/>
      <c r="VZV11" s="962"/>
      <c r="VZW11" s="961"/>
      <c r="VZX11" s="961"/>
      <c r="VZY11" s="963"/>
      <c r="VZZ11" s="962"/>
      <c r="WAA11" s="961"/>
      <c r="WAB11" s="961"/>
      <c r="WAC11" s="963"/>
      <c r="WAD11" s="962"/>
      <c r="WAE11" s="961"/>
      <c r="WAF11" s="961"/>
      <c r="WAG11" s="963"/>
      <c r="WAH11" s="962"/>
      <c r="WAI11" s="961"/>
      <c r="WAJ11" s="961"/>
      <c r="WAK11" s="963"/>
      <c r="WAL11" s="962"/>
      <c r="WAM11" s="961"/>
      <c r="WAN11" s="961"/>
      <c r="WAO11" s="963"/>
      <c r="WAP11" s="962"/>
      <c r="WAQ11" s="961"/>
      <c r="WAR11" s="961"/>
      <c r="WAS11" s="963"/>
      <c r="WAT11" s="962"/>
      <c r="WAU11" s="961"/>
      <c r="WAV11" s="961"/>
      <c r="WAW11" s="963"/>
      <c r="WAX11" s="962"/>
      <c r="WAY11" s="961"/>
      <c r="WAZ11" s="961"/>
      <c r="WBA11" s="963"/>
      <c r="WBB11" s="962"/>
      <c r="WBC11" s="961"/>
      <c r="WBD11" s="961"/>
      <c r="WBE11" s="963"/>
      <c r="WBF11" s="962"/>
      <c r="WBG11" s="961"/>
      <c r="WBH11" s="961"/>
      <c r="WBI11" s="963"/>
      <c r="WBJ11" s="962"/>
      <c r="WBK11" s="961"/>
      <c r="WBL11" s="961"/>
      <c r="WBM11" s="963"/>
      <c r="WBN11" s="962"/>
      <c r="WBO11" s="961"/>
      <c r="WBP11" s="961"/>
      <c r="WBQ11" s="963"/>
      <c r="WBR11" s="962"/>
      <c r="WBS11" s="961"/>
      <c r="WBT11" s="961"/>
      <c r="WBU11" s="963"/>
      <c r="WBV11" s="962"/>
      <c r="WBW11" s="961"/>
      <c r="WBX11" s="961"/>
      <c r="WBY11" s="963"/>
      <c r="WBZ11" s="962"/>
      <c r="WCA11" s="961"/>
      <c r="WCB11" s="961"/>
      <c r="WCC11" s="963"/>
      <c r="WCD11" s="962"/>
      <c r="WCE11" s="961"/>
      <c r="WCF11" s="961"/>
      <c r="WCG11" s="963"/>
      <c r="WCH11" s="962"/>
      <c r="WCI11" s="961"/>
      <c r="WCJ11" s="961"/>
      <c r="WCK11" s="963"/>
      <c r="WCL11" s="962"/>
      <c r="WCM11" s="961"/>
      <c r="WCN11" s="961"/>
      <c r="WCO11" s="963"/>
      <c r="WCP11" s="962"/>
      <c r="WCQ11" s="961"/>
      <c r="WCR11" s="961"/>
      <c r="WCS11" s="963"/>
      <c r="WCT11" s="962"/>
      <c r="WCU11" s="961"/>
      <c r="WCV11" s="961"/>
      <c r="WCW11" s="963"/>
      <c r="WCX11" s="962"/>
      <c r="WCY11" s="961"/>
      <c r="WCZ11" s="961"/>
      <c r="WDA11" s="963"/>
      <c r="WDB11" s="962"/>
      <c r="WDC11" s="961"/>
      <c r="WDD11" s="961"/>
      <c r="WDE11" s="963"/>
      <c r="WDF11" s="962"/>
      <c r="WDG11" s="961"/>
      <c r="WDH11" s="961"/>
      <c r="WDI11" s="963"/>
      <c r="WDJ11" s="962"/>
      <c r="WDK11" s="961"/>
      <c r="WDL11" s="961"/>
      <c r="WDM11" s="963"/>
      <c r="WDN11" s="962"/>
      <c r="WDO11" s="961"/>
      <c r="WDP11" s="961"/>
      <c r="WDQ11" s="963"/>
      <c r="WDR11" s="962"/>
      <c r="WDS11" s="961"/>
      <c r="WDT11" s="961"/>
      <c r="WDU11" s="963"/>
      <c r="WDV11" s="962"/>
      <c r="WDW11" s="961"/>
      <c r="WDX11" s="961"/>
      <c r="WDY11" s="963"/>
      <c r="WDZ11" s="962"/>
      <c r="WEA11" s="961"/>
      <c r="WEB11" s="961"/>
      <c r="WEC11" s="963"/>
      <c r="WED11" s="962"/>
      <c r="WEE11" s="961"/>
      <c r="WEF11" s="961"/>
      <c r="WEG11" s="963"/>
      <c r="WEH11" s="962"/>
      <c r="WEI11" s="961"/>
      <c r="WEJ11" s="961"/>
      <c r="WEK11" s="963"/>
      <c r="WEL11" s="962"/>
      <c r="WEM11" s="961"/>
      <c r="WEN11" s="961"/>
      <c r="WEO11" s="963"/>
      <c r="WEP11" s="962"/>
      <c r="WEQ11" s="961"/>
      <c r="WER11" s="961"/>
      <c r="WES11" s="963"/>
      <c r="WET11" s="962"/>
      <c r="WEU11" s="961"/>
      <c r="WEV11" s="961"/>
      <c r="WEW11" s="963"/>
      <c r="WEX11" s="962"/>
      <c r="WEY11" s="961"/>
      <c r="WEZ11" s="961"/>
      <c r="WFA11" s="963"/>
      <c r="WFB11" s="962"/>
      <c r="WFC11" s="961"/>
      <c r="WFD11" s="961"/>
      <c r="WFE11" s="963"/>
      <c r="WFF11" s="962"/>
      <c r="WFG11" s="961"/>
      <c r="WFH11" s="961"/>
      <c r="WFI11" s="963"/>
      <c r="WFJ11" s="962"/>
      <c r="WFK11" s="961"/>
      <c r="WFL11" s="961"/>
      <c r="WFM11" s="963"/>
      <c r="WFN11" s="962"/>
      <c r="WFO11" s="961"/>
      <c r="WFP11" s="961"/>
      <c r="WFQ11" s="963"/>
      <c r="WFR11" s="962"/>
      <c r="WFS11" s="961"/>
      <c r="WFT11" s="961"/>
      <c r="WFU11" s="963"/>
      <c r="WFV11" s="962"/>
      <c r="WFW11" s="961"/>
      <c r="WFX11" s="961"/>
      <c r="WFY11" s="963"/>
      <c r="WFZ11" s="962"/>
      <c r="WGA11" s="961"/>
      <c r="WGB11" s="961"/>
      <c r="WGC11" s="963"/>
      <c r="WGD11" s="962"/>
      <c r="WGE11" s="961"/>
      <c r="WGF11" s="961"/>
      <c r="WGG11" s="963"/>
      <c r="WGH11" s="962"/>
      <c r="WGI11" s="961"/>
      <c r="WGJ11" s="961"/>
      <c r="WGK11" s="963"/>
      <c r="WGL11" s="962"/>
      <c r="WGM11" s="961"/>
      <c r="WGN11" s="961"/>
      <c r="WGO11" s="963"/>
      <c r="WGP11" s="962"/>
      <c r="WGQ11" s="961"/>
      <c r="WGR11" s="961"/>
      <c r="WGS11" s="963"/>
      <c r="WGT11" s="962"/>
      <c r="WGU11" s="961"/>
      <c r="WGV11" s="961"/>
      <c r="WGW11" s="963"/>
      <c r="WGX11" s="962"/>
      <c r="WGY11" s="961"/>
      <c r="WGZ11" s="961"/>
      <c r="WHA11" s="963"/>
      <c r="WHB11" s="962"/>
      <c r="WHC11" s="961"/>
      <c r="WHD11" s="961"/>
      <c r="WHE11" s="963"/>
      <c r="WHF11" s="962"/>
      <c r="WHG11" s="961"/>
      <c r="WHH11" s="961"/>
      <c r="WHI11" s="963"/>
      <c r="WHJ11" s="962"/>
      <c r="WHK11" s="961"/>
      <c r="WHL11" s="961"/>
      <c r="WHM11" s="963"/>
      <c r="WHN11" s="962"/>
      <c r="WHO11" s="961"/>
      <c r="WHP11" s="961"/>
      <c r="WHQ11" s="963"/>
      <c r="WHR11" s="962"/>
      <c r="WHS11" s="961"/>
      <c r="WHT11" s="961"/>
      <c r="WHU11" s="963"/>
      <c r="WHV11" s="962"/>
      <c r="WHW11" s="961"/>
      <c r="WHX11" s="961"/>
      <c r="WHY11" s="963"/>
      <c r="WHZ11" s="962"/>
      <c r="WIA11" s="961"/>
      <c r="WIB11" s="961"/>
      <c r="WIC11" s="963"/>
      <c r="WID11" s="962"/>
      <c r="WIE11" s="961"/>
      <c r="WIF11" s="961"/>
      <c r="WIG11" s="963"/>
      <c r="WIH11" s="962"/>
      <c r="WII11" s="961"/>
      <c r="WIJ11" s="961"/>
      <c r="WIK11" s="963"/>
      <c r="WIL11" s="962"/>
      <c r="WIM11" s="961"/>
      <c r="WIN11" s="961"/>
      <c r="WIO11" s="963"/>
      <c r="WIP11" s="962"/>
      <c r="WIQ11" s="961"/>
      <c r="WIR11" s="961"/>
      <c r="WIS11" s="963"/>
      <c r="WIT11" s="962"/>
      <c r="WIU11" s="961"/>
      <c r="WIV11" s="961"/>
      <c r="WIW11" s="963"/>
      <c r="WIX11" s="962"/>
      <c r="WIY11" s="961"/>
      <c r="WIZ11" s="961"/>
      <c r="WJA11" s="963"/>
      <c r="WJB11" s="962"/>
      <c r="WJC11" s="961"/>
      <c r="WJD11" s="961"/>
      <c r="WJE11" s="963"/>
      <c r="WJF11" s="962"/>
      <c r="WJG11" s="961"/>
      <c r="WJH11" s="961"/>
      <c r="WJI11" s="963"/>
      <c r="WJJ11" s="962"/>
      <c r="WJK11" s="961"/>
      <c r="WJL11" s="961"/>
      <c r="WJM11" s="963"/>
      <c r="WJN11" s="962"/>
      <c r="WJO11" s="961"/>
      <c r="WJP11" s="961"/>
      <c r="WJQ11" s="963"/>
      <c r="WJR11" s="962"/>
      <c r="WJS11" s="961"/>
      <c r="WJT11" s="961"/>
      <c r="WJU11" s="963"/>
      <c r="WJV11" s="962"/>
      <c r="WJW11" s="961"/>
      <c r="WJX11" s="961"/>
      <c r="WJY11" s="963"/>
      <c r="WJZ11" s="962"/>
      <c r="WKA11" s="961"/>
      <c r="WKB11" s="961"/>
      <c r="WKC11" s="963"/>
      <c r="WKD11" s="962"/>
      <c r="WKE11" s="961"/>
      <c r="WKF11" s="961"/>
      <c r="WKG11" s="963"/>
      <c r="WKH11" s="962"/>
      <c r="WKI11" s="961"/>
      <c r="WKJ11" s="961"/>
      <c r="WKK11" s="963"/>
      <c r="WKL11" s="962"/>
      <c r="WKM11" s="961"/>
      <c r="WKN11" s="961"/>
      <c r="WKO11" s="963"/>
      <c r="WKP11" s="962"/>
      <c r="WKQ11" s="961"/>
      <c r="WKR11" s="961"/>
      <c r="WKS11" s="963"/>
      <c r="WKT11" s="962"/>
      <c r="WKU11" s="961"/>
      <c r="WKV11" s="961"/>
      <c r="WKW11" s="963"/>
      <c r="WKX11" s="962"/>
      <c r="WKY11" s="961"/>
      <c r="WKZ11" s="961"/>
      <c r="WLA11" s="963"/>
      <c r="WLB11" s="962"/>
      <c r="WLC11" s="961"/>
      <c r="WLD11" s="961"/>
      <c r="WLE11" s="963"/>
      <c r="WLF11" s="962"/>
      <c r="WLG11" s="961"/>
      <c r="WLH11" s="961"/>
      <c r="WLI11" s="963"/>
      <c r="WLJ11" s="962"/>
      <c r="WLK11" s="961"/>
      <c r="WLL11" s="961"/>
      <c r="WLM11" s="963"/>
      <c r="WLN11" s="962"/>
      <c r="WLO11" s="961"/>
      <c r="WLP11" s="961"/>
      <c r="WLQ11" s="963"/>
      <c r="WLR11" s="962"/>
      <c r="WLS11" s="961"/>
      <c r="WLT11" s="961"/>
      <c r="WLU11" s="963"/>
      <c r="WLV11" s="962"/>
      <c r="WLW11" s="961"/>
      <c r="WLX11" s="961"/>
      <c r="WLY11" s="963"/>
      <c r="WLZ11" s="962"/>
      <c r="WMA11" s="961"/>
      <c r="WMB11" s="961"/>
      <c r="WMC11" s="963"/>
      <c r="WMD11" s="962"/>
      <c r="WME11" s="961"/>
      <c r="WMF11" s="961"/>
      <c r="WMG11" s="963"/>
      <c r="WMH11" s="962"/>
      <c r="WMI11" s="961"/>
      <c r="WMJ11" s="961"/>
      <c r="WMK11" s="963"/>
      <c r="WML11" s="962"/>
      <c r="WMM11" s="961"/>
      <c r="WMN11" s="961"/>
      <c r="WMO11" s="963"/>
      <c r="WMP11" s="962"/>
      <c r="WMQ11" s="961"/>
      <c r="WMR11" s="961"/>
      <c r="WMS11" s="963"/>
      <c r="WMT11" s="962"/>
      <c r="WMU11" s="961"/>
      <c r="WMV11" s="961"/>
      <c r="WMW11" s="963"/>
      <c r="WMX11" s="962"/>
      <c r="WMY11" s="961"/>
      <c r="WMZ11" s="961"/>
      <c r="WNA11" s="963"/>
      <c r="WNB11" s="962"/>
      <c r="WNC11" s="961"/>
      <c r="WND11" s="961"/>
      <c r="WNE11" s="963"/>
      <c r="WNF11" s="962"/>
      <c r="WNG11" s="961"/>
      <c r="WNH11" s="961"/>
      <c r="WNI11" s="963"/>
      <c r="WNJ11" s="962"/>
      <c r="WNK11" s="961"/>
      <c r="WNL11" s="961"/>
      <c r="WNM11" s="963"/>
      <c r="WNN11" s="962"/>
      <c r="WNO11" s="961"/>
      <c r="WNP11" s="961"/>
      <c r="WNQ11" s="963"/>
      <c r="WNR11" s="962"/>
      <c r="WNS11" s="961"/>
      <c r="WNT11" s="961"/>
      <c r="WNU11" s="963"/>
      <c r="WNV11" s="962"/>
      <c r="WNW11" s="961"/>
      <c r="WNX11" s="961"/>
      <c r="WNY11" s="963"/>
      <c r="WNZ11" s="962"/>
      <c r="WOA11" s="961"/>
      <c r="WOB11" s="961"/>
      <c r="WOC11" s="963"/>
      <c r="WOD11" s="962"/>
      <c r="WOE11" s="961"/>
      <c r="WOF11" s="961"/>
      <c r="WOG11" s="963"/>
      <c r="WOH11" s="962"/>
      <c r="WOI11" s="961"/>
      <c r="WOJ11" s="961"/>
      <c r="WOK11" s="963"/>
      <c r="WOL11" s="962"/>
      <c r="WOM11" s="961"/>
      <c r="WON11" s="961"/>
      <c r="WOO11" s="963"/>
      <c r="WOP11" s="962"/>
      <c r="WOQ11" s="961"/>
      <c r="WOR11" s="961"/>
      <c r="WOS11" s="963"/>
      <c r="WOT11" s="962"/>
      <c r="WOU11" s="961"/>
      <c r="WOV11" s="961"/>
      <c r="WOW11" s="963"/>
      <c r="WOX11" s="962"/>
      <c r="WOY11" s="961"/>
      <c r="WOZ11" s="961"/>
      <c r="WPA11" s="963"/>
      <c r="WPB11" s="962"/>
      <c r="WPC11" s="961"/>
      <c r="WPD11" s="961"/>
      <c r="WPE11" s="963"/>
      <c r="WPF11" s="962"/>
      <c r="WPG11" s="961"/>
      <c r="WPH11" s="961"/>
      <c r="WPI11" s="963"/>
      <c r="WPJ11" s="962"/>
      <c r="WPK11" s="961"/>
      <c r="WPL11" s="961"/>
      <c r="WPM11" s="963"/>
      <c r="WPN11" s="962"/>
      <c r="WPO11" s="961"/>
      <c r="WPP11" s="961"/>
      <c r="WPQ11" s="963"/>
      <c r="WPR11" s="962"/>
      <c r="WPS11" s="961"/>
      <c r="WPT11" s="961"/>
      <c r="WPU11" s="963"/>
      <c r="WPV11" s="962"/>
      <c r="WPW11" s="961"/>
      <c r="WPX11" s="961"/>
      <c r="WPY11" s="963"/>
      <c r="WPZ11" s="962"/>
      <c r="WQA11" s="961"/>
      <c r="WQB11" s="961"/>
      <c r="WQC11" s="963"/>
      <c r="WQD11" s="962"/>
      <c r="WQE11" s="961"/>
      <c r="WQF11" s="961"/>
      <c r="WQG11" s="963"/>
      <c r="WQH11" s="962"/>
      <c r="WQI11" s="961"/>
      <c r="WQJ11" s="961"/>
      <c r="WQK11" s="963"/>
      <c r="WQL11" s="962"/>
      <c r="WQM11" s="961"/>
      <c r="WQN11" s="961"/>
      <c r="WQO11" s="963"/>
      <c r="WQP11" s="962"/>
      <c r="WQQ11" s="961"/>
      <c r="WQR11" s="961"/>
      <c r="WQS11" s="963"/>
      <c r="WQT11" s="962"/>
      <c r="WQU11" s="961"/>
      <c r="WQV11" s="961"/>
      <c r="WQW11" s="963"/>
      <c r="WQX11" s="962"/>
      <c r="WQY11" s="961"/>
      <c r="WQZ11" s="961"/>
      <c r="WRA11" s="963"/>
      <c r="WRB11" s="962"/>
      <c r="WRC11" s="961"/>
      <c r="WRD11" s="961"/>
      <c r="WRE11" s="963"/>
      <c r="WRF11" s="962"/>
      <c r="WRG11" s="961"/>
      <c r="WRH11" s="961"/>
      <c r="WRI11" s="963"/>
      <c r="WRJ11" s="962"/>
    </row>
    <row r="12" spans="1:16026" s="953" customFormat="1" ht="15.5" outlineLevel="1">
      <c r="A12" s="961"/>
      <c r="B12" s="961"/>
      <c r="C12" s="998"/>
      <c r="D12" s="1027" t="s">
        <v>302</v>
      </c>
      <c r="E12" s="1007"/>
      <c r="F12" s="1008"/>
      <c r="G12" s="1008"/>
      <c r="H12" s="1008"/>
      <c r="I12" s="1008"/>
      <c r="J12" s="1021" t="s">
        <v>303</v>
      </c>
      <c r="K12" s="1115" t="s">
        <v>304</v>
      </c>
      <c r="L12" s="1025"/>
      <c r="M12" s="1030" t="s">
        <v>301</v>
      </c>
      <c r="N12" s="1030" t="s">
        <v>301</v>
      </c>
      <c r="O12" s="1030" t="s">
        <v>301</v>
      </c>
      <c r="P12" s="1009"/>
      <c r="Q12" s="1030" t="s">
        <v>301</v>
      </c>
      <c r="R12" s="1030" t="s">
        <v>301</v>
      </c>
      <c r="S12" s="1030" t="s">
        <v>301</v>
      </c>
      <c r="T12" s="961"/>
      <c r="U12" s="963"/>
      <c r="V12" s="962"/>
      <c r="W12" s="961"/>
      <c r="X12" s="961"/>
      <c r="Y12" s="963"/>
      <c r="Z12" s="962"/>
      <c r="AA12" s="961"/>
      <c r="AB12" s="961"/>
      <c r="AC12" s="963"/>
      <c r="AD12" s="962"/>
      <c r="AE12" s="961"/>
      <c r="AF12" s="961"/>
      <c r="AG12" s="963"/>
      <c r="AH12" s="962"/>
      <c r="AI12" s="961"/>
      <c r="AJ12" s="961"/>
      <c r="AK12" s="963"/>
      <c r="AL12" s="962"/>
      <c r="AM12" s="961"/>
      <c r="AN12" s="961"/>
      <c r="AO12" s="963"/>
      <c r="AP12" s="962"/>
      <c r="AQ12" s="961"/>
      <c r="AR12" s="961"/>
      <c r="AS12" s="963"/>
      <c r="AT12" s="962"/>
      <c r="AU12" s="961"/>
      <c r="AV12" s="961"/>
      <c r="AW12" s="963"/>
      <c r="AX12" s="962"/>
      <c r="AY12" s="961"/>
      <c r="AZ12" s="961"/>
      <c r="BA12" s="963"/>
      <c r="BB12" s="962"/>
      <c r="BC12" s="961"/>
      <c r="BD12" s="961"/>
      <c r="BE12" s="963"/>
      <c r="BF12" s="962"/>
      <c r="BG12" s="961"/>
      <c r="BH12" s="961"/>
      <c r="BI12" s="963"/>
      <c r="BJ12" s="962"/>
      <c r="BK12" s="961"/>
      <c r="BL12" s="961"/>
      <c r="BM12" s="963"/>
      <c r="BN12" s="962"/>
      <c r="BO12" s="961"/>
      <c r="BP12" s="961"/>
      <c r="BQ12" s="963"/>
      <c r="BR12" s="962"/>
      <c r="BS12" s="961"/>
      <c r="BT12" s="961"/>
      <c r="BU12" s="963"/>
      <c r="BV12" s="962"/>
      <c r="BW12" s="961"/>
      <c r="BX12" s="961"/>
      <c r="BY12" s="963"/>
      <c r="BZ12" s="962"/>
      <c r="CA12" s="961"/>
      <c r="CB12" s="961"/>
      <c r="CC12" s="963"/>
      <c r="CD12" s="962"/>
      <c r="CE12" s="961"/>
      <c r="CF12" s="961"/>
      <c r="CG12" s="963"/>
      <c r="CH12" s="962"/>
      <c r="CI12" s="961"/>
      <c r="CJ12" s="961"/>
      <c r="CK12" s="963"/>
      <c r="CL12" s="962"/>
      <c r="CM12" s="961"/>
      <c r="CN12" s="961"/>
      <c r="CO12" s="963"/>
      <c r="CP12" s="962"/>
      <c r="CQ12" s="961"/>
      <c r="CR12" s="961"/>
      <c r="CS12" s="963"/>
      <c r="CT12" s="962"/>
      <c r="CU12" s="961"/>
      <c r="CV12" s="961"/>
      <c r="CW12" s="963"/>
      <c r="CX12" s="962"/>
      <c r="CY12" s="961"/>
      <c r="CZ12" s="961"/>
      <c r="DA12" s="963"/>
      <c r="DB12" s="962"/>
      <c r="DC12" s="961"/>
      <c r="DD12" s="961"/>
      <c r="DE12" s="963"/>
      <c r="DF12" s="962"/>
      <c r="DG12" s="961"/>
      <c r="DH12" s="961"/>
      <c r="DI12" s="963"/>
      <c r="DJ12" s="962"/>
      <c r="DK12" s="961"/>
      <c r="DL12" s="961"/>
      <c r="DM12" s="963"/>
      <c r="DN12" s="962"/>
      <c r="DO12" s="961"/>
      <c r="DP12" s="961"/>
      <c r="DQ12" s="963"/>
      <c r="DR12" s="962"/>
      <c r="DS12" s="961"/>
      <c r="DT12" s="961"/>
      <c r="DU12" s="963"/>
      <c r="DV12" s="962"/>
      <c r="DW12" s="961"/>
      <c r="DX12" s="961"/>
      <c r="DY12" s="963"/>
      <c r="DZ12" s="962"/>
      <c r="EA12" s="961"/>
      <c r="EB12" s="961"/>
      <c r="EC12" s="963"/>
      <c r="ED12" s="962"/>
      <c r="EE12" s="961"/>
      <c r="EF12" s="961"/>
      <c r="EG12" s="963"/>
      <c r="EH12" s="962"/>
      <c r="EI12" s="961"/>
      <c r="EJ12" s="961"/>
      <c r="EK12" s="963"/>
      <c r="EL12" s="962"/>
      <c r="EM12" s="961"/>
      <c r="EN12" s="961"/>
      <c r="EO12" s="963"/>
      <c r="EP12" s="962"/>
      <c r="EQ12" s="961"/>
      <c r="ER12" s="961"/>
      <c r="ES12" s="963"/>
      <c r="ET12" s="962"/>
      <c r="EU12" s="961"/>
      <c r="EV12" s="961"/>
      <c r="EW12" s="963"/>
      <c r="EX12" s="962"/>
      <c r="EY12" s="961"/>
      <c r="EZ12" s="961"/>
      <c r="FA12" s="963"/>
      <c r="FB12" s="962"/>
      <c r="FC12" s="961"/>
      <c r="FD12" s="961"/>
      <c r="FE12" s="963"/>
      <c r="FF12" s="962"/>
      <c r="FG12" s="961"/>
      <c r="FH12" s="961"/>
      <c r="FI12" s="963"/>
      <c r="FJ12" s="962"/>
      <c r="FK12" s="961"/>
      <c r="FL12" s="961"/>
      <c r="FM12" s="963"/>
      <c r="FN12" s="962"/>
      <c r="FO12" s="961"/>
      <c r="FP12" s="961"/>
      <c r="FQ12" s="963"/>
      <c r="FR12" s="962"/>
      <c r="FS12" s="961"/>
      <c r="FT12" s="961"/>
      <c r="FU12" s="963"/>
      <c r="FV12" s="962"/>
      <c r="FW12" s="961"/>
      <c r="FX12" s="961"/>
      <c r="FY12" s="963"/>
      <c r="FZ12" s="962"/>
      <c r="GA12" s="961"/>
      <c r="GB12" s="961"/>
      <c r="GC12" s="963"/>
      <c r="GD12" s="962"/>
      <c r="GE12" s="961"/>
      <c r="GF12" s="961"/>
      <c r="GG12" s="963"/>
      <c r="GH12" s="962"/>
      <c r="GI12" s="961"/>
      <c r="GJ12" s="961"/>
      <c r="GK12" s="963"/>
      <c r="GL12" s="962"/>
      <c r="GM12" s="961"/>
      <c r="GN12" s="961"/>
      <c r="GO12" s="963"/>
      <c r="GP12" s="962"/>
      <c r="GQ12" s="961"/>
      <c r="GR12" s="961"/>
      <c r="GS12" s="963"/>
      <c r="GT12" s="962"/>
      <c r="GU12" s="961"/>
      <c r="GV12" s="961"/>
      <c r="GW12" s="963"/>
      <c r="GX12" s="962"/>
      <c r="GY12" s="961"/>
      <c r="GZ12" s="961"/>
      <c r="HA12" s="963"/>
      <c r="HB12" s="962"/>
      <c r="HC12" s="961"/>
      <c r="HD12" s="961"/>
      <c r="HE12" s="963"/>
      <c r="HF12" s="962"/>
      <c r="HG12" s="961"/>
      <c r="HH12" s="961"/>
      <c r="HI12" s="963"/>
      <c r="HJ12" s="962"/>
      <c r="HK12" s="961"/>
      <c r="HL12" s="961"/>
      <c r="HM12" s="963"/>
      <c r="HN12" s="962"/>
      <c r="HO12" s="961"/>
      <c r="HP12" s="961"/>
      <c r="HQ12" s="963"/>
      <c r="HR12" s="962"/>
      <c r="HS12" s="961"/>
      <c r="HT12" s="961"/>
      <c r="HU12" s="963"/>
      <c r="HV12" s="962"/>
      <c r="HW12" s="961"/>
      <c r="HX12" s="961"/>
      <c r="HY12" s="963"/>
      <c r="HZ12" s="962"/>
      <c r="IA12" s="961"/>
      <c r="IB12" s="961"/>
      <c r="IC12" s="963"/>
      <c r="ID12" s="962"/>
      <c r="IE12" s="961"/>
      <c r="IF12" s="961"/>
      <c r="IG12" s="963"/>
      <c r="IH12" s="962"/>
      <c r="II12" s="961"/>
      <c r="IJ12" s="961"/>
      <c r="IK12" s="963"/>
      <c r="IL12" s="962"/>
      <c r="IM12" s="961"/>
      <c r="IN12" s="961"/>
      <c r="IO12" s="963"/>
      <c r="IP12" s="962"/>
      <c r="IQ12" s="961"/>
      <c r="IR12" s="961"/>
      <c r="IS12" s="963"/>
      <c r="IT12" s="962"/>
      <c r="IU12" s="961"/>
      <c r="IV12" s="961"/>
      <c r="IW12" s="963"/>
      <c r="IX12" s="962"/>
      <c r="IY12" s="961"/>
      <c r="IZ12" s="961"/>
      <c r="JA12" s="963"/>
      <c r="JB12" s="962"/>
      <c r="JC12" s="961"/>
      <c r="JD12" s="961"/>
      <c r="JE12" s="963"/>
      <c r="JF12" s="962"/>
      <c r="JG12" s="961"/>
      <c r="JH12" s="961"/>
      <c r="JI12" s="963"/>
      <c r="JJ12" s="962"/>
      <c r="JK12" s="961"/>
      <c r="JL12" s="961"/>
      <c r="JM12" s="963"/>
      <c r="JN12" s="962"/>
      <c r="JO12" s="961"/>
      <c r="JP12" s="961"/>
      <c r="JQ12" s="963"/>
      <c r="JR12" s="962"/>
      <c r="JS12" s="961"/>
      <c r="JT12" s="961"/>
      <c r="JU12" s="963"/>
      <c r="JV12" s="962"/>
      <c r="JW12" s="961"/>
      <c r="JX12" s="961"/>
      <c r="JY12" s="963"/>
      <c r="JZ12" s="962"/>
      <c r="KA12" s="961"/>
      <c r="KB12" s="961"/>
      <c r="KC12" s="963"/>
      <c r="KD12" s="962"/>
      <c r="KE12" s="961"/>
      <c r="KF12" s="961"/>
      <c r="KG12" s="963"/>
      <c r="KH12" s="962"/>
      <c r="KI12" s="961"/>
      <c r="KJ12" s="961"/>
      <c r="KK12" s="963"/>
      <c r="KL12" s="962"/>
      <c r="KM12" s="961"/>
      <c r="KN12" s="961"/>
      <c r="KO12" s="963"/>
      <c r="KP12" s="962"/>
      <c r="KQ12" s="961"/>
      <c r="KR12" s="961"/>
      <c r="KS12" s="963"/>
      <c r="KT12" s="962"/>
      <c r="KU12" s="961"/>
      <c r="KV12" s="961"/>
      <c r="KW12" s="963"/>
      <c r="KX12" s="962"/>
      <c r="KY12" s="961"/>
      <c r="KZ12" s="961"/>
      <c r="LA12" s="963"/>
      <c r="LB12" s="962"/>
      <c r="LC12" s="961"/>
      <c r="LD12" s="961"/>
      <c r="LE12" s="963"/>
      <c r="LF12" s="962"/>
      <c r="LG12" s="961"/>
      <c r="LH12" s="961"/>
      <c r="LI12" s="963"/>
      <c r="LJ12" s="962"/>
      <c r="LK12" s="961"/>
      <c r="LL12" s="961"/>
      <c r="LM12" s="963"/>
      <c r="LN12" s="962"/>
      <c r="LO12" s="961"/>
      <c r="LP12" s="961"/>
      <c r="LQ12" s="963"/>
      <c r="LR12" s="962"/>
      <c r="LS12" s="961"/>
      <c r="LT12" s="961"/>
      <c r="LU12" s="963"/>
      <c r="LV12" s="962"/>
      <c r="LW12" s="961"/>
      <c r="LX12" s="961"/>
      <c r="LY12" s="963"/>
      <c r="LZ12" s="962"/>
      <c r="MA12" s="961"/>
      <c r="MB12" s="961"/>
      <c r="MC12" s="963"/>
      <c r="MD12" s="962"/>
      <c r="ME12" s="961"/>
      <c r="MF12" s="961"/>
      <c r="MG12" s="963"/>
      <c r="MH12" s="962"/>
      <c r="MI12" s="961"/>
      <c r="MJ12" s="961"/>
      <c r="MK12" s="963"/>
      <c r="ML12" s="962"/>
      <c r="MM12" s="961"/>
      <c r="MN12" s="961"/>
      <c r="MO12" s="963"/>
      <c r="MP12" s="962"/>
      <c r="MQ12" s="961"/>
      <c r="MR12" s="961"/>
      <c r="MS12" s="963"/>
      <c r="MT12" s="962"/>
      <c r="MU12" s="961"/>
      <c r="MV12" s="961"/>
      <c r="MW12" s="963"/>
      <c r="MX12" s="962"/>
      <c r="MY12" s="961"/>
      <c r="MZ12" s="961"/>
      <c r="NA12" s="963"/>
      <c r="NB12" s="962"/>
      <c r="NC12" s="961"/>
      <c r="ND12" s="961"/>
      <c r="NE12" s="963"/>
      <c r="NF12" s="962"/>
      <c r="NG12" s="961"/>
      <c r="NH12" s="961"/>
      <c r="NI12" s="963"/>
      <c r="NJ12" s="962"/>
      <c r="NK12" s="961"/>
      <c r="NL12" s="961"/>
      <c r="NM12" s="963"/>
      <c r="NN12" s="962"/>
      <c r="NO12" s="961"/>
      <c r="NP12" s="961"/>
      <c r="NQ12" s="963"/>
      <c r="NR12" s="962"/>
      <c r="NS12" s="961"/>
      <c r="NT12" s="961"/>
      <c r="NU12" s="963"/>
      <c r="NV12" s="962"/>
      <c r="NW12" s="961"/>
      <c r="NX12" s="961"/>
      <c r="NY12" s="963"/>
      <c r="NZ12" s="962"/>
      <c r="OA12" s="961"/>
      <c r="OB12" s="961"/>
      <c r="OC12" s="963"/>
      <c r="OD12" s="962"/>
      <c r="OE12" s="961"/>
      <c r="OF12" s="961"/>
      <c r="OG12" s="963"/>
      <c r="OH12" s="962"/>
      <c r="OI12" s="961"/>
      <c r="OJ12" s="961"/>
      <c r="OK12" s="963"/>
      <c r="OL12" s="962"/>
      <c r="OM12" s="961"/>
      <c r="ON12" s="961"/>
      <c r="OO12" s="963"/>
      <c r="OP12" s="962"/>
      <c r="OQ12" s="961"/>
      <c r="OR12" s="961"/>
      <c r="OS12" s="963"/>
      <c r="OT12" s="962"/>
      <c r="OU12" s="961"/>
      <c r="OV12" s="961"/>
      <c r="OW12" s="963"/>
      <c r="OX12" s="962"/>
      <c r="OY12" s="961"/>
      <c r="OZ12" s="961"/>
      <c r="PA12" s="963"/>
      <c r="PB12" s="962"/>
      <c r="PC12" s="961"/>
      <c r="PD12" s="961"/>
      <c r="PE12" s="963"/>
      <c r="PF12" s="962"/>
      <c r="PG12" s="961"/>
      <c r="PH12" s="961"/>
      <c r="PI12" s="963"/>
      <c r="PJ12" s="962"/>
      <c r="PK12" s="961"/>
      <c r="PL12" s="961"/>
      <c r="PM12" s="963"/>
      <c r="PN12" s="962"/>
      <c r="PO12" s="961"/>
      <c r="PP12" s="961"/>
      <c r="PQ12" s="963"/>
      <c r="PR12" s="962"/>
      <c r="PS12" s="961"/>
      <c r="PT12" s="961"/>
      <c r="PU12" s="963"/>
      <c r="PV12" s="962"/>
      <c r="PW12" s="961"/>
      <c r="PX12" s="961"/>
      <c r="PY12" s="963"/>
      <c r="PZ12" s="962"/>
      <c r="QA12" s="961"/>
      <c r="QB12" s="961"/>
      <c r="QC12" s="963"/>
      <c r="QD12" s="962"/>
      <c r="QE12" s="961"/>
      <c r="QF12" s="961"/>
      <c r="QG12" s="963"/>
      <c r="QH12" s="962"/>
      <c r="QI12" s="961"/>
      <c r="QJ12" s="961"/>
      <c r="QK12" s="963"/>
      <c r="QL12" s="962"/>
      <c r="QM12" s="961"/>
      <c r="QN12" s="961"/>
      <c r="QO12" s="963"/>
      <c r="QP12" s="962"/>
      <c r="QQ12" s="961"/>
      <c r="QR12" s="961"/>
      <c r="QS12" s="963"/>
      <c r="QT12" s="962"/>
      <c r="QU12" s="961"/>
      <c r="QV12" s="961"/>
      <c r="QW12" s="963"/>
      <c r="QX12" s="962"/>
      <c r="QY12" s="961"/>
      <c r="QZ12" s="961"/>
      <c r="RA12" s="963"/>
      <c r="RB12" s="962"/>
      <c r="RC12" s="961"/>
      <c r="RD12" s="961"/>
      <c r="RE12" s="963"/>
      <c r="RF12" s="962"/>
      <c r="RG12" s="961"/>
      <c r="RH12" s="961"/>
      <c r="RI12" s="963"/>
      <c r="RJ12" s="962"/>
      <c r="RK12" s="961"/>
      <c r="RL12" s="961"/>
      <c r="RM12" s="963"/>
      <c r="RN12" s="962"/>
      <c r="RO12" s="961"/>
      <c r="RP12" s="961"/>
      <c r="RQ12" s="963"/>
      <c r="RR12" s="962"/>
      <c r="RS12" s="961"/>
      <c r="RT12" s="961"/>
      <c r="RU12" s="963"/>
      <c r="RV12" s="962"/>
      <c r="RW12" s="961"/>
      <c r="RX12" s="961"/>
      <c r="RY12" s="963"/>
      <c r="RZ12" s="962"/>
      <c r="SA12" s="961"/>
      <c r="SB12" s="961"/>
      <c r="SC12" s="963"/>
      <c r="SD12" s="962"/>
      <c r="SE12" s="961"/>
      <c r="SF12" s="961"/>
      <c r="SG12" s="963"/>
      <c r="SH12" s="962"/>
      <c r="SI12" s="961"/>
      <c r="SJ12" s="961"/>
      <c r="SK12" s="963"/>
      <c r="SL12" s="962"/>
      <c r="SM12" s="961"/>
      <c r="SN12" s="961"/>
      <c r="SO12" s="963"/>
      <c r="SP12" s="962"/>
      <c r="SQ12" s="961"/>
      <c r="SR12" s="961"/>
      <c r="SS12" s="963"/>
      <c r="ST12" s="962"/>
      <c r="SU12" s="961"/>
      <c r="SV12" s="961"/>
      <c r="SW12" s="963"/>
      <c r="SX12" s="962"/>
      <c r="SY12" s="961"/>
      <c r="SZ12" s="961"/>
      <c r="TA12" s="963"/>
      <c r="TB12" s="962"/>
      <c r="TC12" s="961"/>
      <c r="TD12" s="961"/>
      <c r="TE12" s="963"/>
      <c r="TF12" s="962"/>
      <c r="TG12" s="961"/>
      <c r="TH12" s="961"/>
      <c r="TI12" s="963"/>
      <c r="TJ12" s="962"/>
      <c r="TK12" s="961"/>
      <c r="TL12" s="961"/>
      <c r="TM12" s="963"/>
      <c r="TN12" s="962"/>
      <c r="TO12" s="961"/>
      <c r="TP12" s="961"/>
      <c r="TQ12" s="963"/>
      <c r="TR12" s="962"/>
      <c r="TS12" s="961"/>
      <c r="TT12" s="961"/>
      <c r="TU12" s="963"/>
      <c r="TV12" s="962"/>
      <c r="TW12" s="961"/>
      <c r="TX12" s="961"/>
      <c r="TY12" s="963"/>
      <c r="TZ12" s="962"/>
      <c r="UA12" s="961"/>
      <c r="UB12" s="961"/>
      <c r="UC12" s="963"/>
      <c r="UD12" s="962"/>
      <c r="UE12" s="961"/>
      <c r="UF12" s="961"/>
      <c r="UG12" s="963"/>
      <c r="UH12" s="962"/>
      <c r="UI12" s="961"/>
      <c r="UJ12" s="961"/>
      <c r="UK12" s="963"/>
      <c r="UL12" s="962"/>
      <c r="UM12" s="961"/>
      <c r="UN12" s="961"/>
      <c r="UO12" s="963"/>
      <c r="UP12" s="962"/>
      <c r="UQ12" s="961"/>
      <c r="UR12" s="961"/>
      <c r="US12" s="963"/>
      <c r="UT12" s="962"/>
      <c r="UU12" s="961"/>
      <c r="UV12" s="961"/>
      <c r="UW12" s="963"/>
      <c r="UX12" s="962"/>
      <c r="UY12" s="961"/>
      <c r="UZ12" s="961"/>
      <c r="VA12" s="963"/>
      <c r="VB12" s="962"/>
      <c r="VC12" s="961"/>
      <c r="VD12" s="961"/>
      <c r="VE12" s="963"/>
      <c r="VF12" s="962"/>
      <c r="VG12" s="961"/>
      <c r="VH12" s="961"/>
      <c r="VI12" s="963"/>
      <c r="VJ12" s="962"/>
      <c r="VK12" s="961"/>
      <c r="VL12" s="961"/>
      <c r="VM12" s="963"/>
      <c r="VN12" s="962"/>
      <c r="VO12" s="961"/>
      <c r="VP12" s="961"/>
      <c r="VQ12" s="963"/>
      <c r="VR12" s="962"/>
      <c r="VS12" s="961"/>
      <c r="VT12" s="961"/>
      <c r="VU12" s="963"/>
      <c r="VV12" s="962"/>
      <c r="VW12" s="961"/>
      <c r="VX12" s="961"/>
      <c r="VY12" s="963"/>
      <c r="VZ12" s="962"/>
      <c r="WA12" s="961"/>
      <c r="WB12" s="961"/>
      <c r="WC12" s="963"/>
      <c r="WD12" s="962"/>
      <c r="WE12" s="961"/>
      <c r="WF12" s="961"/>
      <c r="WG12" s="963"/>
      <c r="WH12" s="962"/>
      <c r="WI12" s="961"/>
      <c r="WJ12" s="961"/>
      <c r="WK12" s="963"/>
      <c r="WL12" s="962"/>
      <c r="WM12" s="961"/>
      <c r="WN12" s="961"/>
      <c r="WO12" s="963"/>
      <c r="WP12" s="962"/>
      <c r="WQ12" s="961"/>
      <c r="WR12" s="961"/>
      <c r="WS12" s="963"/>
      <c r="WT12" s="962"/>
      <c r="WU12" s="961"/>
      <c r="WV12" s="961"/>
      <c r="WW12" s="963"/>
      <c r="WX12" s="962"/>
      <c r="WY12" s="961"/>
      <c r="WZ12" s="961"/>
      <c r="XA12" s="963"/>
      <c r="XB12" s="962"/>
      <c r="XC12" s="961"/>
      <c r="XD12" s="961"/>
      <c r="XE12" s="963"/>
      <c r="XF12" s="962"/>
      <c r="XG12" s="961"/>
      <c r="XH12" s="961"/>
      <c r="XI12" s="963"/>
      <c r="XJ12" s="962"/>
      <c r="XK12" s="961"/>
      <c r="XL12" s="961"/>
      <c r="XM12" s="963"/>
      <c r="XN12" s="962"/>
      <c r="XO12" s="961"/>
      <c r="XP12" s="961"/>
      <c r="XQ12" s="963"/>
      <c r="XR12" s="962"/>
      <c r="XS12" s="961"/>
      <c r="XT12" s="961"/>
      <c r="XU12" s="963"/>
      <c r="XV12" s="962"/>
      <c r="XW12" s="961"/>
      <c r="XX12" s="961"/>
      <c r="XY12" s="963"/>
      <c r="XZ12" s="962"/>
      <c r="YA12" s="961"/>
      <c r="YB12" s="961"/>
      <c r="YC12" s="963"/>
      <c r="YD12" s="962"/>
      <c r="YE12" s="961"/>
      <c r="YF12" s="961"/>
      <c r="YG12" s="963"/>
      <c r="YH12" s="962"/>
      <c r="YI12" s="961"/>
      <c r="YJ12" s="961"/>
      <c r="YK12" s="963"/>
      <c r="YL12" s="962"/>
      <c r="YM12" s="961"/>
      <c r="YN12" s="961"/>
      <c r="YO12" s="963"/>
      <c r="YP12" s="962"/>
      <c r="YQ12" s="961"/>
      <c r="YR12" s="961"/>
      <c r="YS12" s="963"/>
      <c r="YT12" s="962"/>
      <c r="YU12" s="961"/>
      <c r="YV12" s="961"/>
      <c r="YW12" s="963"/>
      <c r="YX12" s="962"/>
      <c r="YY12" s="961"/>
      <c r="YZ12" s="961"/>
      <c r="ZA12" s="963"/>
      <c r="ZB12" s="962"/>
      <c r="ZC12" s="961"/>
      <c r="ZD12" s="961"/>
      <c r="ZE12" s="963"/>
      <c r="ZF12" s="962"/>
      <c r="ZG12" s="961"/>
      <c r="ZH12" s="961"/>
      <c r="ZI12" s="963"/>
      <c r="ZJ12" s="962"/>
      <c r="ZK12" s="961"/>
      <c r="ZL12" s="961"/>
      <c r="ZM12" s="963"/>
      <c r="ZN12" s="962"/>
      <c r="ZO12" s="961"/>
      <c r="ZP12" s="961"/>
      <c r="ZQ12" s="963"/>
      <c r="ZR12" s="962"/>
      <c r="ZS12" s="961"/>
      <c r="ZT12" s="961"/>
      <c r="ZU12" s="963"/>
      <c r="ZV12" s="962"/>
      <c r="ZW12" s="961"/>
      <c r="ZX12" s="961"/>
      <c r="ZY12" s="963"/>
      <c r="ZZ12" s="962"/>
      <c r="AAA12" s="961"/>
      <c r="AAB12" s="961"/>
      <c r="AAC12" s="963"/>
      <c r="AAD12" s="962"/>
      <c r="AAE12" s="961"/>
      <c r="AAF12" s="961"/>
      <c r="AAG12" s="963"/>
      <c r="AAH12" s="962"/>
      <c r="AAI12" s="961"/>
      <c r="AAJ12" s="961"/>
      <c r="AAK12" s="963"/>
      <c r="AAL12" s="962"/>
      <c r="AAM12" s="961"/>
      <c r="AAN12" s="961"/>
      <c r="AAO12" s="963"/>
      <c r="AAP12" s="962"/>
      <c r="AAQ12" s="961"/>
      <c r="AAR12" s="961"/>
      <c r="AAS12" s="963"/>
      <c r="AAT12" s="962"/>
      <c r="AAU12" s="961"/>
      <c r="AAV12" s="961"/>
      <c r="AAW12" s="963"/>
      <c r="AAX12" s="962"/>
      <c r="AAY12" s="961"/>
      <c r="AAZ12" s="961"/>
      <c r="ABA12" s="963"/>
      <c r="ABB12" s="962"/>
      <c r="ABC12" s="961"/>
      <c r="ABD12" s="961"/>
      <c r="ABE12" s="963"/>
      <c r="ABF12" s="962"/>
      <c r="ABG12" s="961"/>
      <c r="ABH12" s="961"/>
      <c r="ABI12" s="963"/>
      <c r="ABJ12" s="962"/>
      <c r="ABK12" s="961"/>
      <c r="ABL12" s="961"/>
      <c r="ABM12" s="963"/>
      <c r="ABN12" s="962"/>
      <c r="ABO12" s="961"/>
      <c r="ABP12" s="961"/>
      <c r="ABQ12" s="963"/>
      <c r="ABR12" s="962"/>
      <c r="ABS12" s="961"/>
      <c r="ABT12" s="961"/>
      <c r="ABU12" s="963"/>
      <c r="ABV12" s="962"/>
      <c r="ABW12" s="961"/>
      <c r="ABX12" s="961"/>
      <c r="ABY12" s="963"/>
      <c r="ABZ12" s="962"/>
      <c r="ACA12" s="961"/>
      <c r="ACB12" s="961"/>
      <c r="ACC12" s="963"/>
      <c r="ACD12" s="962"/>
      <c r="ACE12" s="961"/>
      <c r="ACF12" s="961"/>
      <c r="ACG12" s="963"/>
      <c r="ACH12" s="962"/>
      <c r="ACI12" s="961"/>
      <c r="ACJ12" s="961"/>
      <c r="ACK12" s="963"/>
      <c r="ACL12" s="962"/>
      <c r="ACM12" s="961"/>
      <c r="ACN12" s="961"/>
      <c r="ACO12" s="963"/>
      <c r="ACP12" s="962"/>
      <c r="ACQ12" s="961"/>
      <c r="ACR12" s="961"/>
      <c r="ACS12" s="963"/>
      <c r="ACT12" s="962"/>
      <c r="ACU12" s="961"/>
      <c r="ACV12" s="961"/>
      <c r="ACW12" s="963"/>
      <c r="ACX12" s="962"/>
      <c r="ACY12" s="961"/>
      <c r="ACZ12" s="961"/>
      <c r="ADA12" s="963"/>
      <c r="ADB12" s="962"/>
      <c r="ADC12" s="961"/>
      <c r="ADD12" s="961"/>
      <c r="ADE12" s="963"/>
      <c r="ADF12" s="962"/>
      <c r="ADG12" s="961"/>
      <c r="ADH12" s="961"/>
      <c r="ADI12" s="963"/>
      <c r="ADJ12" s="962"/>
      <c r="ADK12" s="961"/>
      <c r="ADL12" s="961"/>
      <c r="ADM12" s="963"/>
      <c r="ADN12" s="962"/>
      <c r="ADO12" s="961"/>
      <c r="ADP12" s="961"/>
      <c r="ADQ12" s="963"/>
      <c r="ADR12" s="962"/>
      <c r="ADS12" s="961"/>
      <c r="ADT12" s="961"/>
      <c r="ADU12" s="963"/>
      <c r="ADV12" s="962"/>
      <c r="ADW12" s="961"/>
      <c r="ADX12" s="961"/>
      <c r="ADY12" s="963"/>
      <c r="ADZ12" s="962"/>
      <c r="AEA12" s="961"/>
      <c r="AEB12" s="961"/>
      <c r="AEC12" s="963"/>
      <c r="AED12" s="962"/>
      <c r="AEE12" s="961"/>
      <c r="AEF12" s="961"/>
      <c r="AEG12" s="963"/>
      <c r="AEH12" s="962"/>
      <c r="AEI12" s="961"/>
      <c r="AEJ12" s="961"/>
      <c r="AEK12" s="963"/>
      <c r="AEL12" s="962"/>
      <c r="AEM12" s="961"/>
      <c r="AEN12" s="961"/>
      <c r="AEO12" s="963"/>
      <c r="AEP12" s="962"/>
      <c r="AEQ12" s="961"/>
      <c r="AER12" s="961"/>
      <c r="AES12" s="963"/>
      <c r="AET12" s="962"/>
      <c r="AEU12" s="961"/>
      <c r="AEV12" s="961"/>
      <c r="AEW12" s="963"/>
      <c r="AEX12" s="962"/>
      <c r="AEY12" s="961"/>
      <c r="AEZ12" s="961"/>
      <c r="AFA12" s="963"/>
      <c r="AFB12" s="962"/>
      <c r="AFC12" s="961"/>
      <c r="AFD12" s="961"/>
      <c r="AFE12" s="963"/>
      <c r="AFF12" s="962"/>
      <c r="AFG12" s="961"/>
      <c r="AFH12" s="961"/>
      <c r="AFI12" s="963"/>
      <c r="AFJ12" s="962"/>
      <c r="AFK12" s="961"/>
      <c r="AFL12" s="961"/>
      <c r="AFM12" s="963"/>
      <c r="AFN12" s="962"/>
      <c r="AFO12" s="961"/>
      <c r="AFP12" s="961"/>
      <c r="AFQ12" s="963"/>
      <c r="AFR12" s="962"/>
      <c r="AFS12" s="961"/>
      <c r="AFT12" s="961"/>
      <c r="AFU12" s="963"/>
      <c r="AFV12" s="962"/>
      <c r="AFW12" s="961"/>
      <c r="AFX12" s="961"/>
      <c r="AFY12" s="963"/>
      <c r="AFZ12" s="962"/>
      <c r="AGA12" s="961"/>
      <c r="AGB12" s="961"/>
      <c r="AGC12" s="963"/>
      <c r="AGD12" s="962"/>
      <c r="AGE12" s="961"/>
      <c r="AGF12" s="961"/>
      <c r="AGG12" s="963"/>
      <c r="AGH12" s="962"/>
      <c r="AGI12" s="961"/>
      <c r="AGJ12" s="961"/>
      <c r="AGK12" s="963"/>
      <c r="AGL12" s="962"/>
      <c r="AGM12" s="961"/>
      <c r="AGN12" s="961"/>
      <c r="AGO12" s="963"/>
      <c r="AGP12" s="962"/>
      <c r="AGQ12" s="961"/>
      <c r="AGR12" s="961"/>
      <c r="AGS12" s="963"/>
      <c r="AGT12" s="962"/>
      <c r="AGU12" s="961"/>
      <c r="AGV12" s="961"/>
      <c r="AGW12" s="963"/>
      <c r="AGX12" s="962"/>
      <c r="AGY12" s="961"/>
      <c r="AGZ12" s="961"/>
      <c r="AHA12" s="963"/>
      <c r="AHB12" s="962"/>
      <c r="AHC12" s="961"/>
      <c r="AHD12" s="961"/>
      <c r="AHE12" s="963"/>
      <c r="AHF12" s="962"/>
      <c r="AHG12" s="961"/>
      <c r="AHH12" s="961"/>
      <c r="AHI12" s="963"/>
      <c r="AHJ12" s="962"/>
      <c r="AHK12" s="961"/>
      <c r="AHL12" s="961"/>
      <c r="AHM12" s="963"/>
      <c r="AHN12" s="962"/>
      <c r="AHO12" s="961"/>
      <c r="AHP12" s="961"/>
      <c r="AHQ12" s="963"/>
      <c r="AHR12" s="962"/>
      <c r="AHS12" s="961"/>
      <c r="AHT12" s="961"/>
      <c r="AHU12" s="963"/>
      <c r="AHV12" s="962"/>
      <c r="AHW12" s="961"/>
      <c r="AHX12" s="961"/>
      <c r="AHY12" s="963"/>
      <c r="AHZ12" s="962"/>
      <c r="AIA12" s="961"/>
      <c r="AIB12" s="961"/>
      <c r="AIC12" s="963"/>
      <c r="AID12" s="962"/>
      <c r="AIE12" s="961"/>
      <c r="AIF12" s="961"/>
      <c r="AIG12" s="963"/>
      <c r="AIH12" s="962"/>
      <c r="AII12" s="961"/>
      <c r="AIJ12" s="961"/>
      <c r="AIK12" s="963"/>
      <c r="AIL12" s="962"/>
      <c r="AIM12" s="961"/>
      <c r="AIN12" s="961"/>
      <c r="AIO12" s="963"/>
      <c r="AIP12" s="962"/>
      <c r="AIQ12" s="961"/>
      <c r="AIR12" s="961"/>
      <c r="AIS12" s="963"/>
      <c r="AIT12" s="962"/>
      <c r="AIU12" s="961"/>
      <c r="AIV12" s="961"/>
      <c r="AIW12" s="963"/>
      <c r="AIX12" s="962"/>
      <c r="AIY12" s="961"/>
      <c r="AIZ12" s="961"/>
      <c r="AJA12" s="963"/>
      <c r="AJB12" s="962"/>
      <c r="AJC12" s="961"/>
      <c r="AJD12" s="961"/>
      <c r="AJE12" s="963"/>
      <c r="AJF12" s="962"/>
      <c r="AJG12" s="961"/>
      <c r="AJH12" s="961"/>
      <c r="AJI12" s="963"/>
      <c r="AJJ12" s="962"/>
      <c r="AJK12" s="961"/>
      <c r="AJL12" s="961"/>
      <c r="AJM12" s="963"/>
      <c r="AJN12" s="962"/>
      <c r="AJO12" s="961"/>
      <c r="AJP12" s="961"/>
      <c r="AJQ12" s="963"/>
      <c r="AJR12" s="962"/>
      <c r="AJS12" s="961"/>
      <c r="AJT12" s="961"/>
      <c r="AJU12" s="963"/>
      <c r="AJV12" s="962"/>
      <c r="AJW12" s="961"/>
      <c r="AJX12" s="961"/>
      <c r="AJY12" s="963"/>
      <c r="AJZ12" s="962"/>
      <c r="AKA12" s="961"/>
      <c r="AKB12" s="961"/>
      <c r="AKC12" s="963"/>
      <c r="AKD12" s="962"/>
      <c r="AKE12" s="961"/>
      <c r="AKF12" s="961"/>
      <c r="AKG12" s="963"/>
      <c r="AKH12" s="962"/>
      <c r="AKI12" s="961"/>
      <c r="AKJ12" s="961"/>
      <c r="AKK12" s="963"/>
      <c r="AKL12" s="962"/>
      <c r="AKM12" s="961"/>
      <c r="AKN12" s="961"/>
      <c r="AKO12" s="963"/>
      <c r="AKP12" s="962"/>
      <c r="AKQ12" s="961"/>
      <c r="AKR12" s="961"/>
      <c r="AKS12" s="963"/>
      <c r="AKT12" s="962"/>
      <c r="AKU12" s="961"/>
      <c r="AKV12" s="961"/>
      <c r="AKW12" s="963"/>
      <c r="AKX12" s="962"/>
      <c r="AKY12" s="961"/>
      <c r="AKZ12" s="961"/>
      <c r="ALA12" s="963"/>
      <c r="ALB12" s="962"/>
      <c r="ALC12" s="961"/>
      <c r="ALD12" s="961"/>
      <c r="ALE12" s="963"/>
      <c r="ALF12" s="962"/>
      <c r="ALG12" s="961"/>
      <c r="ALH12" s="961"/>
      <c r="ALI12" s="963"/>
      <c r="ALJ12" s="962"/>
      <c r="ALK12" s="961"/>
      <c r="ALL12" s="961"/>
      <c r="ALM12" s="963"/>
      <c r="ALN12" s="962"/>
      <c r="ALO12" s="961"/>
      <c r="ALP12" s="961"/>
      <c r="ALQ12" s="963"/>
      <c r="ALR12" s="962"/>
      <c r="ALS12" s="961"/>
      <c r="ALT12" s="961"/>
      <c r="ALU12" s="963"/>
      <c r="ALV12" s="962"/>
      <c r="ALW12" s="961"/>
      <c r="ALX12" s="961"/>
      <c r="ALY12" s="963"/>
      <c r="ALZ12" s="962"/>
      <c r="AMA12" s="961"/>
      <c r="AMB12" s="961"/>
      <c r="AMC12" s="963"/>
      <c r="AMD12" s="962"/>
      <c r="AME12" s="961"/>
      <c r="AMF12" s="961"/>
      <c r="AMG12" s="963"/>
      <c r="AMH12" s="962"/>
      <c r="AMI12" s="961"/>
      <c r="AMJ12" s="961"/>
      <c r="AMK12" s="963"/>
      <c r="AML12" s="962"/>
      <c r="AMM12" s="961"/>
      <c r="AMN12" s="961"/>
      <c r="AMO12" s="963"/>
      <c r="AMP12" s="962"/>
      <c r="AMQ12" s="961"/>
      <c r="AMR12" s="961"/>
      <c r="AMS12" s="963"/>
      <c r="AMT12" s="962"/>
      <c r="AMU12" s="961"/>
      <c r="AMV12" s="961"/>
      <c r="AMW12" s="963"/>
      <c r="AMX12" s="962"/>
      <c r="AMY12" s="961"/>
      <c r="AMZ12" s="961"/>
      <c r="ANA12" s="963"/>
      <c r="ANB12" s="962"/>
      <c r="ANC12" s="961"/>
      <c r="AND12" s="961"/>
      <c r="ANE12" s="963"/>
      <c r="ANF12" s="962"/>
      <c r="ANG12" s="961"/>
      <c r="ANH12" s="961"/>
      <c r="ANI12" s="963"/>
      <c r="ANJ12" s="962"/>
      <c r="ANK12" s="961"/>
      <c r="ANL12" s="961"/>
      <c r="ANM12" s="963"/>
      <c r="ANN12" s="962"/>
      <c r="ANO12" s="961"/>
      <c r="ANP12" s="961"/>
      <c r="ANQ12" s="963"/>
      <c r="ANR12" s="962"/>
      <c r="ANS12" s="961"/>
      <c r="ANT12" s="961"/>
      <c r="ANU12" s="963"/>
      <c r="ANV12" s="962"/>
      <c r="ANW12" s="961"/>
      <c r="ANX12" s="961"/>
      <c r="ANY12" s="963"/>
      <c r="ANZ12" s="962"/>
      <c r="AOA12" s="961"/>
      <c r="AOB12" s="961"/>
      <c r="AOC12" s="963"/>
      <c r="AOD12" s="962"/>
      <c r="AOE12" s="961"/>
      <c r="AOF12" s="961"/>
      <c r="AOG12" s="963"/>
      <c r="AOH12" s="962"/>
      <c r="AOI12" s="961"/>
      <c r="AOJ12" s="961"/>
      <c r="AOK12" s="963"/>
      <c r="AOL12" s="962"/>
      <c r="AOM12" s="961"/>
      <c r="AON12" s="961"/>
      <c r="AOO12" s="963"/>
      <c r="AOP12" s="962"/>
      <c r="AOQ12" s="961"/>
      <c r="AOR12" s="961"/>
      <c r="AOS12" s="963"/>
      <c r="AOT12" s="962"/>
      <c r="AOU12" s="961"/>
      <c r="AOV12" s="961"/>
      <c r="AOW12" s="963"/>
      <c r="AOX12" s="962"/>
      <c r="AOY12" s="961"/>
      <c r="AOZ12" s="961"/>
      <c r="APA12" s="963"/>
      <c r="APB12" s="962"/>
      <c r="APC12" s="961"/>
      <c r="APD12" s="961"/>
      <c r="APE12" s="963"/>
      <c r="APF12" s="962"/>
      <c r="APG12" s="961"/>
      <c r="APH12" s="961"/>
      <c r="API12" s="963"/>
      <c r="APJ12" s="962"/>
      <c r="APK12" s="961"/>
      <c r="APL12" s="961"/>
      <c r="APM12" s="963"/>
      <c r="APN12" s="962"/>
      <c r="APO12" s="961"/>
      <c r="APP12" s="961"/>
      <c r="APQ12" s="963"/>
      <c r="APR12" s="962"/>
      <c r="APS12" s="961"/>
      <c r="APT12" s="961"/>
      <c r="APU12" s="963"/>
      <c r="APV12" s="962"/>
      <c r="APW12" s="961"/>
      <c r="APX12" s="961"/>
      <c r="APY12" s="963"/>
      <c r="APZ12" s="962"/>
      <c r="AQA12" s="961"/>
      <c r="AQB12" s="961"/>
      <c r="AQC12" s="963"/>
      <c r="AQD12" s="962"/>
      <c r="AQE12" s="961"/>
      <c r="AQF12" s="961"/>
      <c r="AQG12" s="963"/>
      <c r="AQH12" s="962"/>
      <c r="AQI12" s="961"/>
      <c r="AQJ12" s="961"/>
      <c r="AQK12" s="963"/>
      <c r="AQL12" s="962"/>
      <c r="AQM12" s="961"/>
      <c r="AQN12" s="961"/>
      <c r="AQO12" s="963"/>
      <c r="AQP12" s="962"/>
      <c r="AQQ12" s="961"/>
      <c r="AQR12" s="961"/>
      <c r="AQS12" s="963"/>
      <c r="AQT12" s="962"/>
      <c r="AQU12" s="961"/>
      <c r="AQV12" s="961"/>
      <c r="AQW12" s="963"/>
      <c r="AQX12" s="962"/>
      <c r="AQY12" s="961"/>
      <c r="AQZ12" s="961"/>
      <c r="ARA12" s="963"/>
      <c r="ARB12" s="962"/>
      <c r="ARC12" s="961"/>
      <c r="ARD12" s="961"/>
      <c r="ARE12" s="963"/>
      <c r="ARF12" s="962"/>
      <c r="ARG12" s="961"/>
      <c r="ARH12" s="961"/>
      <c r="ARI12" s="963"/>
      <c r="ARJ12" s="962"/>
      <c r="ARK12" s="961"/>
      <c r="ARL12" s="961"/>
      <c r="ARM12" s="963"/>
      <c r="ARN12" s="962"/>
      <c r="ARO12" s="961"/>
      <c r="ARP12" s="961"/>
      <c r="ARQ12" s="963"/>
      <c r="ARR12" s="962"/>
      <c r="ARS12" s="961"/>
      <c r="ART12" s="961"/>
      <c r="ARU12" s="963"/>
      <c r="ARV12" s="962"/>
      <c r="ARW12" s="961"/>
      <c r="ARX12" s="961"/>
      <c r="ARY12" s="963"/>
      <c r="ARZ12" s="962"/>
      <c r="ASA12" s="961"/>
      <c r="ASB12" s="961"/>
      <c r="ASC12" s="963"/>
      <c r="ASD12" s="962"/>
      <c r="ASE12" s="961"/>
      <c r="ASF12" s="961"/>
      <c r="ASG12" s="963"/>
      <c r="ASH12" s="962"/>
      <c r="ASI12" s="961"/>
      <c r="ASJ12" s="961"/>
      <c r="ASK12" s="963"/>
      <c r="ASL12" s="962"/>
      <c r="ASM12" s="961"/>
      <c r="ASN12" s="961"/>
      <c r="ASO12" s="963"/>
      <c r="ASP12" s="962"/>
      <c r="ASQ12" s="961"/>
      <c r="ASR12" s="961"/>
      <c r="ASS12" s="963"/>
      <c r="AST12" s="962"/>
      <c r="ASU12" s="961"/>
      <c r="ASV12" s="961"/>
      <c r="ASW12" s="963"/>
      <c r="ASX12" s="962"/>
      <c r="ASY12" s="961"/>
      <c r="ASZ12" s="961"/>
      <c r="ATA12" s="963"/>
      <c r="ATB12" s="962"/>
      <c r="ATC12" s="961"/>
      <c r="ATD12" s="961"/>
      <c r="ATE12" s="963"/>
      <c r="ATF12" s="962"/>
      <c r="ATG12" s="961"/>
      <c r="ATH12" s="961"/>
      <c r="ATI12" s="963"/>
      <c r="ATJ12" s="962"/>
      <c r="ATK12" s="961"/>
      <c r="ATL12" s="961"/>
      <c r="ATM12" s="963"/>
      <c r="ATN12" s="962"/>
      <c r="ATO12" s="961"/>
      <c r="ATP12" s="961"/>
      <c r="ATQ12" s="963"/>
      <c r="ATR12" s="962"/>
      <c r="ATS12" s="961"/>
      <c r="ATT12" s="961"/>
      <c r="ATU12" s="963"/>
      <c r="ATV12" s="962"/>
      <c r="ATW12" s="961"/>
      <c r="ATX12" s="961"/>
      <c r="ATY12" s="963"/>
      <c r="ATZ12" s="962"/>
      <c r="AUA12" s="961"/>
      <c r="AUB12" s="961"/>
      <c r="AUC12" s="963"/>
      <c r="AUD12" s="962"/>
      <c r="AUE12" s="961"/>
      <c r="AUF12" s="961"/>
      <c r="AUG12" s="963"/>
      <c r="AUH12" s="962"/>
      <c r="AUI12" s="961"/>
      <c r="AUJ12" s="961"/>
      <c r="AUK12" s="963"/>
      <c r="AUL12" s="962"/>
      <c r="AUM12" s="961"/>
      <c r="AUN12" s="961"/>
      <c r="AUO12" s="963"/>
      <c r="AUP12" s="962"/>
      <c r="AUQ12" s="961"/>
      <c r="AUR12" s="961"/>
      <c r="AUS12" s="963"/>
      <c r="AUT12" s="962"/>
      <c r="AUU12" s="961"/>
      <c r="AUV12" s="961"/>
      <c r="AUW12" s="963"/>
      <c r="AUX12" s="962"/>
      <c r="AUY12" s="961"/>
      <c r="AUZ12" s="961"/>
      <c r="AVA12" s="963"/>
      <c r="AVB12" s="962"/>
      <c r="AVC12" s="961"/>
      <c r="AVD12" s="961"/>
      <c r="AVE12" s="963"/>
      <c r="AVF12" s="962"/>
      <c r="AVG12" s="961"/>
      <c r="AVH12" s="961"/>
      <c r="AVI12" s="963"/>
      <c r="AVJ12" s="962"/>
      <c r="AVK12" s="961"/>
      <c r="AVL12" s="961"/>
      <c r="AVM12" s="963"/>
      <c r="AVN12" s="962"/>
      <c r="AVO12" s="961"/>
      <c r="AVP12" s="961"/>
      <c r="AVQ12" s="963"/>
      <c r="AVR12" s="962"/>
      <c r="AVS12" s="961"/>
      <c r="AVT12" s="961"/>
      <c r="AVU12" s="963"/>
      <c r="AVV12" s="962"/>
      <c r="AVW12" s="961"/>
      <c r="AVX12" s="961"/>
      <c r="AVY12" s="963"/>
      <c r="AVZ12" s="962"/>
      <c r="AWA12" s="961"/>
      <c r="AWB12" s="961"/>
      <c r="AWC12" s="963"/>
      <c r="AWD12" s="962"/>
      <c r="AWE12" s="961"/>
      <c r="AWF12" s="961"/>
      <c r="AWG12" s="963"/>
      <c r="AWH12" s="962"/>
      <c r="AWI12" s="961"/>
      <c r="AWJ12" s="961"/>
      <c r="AWK12" s="963"/>
      <c r="AWL12" s="962"/>
      <c r="AWM12" s="961"/>
      <c r="AWN12" s="961"/>
      <c r="AWO12" s="963"/>
      <c r="AWP12" s="962"/>
      <c r="AWQ12" s="961"/>
      <c r="AWR12" s="961"/>
      <c r="AWS12" s="963"/>
      <c r="AWT12" s="962"/>
      <c r="AWU12" s="961"/>
      <c r="AWV12" s="961"/>
      <c r="AWW12" s="963"/>
      <c r="AWX12" s="962"/>
      <c r="AWY12" s="961"/>
      <c r="AWZ12" s="961"/>
      <c r="AXA12" s="963"/>
      <c r="AXB12" s="962"/>
      <c r="AXC12" s="961"/>
      <c r="AXD12" s="961"/>
      <c r="AXE12" s="963"/>
      <c r="AXF12" s="962"/>
      <c r="AXG12" s="961"/>
      <c r="AXH12" s="961"/>
      <c r="AXI12" s="963"/>
      <c r="AXJ12" s="962"/>
      <c r="AXK12" s="961"/>
      <c r="AXL12" s="961"/>
      <c r="AXM12" s="963"/>
      <c r="AXN12" s="962"/>
      <c r="AXO12" s="961"/>
      <c r="AXP12" s="961"/>
      <c r="AXQ12" s="963"/>
      <c r="AXR12" s="962"/>
      <c r="AXS12" s="961"/>
      <c r="AXT12" s="961"/>
      <c r="AXU12" s="963"/>
      <c r="AXV12" s="962"/>
      <c r="AXW12" s="961"/>
      <c r="AXX12" s="961"/>
      <c r="AXY12" s="963"/>
      <c r="AXZ12" s="962"/>
      <c r="AYA12" s="961"/>
      <c r="AYB12" s="961"/>
      <c r="AYC12" s="963"/>
      <c r="AYD12" s="962"/>
      <c r="AYE12" s="961"/>
      <c r="AYF12" s="961"/>
      <c r="AYG12" s="963"/>
      <c r="AYH12" s="962"/>
      <c r="AYI12" s="961"/>
      <c r="AYJ12" s="961"/>
      <c r="AYK12" s="963"/>
      <c r="AYL12" s="962"/>
      <c r="AYM12" s="961"/>
      <c r="AYN12" s="961"/>
      <c r="AYO12" s="963"/>
      <c r="AYP12" s="962"/>
      <c r="AYQ12" s="961"/>
      <c r="AYR12" s="961"/>
      <c r="AYS12" s="963"/>
      <c r="AYT12" s="962"/>
      <c r="AYU12" s="961"/>
      <c r="AYV12" s="961"/>
      <c r="AYW12" s="963"/>
      <c r="AYX12" s="962"/>
      <c r="AYY12" s="961"/>
      <c r="AYZ12" s="961"/>
      <c r="AZA12" s="963"/>
      <c r="AZB12" s="962"/>
      <c r="AZC12" s="961"/>
      <c r="AZD12" s="961"/>
      <c r="AZE12" s="963"/>
      <c r="AZF12" s="962"/>
      <c r="AZG12" s="961"/>
      <c r="AZH12" s="961"/>
      <c r="AZI12" s="963"/>
      <c r="AZJ12" s="962"/>
      <c r="AZK12" s="961"/>
      <c r="AZL12" s="961"/>
      <c r="AZM12" s="963"/>
      <c r="AZN12" s="962"/>
      <c r="AZO12" s="961"/>
      <c r="AZP12" s="961"/>
      <c r="AZQ12" s="963"/>
      <c r="AZR12" s="962"/>
      <c r="AZS12" s="961"/>
      <c r="AZT12" s="961"/>
      <c r="AZU12" s="963"/>
      <c r="AZV12" s="962"/>
      <c r="AZW12" s="961"/>
      <c r="AZX12" s="961"/>
      <c r="AZY12" s="963"/>
      <c r="AZZ12" s="962"/>
      <c r="BAA12" s="961"/>
      <c r="BAB12" s="961"/>
      <c r="BAC12" s="963"/>
      <c r="BAD12" s="962"/>
      <c r="BAE12" s="961"/>
      <c r="BAF12" s="961"/>
      <c r="BAG12" s="963"/>
      <c r="BAH12" s="962"/>
      <c r="BAI12" s="961"/>
      <c r="BAJ12" s="961"/>
      <c r="BAK12" s="963"/>
      <c r="BAL12" s="962"/>
      <c r="BAM12" s="961"/>
      <c r="BAN12" s="961"/>
      <c r="BAO12" s="963"/>
      <c r="BAP12" s="962"/>
      <c r="BAQ12" s="961"/>
      <c r="BAR12" s="961"/>
      <c r="BAS12" s="963"/>
      <c r="BAT12" s="962"/>
      <c r="BAU12" s="961"/>
      <c r="BAV12" s="961"/>
      <c r="BAW12" s="963"/>
      <c r="BAX12" s="962"/>
      <c r="BAY12" s="961"/>
      <c r="BAZ12" s="961"/>
      <c r="BBA12" s="963"/>
      <c r="BBB12" s="962"/>
      <c r="BBC12" s="961"/>
      <c r="BBD12" s="961"/>
      <c r="BBE12" s="963"/>
      <c r="BBF12" s="962"/>
      <c r="BBG12" s="961"/>
      <c r="BBH12" s="961"/>
      <c r="BBI12" s="963"/>
      <c r="BBJ12" s="962"/>
      <c r="BBK12" s="961"/>
      <c r="BBL12" s="961"/>
      <c r="BBM12" s="963"/>
      <c r="BBN12" s="962"/>
      <c r="BBO12" s="961"/>
      <c r="BBP12" s="961"/>
      <c r="BBQ12" s="963"/>
      <c r="BBR12" s="962"/>
      <c r="BBS12" s="961"/>
      <c r="BBT12" s="961"/>
      <c r="BBU12" s="963"/>
      <c r="BBV12" s="962"/>
      <c r="BBW12" s="961"/>
      <c r="BBX12" s="961"/>
      <c r="BBY12" s="963"/>
      <c r="BBZ12" s="962"/>
      <c r="BCA12" s="961"/>
      <c r="BCB12" s="961"/>
      <c r="BCC12" s="963"/>
      <c r="BCD12" s="962"/>
      <c r="BCE12" s="961"/>
      <c r="BCF12" s="961"/>
      <c r="BCG12" s="963"/>
      <c r="BCH12" s="962"/>
      <c r="BCI12" s="961"/>
      <c r="BCJ12" s="961"/>
      <c r="BCK12" s="963"/>
      <c r="BCL12" s="962"/>
      <c r="BCM12" s="961"/>
      <c r="BCN12" s="961"/>
      <c r="BCO12" s="963"/>
      <c r="BCP12" s="962"/>
      <c r="BCQ12" s="961"/>
      <c r="BCR12" s="961"/>
      <c r="BCS12" s="963"/>
      <c r="BCT12" s="962"/>
      <c r="BCU12" s="961"/>
      <c r="BCV12" s="961"/>
      <c r="BCW12" s="963"/>
      <c r="BCX12" s="962"/>
      <c r="BCY12" s="961"/>
      <c r="BCZ12" s="961"/>
      <c r="BDA12" s="963"/>
      <c r="BDB12" s="962"/>
      <c r="BDC12" s="961"/>
      <c r="BDD12" s="961"/>
      <c r="BDE12" s="963"/>
      <c r="BDF12" s="962"/>
      <c r="BDG12" s="961"/>
      <c r="BDH12" s="961"/>
      <c r="BDI12" s="963"/>
      <c r="BDJ12" s="962"/>
      <c r="BDK12" s="961"/>
      <c r="BDL12" s="961"/>
      <c r="BDM12" s="963"/>
      <c r="BDN12" s="962"/>
      <c r="BDO12" s="961"/>
      <c r="BDP12" s="961"/>
      <c r="BDQ12" s="963"/>
      <c r="BDR12" s="962"/>
      <c r="BDS12" s="961"/>
      <c r="BDT12" s="961"/>
      <c r="BDU12" s="963"/>
      <c r="BDV12" s="962"/>
      <c r="BDW12" s="961"/>
      <c r="BDX12" s="961"/>
      <c r="BDY12" s="963"/>
      <c r="BDZ12" s="962"/>
      <c r="BEA12" s="961"/>
      <c r="BEB12" s="961"/>
      <c r="BEC12" s="963"/>
      <c r="BED12" s="962"/>
      <c r="BEE12" s="961"/>
      <c r="BEF12" s="961"/>
      <c r="BEG12" s="963"/>
      <c r="BEH12" s="962"/>
      <c r="BEI12" s="961"/>
      <c r="BEJ12" s="961"/>
      <c r="BEK12" s="963"/>
      <c r="BEL12" s="962"/>
      <c r="BEM12" s="961"/>
      <c r="BEN12" s="961"/>
      <c r="BEO12" s="963"/>
      <c r="BEP12" s="962"/>
      <c r="BEQ12" s="961"/>
      <c r="BER12" s="961"/>
      <c r="BES12" s="963"/>
      <c r="BET12" s="962"/>
      <c r="BEU12" s="961"/>
      <c r="BEV12" s="961"/>
      <c r="BEW12" s="963"/>
      <c r="BEX12" s="962"/>
      <c r="BEY12" s="961"/>
      <c r="BEZ12" s="961"/>
      <c r="BFA12" s="963"/>
      <c r="BFB12" s="962"/>
      <c r="BFC12" s="961"/>
      <c r="BFD12" s="961"/>
      <c r="BFE12" s="963"/>
      <c r="BFF12" s="962"/>
      <c r="BFG12" s="961"/>
      <c r="BFH12" s="961"/>
      <c r="BFI12" s="963"/>
      <c r="BFJ12" s="962"/>
      <c r="BFK12" s="961"/>
      <c r="BFL12" s="961"/>
      <c r="BFM12" s="963"/>
      <c r="BFN12" s="962"/>
      <c r="BFO12" s="961"/>
      <c r="BFP12" s="961"/>
      <c r="BFQ12" s="963"/>
      <c r="BFR12" s="962"/>
      <c r="BFS12" s="961"/>
      <c r="BFT12" s="961"/>
      <c r="BFU12" s="963"/>
      <c r="BFV12" s="962"/>
      <c r="BFW12" s="961"/>
      <c r="BFX12" s="961"/>
      <c r="BFY12" s="963"/>
      <c r="BFZ12" s="962"/>
      <c r="BGA12" s="961"/>
      <c r="BGB12" s="961"/>
      <c r="BGC12" s="963"/>
      <c r="BGD12" s="962"/>
      <c r="BGE12" s="961"/>
      <c r="BGF12" s="961"/>
      <c r="BGG12" s="963"/>
      <c r="BGH12" s="962"/>
      <c r="BGI12" s="961"/>
      <c r="BGJ12" s="961"/>
      <c r="BGK12" s="963"/>
      <c r="BGL12" s="962"/>
      <c r="BGM12" s="961"/>
      <c r="BGN12" s="961"/>
      <c r="BGO12" s="963"/>
      <c r="BGP12" s="962"/>
      <c r="BGQ12" s="961"/>
      <c r="BGR12" s="961"/>
      <c r="BGS12" s="963"/>
      <c r="BGT12" s="962"/>
      <c r="BGU12" s="961"/>
      <c r="BGV12" s="961"/>
      <c r="BGW12" s="963"/>
      <c r="BGX12" s="962"/>
      <c r="BGY12" s="961"/>
      <c r="BGZ12" s="961"/>
      <c r="BHA12" s="963"/>
      <c r="BHB12" s="962"/>
      <c r="BHC12" s="961"/>
      <c r="BHD12" s="961"/>
      <c r="BHE12" s="963"/>
      <c r="BHF12" s="962"/>
      <c r="BHG12" s="961"/>
      <c r="BHH12" s="961"/>
      <c r="BHI12" s="963"/>
      <c r="BHJ12" s="962"/>
      <c r="BHK12" s="961"/>
      <c r="BHL12" s="961"/>
      <c r="BHM12" s="963"/>
      <c r="BHN12" s="962"/>
      <c r="BHO12" s="961"/>
      <c r="BHP12" s="961"/>
      <c r="BHQ12" s="963"/>
      <c r="BHR12" s="962"/>
      <c r="BHS12" s="961"/>
      <c r="BHT12" s="961"/>
      <c r="BHU12" s="963"/>
      <c r="BHV12" s="962"/>
      <c r="BHW12" s="961"/>
      <c r="BHX12" s="961"/>
      <c r="BHY12" s="963"/>
      <c r="BHZ12" s="962"/>
      <c r="BIA12" s="961"/>
      <c r="BIB12" s="961"/>
      <c r="BIC12" s="963"/>
      <c r="BID12" s="962"/>
      <c r="BIE12" s="961"/>
      <c r="BIF12" s="961"/>
      <c r="BIG12" s="963"/>
      <c r="BIH12" s="962"/>
      <c r="BII12" s="961"/>
      <c r="BIJ12" s="961"/>
      <c r="BIK12" s="963"/>
      <c r="BIL12" s="962"/>
      <c r="BIM12" s="961"/>
      <c r="BIN12" s="961"/>
      <c r="BIO12" s="963"/>
      <c r="BIP12" s="962"/>
      <c r="BIQ12" s="961"/>
      <c r="BIR12" s="961"/>
      <c r="BIS12" s="963"/>
      <c r="BIT12" s="962"/>
      <c r="BIU12" s="961"/>
      <c r="BIV12" s="961"/>
      <c r="BIW12" s="963"/>
      <c r="BIX12" s="962"/>
      <c r="BIY12" s="961"/>
      <c r="BIZ12" s="961"/>
      <c r="BJA12" s="963"/>
      <c r="BJB12" s="962"/>
      <c r="BJC12" s="961"/>
      <c r="BJD12" s="961"/>
      <c r="BJE12" s="963"/>
      <c r="BJF12" s="962"/>
      <c r="BJG12" s="961"/>
      <c r="BJH12" s="961"/>
      <c r="BJI12" s="963"/>
      <c r="BJJ12" s="962"/>
      <c r="BJK12" s="961"/>
      <c r="BJL12" s="961"/>
      <c r="BJM12" s="963"/>
      <c r="BJN12" s="962"/>
      <c r="BJO12" s="961"/>
      <c r="BJP12" s="961"/>
      <c r="BJQ12" s="963"/>
      <c r="BJR12" s="962"/>
      <c r="BJS12" s="961"/>
      <c r="BJT12" s="961"/>
      <c r="BJU12" s="963"/>
      <c r="BJV12" s="962"/>
      <c r="BJW12" s="961"/>
      <c r="BJX12" s="961"/>
      <c r="BJY12" s="963"/>
      <c r="BJZ12" s="962"/>
      <c r="BKA12" s="961"/>
      <c r="BKB12" s="961"/>
      <c r="BKC12" s="963"/>
      <c r="BKD12" s="962"/>
      <c r="BKE12" s="961"/>
      <c r="BKF12" s="961"/>
      <c r="BKG12" s="963"/>
      <c r="BKH12" s="962"/>
      <c r="BKI12" s="961"/>
      <c r="BKJ12" s="961"/>
      <c r="BKK12" s="963"/>
      <c r="BKL12" s="962"/>
      <c r="BKM12" s="961"/>
      <c r="BKN12" s="961"/>
      <c r="BKO12" s="963"/>
      <c r="BKP12" s="962"/>
      <c r="BKQ12" s="961"/>
      <c r="BKR12" s="961"/>
      <c r="BKS12" s="963"/>
      <c r="BKT12" s="962"/>
      <c r="BKU12" s="961"/>
      <c r="BKV12" s="961"/>
      <c r="BKW12" s="963"/>
      <c r="BKX12" s="962"/>
      <c r="BKY12" s="961"/>
      <c r="BKZ12" s="961"/>
      <c r="BLA12" s="963"/>
      <c r="BLB12" s="962"/>
      <c r="BLC12" s="961"/>
      <c r="BLD12" s="961"/>
      <c r="BLE12" s="963"/>
      <c r="BLF12" s="962"/>
      <c r="BLG12" s="961"/>
      <c r="BLH12" s="961"/>
      <c r="BLI12" s="963"/>
      <c r="BLJ12" s="962"/>
      <c r="BLK12" s="961"/>
      <c r="BLL12" s="961"/>
      <c r="BLM12" s="963"/>
      <c r="BLN12" s="962"/>
      <c r="BLO12" s="961"/>
      <c r="BLP12" s="961"/>
      <c r="BLQ12" s="963"/>
      <c r="BLR12" s="962"/>
      <c r="BLS12" s="961"/>
      <c r="BLT12" s="961"/>
      <c r="BLU12" s="963"/>
      <c r="BLV12" s="962"/>
      <c r="BLW12" s="961"/>
      <c r="BLX12" s="961"/>
      <c r="BLY12" s="963"/>
      <c r="BLZ12" s="962"/>
      <c r="BMA12" s="961"/>
      <c r="BMB12" s="961"/>
      <c r="BMC12" s="963"/>
      <c r="BMD12" s="962"/>
      <c r="BME12" s="961"/>
      <c r="BMF12" s="961"/>
      <c r="BMG12" s="963"/>
      <c r="BMH12" s="962"/>
      <c r="BMI12" s="961"/>
      <c r="BMJ12" s="961"/>
      <c r="BMK12" s="963"/>
      <c r="BML12" s="962"/>
      <c r="BMM12" s="961"/>
      <c r="BMN12" s="961"/>
      <c r="BMO12" s="963"/>
      <c r="BMP12" s="962"/>
      <c r="BMQ12" s="961"/>
      <c r="BMR12" s="961"/>
      <c r="BMS12" s="963"/>
      <c r="BMT12" s="962"/>
      <c r="BMU12" s="961"/>
      <c r="BMV12" s="961"/>
      <c r="BMW12" s="963"/>
      <c r="BMX12" s="962"/>
      <c r="BMY12" s="961"/>
      <c r="BMZ12" s="961"/>
      <c r="BNA12" s="963"/>
      <c r="BNB12" s="962"/>
      <c r="BNC12" s="961"/>
      <c r="BND12" s="961"/>
      <c r="BNE12" s="963"/>
      <c r="BNF12" s="962"/>
      <c r="BNG12" s="961"/>
      <c r="BNH12" s="961"/>
      <c r="BNI12" s="963"/>
      <c r="BNJ12" s="962"/>
      <c r="BNK12" s="961"/>
      <c r="BNL12" s="961"/>
      <c r="BNM12" s="963"/>
      <c r="BNN12" s="962"/>
      <c r="BNO12" s="961"/>
      <c r="BNP12" s="961"/>
      <c r="BNQ12" s="963"/>
      <c r="BNR12" s="962"/>
      <c r="BNS12" s="961"/>
      <c r="BNT12" s="961"/>
      <c r="BNU12" s="963"/>
      <c r="BNV12" s="962"/>
      <c r="BNW12" s="961"/>
      <c r="BNX12" s="961"/>
      <c r="BNY12" s="963"/>
      <c r="BNZ12" s="962"/>
      <c r="BOA12" s="961"/>
      <c r="BOB12" s="961"/>
      <c r="BOC12" s="963"/>
      <c r="BOD12" s="962"/>
      <c r="BOE12" s="961"/>
      <c r="BOF12" s="961"/>
      <c r="BOG12" s="963"/>
      <c r="BOH12" s="962"/>
      <c r="BOI12" s="961"/>
      <c r="BOJ12" s="961"/>
      <c r="BOK12" s="963"/>
      <c r="BOL12" s="962"/>
      <c r="BOM12" s="961"/>
      <c r="BON12" s="961"/>
      <c r="BOO12" s="963"/>
      <c r="BOP12" s="962"/>
      <c r="BOQ12" s="961"/>
      <c r="BOR12" s="961"/>
      <c r="BOS12" s="963"/>
      <c r="BOT12" s="962"/>
      <c r="BOU12" s="961"/>
      <c r="BOV12" s="961"/>
      <c r="BOW12" s="963"/>
      <c r="BOX12" s="962"/>
      <c r="BOY12" s="961"/>
      <c r="BOZ12" s="961"/>
      <c r="BPA12" s="963"/>
      <c r="BPB12" s="962"/>
      <c r="BPC12" s="961"/>
      <c r="BPD12" s="961"/>
      <c r="BPE12" s="963"/>
      <c r="BPF12" s="962"/>
      <c r="BPG12" s="961"/>
      <c r="BPH12" s="961"/>
      <c r="BPI12" s="963"/>
      <c r="BPJ12" s="962"/>
      <c r="BPK12" s="961"/>
      <c r="BPL12" s="961"/>
      <c r="BPM12" s="963"/>
      <c r="BPN12" s="962"/>
      <c r="BPO12" s="961"/>
      <c r="BPP12" s="961"/>
      <c r="BPQ12" s="963"/>
      <c r="BPR12" s="962"/>
      <c r="BPS12" s="961"/>
      <c r="BPT12" s="961"/>
      <c r="BPU12" s="963"/>
      <c r="BPV12" s="962"/>
      <c r="BPW12" s="961"/>
      <c r="BPX12" s="961"/>
      <c r="BPY12" s="963"/>
      <c r="BPZ12" s="962"/>
      <c r="BQA12" s="961"/>
      <c r="BQB12" s="961"/>
      <c r="BQC12" s="963"/>
      <c r="BQD12" s="962"/>
      <c r="BQE12" s="961"/>
      <c r="BQF12" s="961"/>
      <c r="BQG12" s="963"/>
      <c r="BQH12" s="962"/>
      <c r="BQI12" s="961"/>
      <c r="BQJ12" s="961"/>
      <c r="BQK12" s="963"/>
      <c r="BQL12" s="962"/>
      <c r="BQM12" s="961"/>
      <c r="BQN12" s="961"/>
      <c r="BQO12" s="963"/>
      <c r="BQP12" s="962"/>
      <c r="BQQ12" s="961"/>
      <c r="BQR12" s="961"/>
      <c r="BQS12" s="963"/>
      <c r="BQT12" s="962"/>
      <c r="BQU12" s="961"/>
      <c r="BQV12" s="961"/>
      <c r="BQW12" s="963"/>
      <c r="BQX12" s="962"/>
      <c r="BQY12" s="961"/>
      <c r="BQZ12" s="961"/>
      <c r="BRA12" s="963"/>
      <c r="BRB12" s="962"/>
      <c r="BRC12" s="961"/>
      <c r="BRD12" s="961"/>
      <c r="BRE12" s="963"/>
      <c r="BRF12" s="962"/>
      <c r="BRG12" s="961"/>
      <c r="BRH12" s="961"/>
      <c r="BRI12" s="963"/>
      <c r="BRJ12" s="962"/>
      <c r="BRK12" s="961"/>
      <c r="BRL12" s="961"/>
      <c r="BRM12" s="963"/>
      <c r="BRN12" s="962"/>
      <c r="BRO12" s="961"/>
      <c r="BRP12" s="961"/>
      <c r="BRQ12" s="963"/>
      <c r="BRR12" s="962"/>
      <c r="BRS12" s="961"/>
      <c r="BRT12" s="961"/>
      <c r="BRU12" s="963"/>
      <c r="BRV12" s="962"/>
      <c r="BRW12" s="961"/>
      <c r="BRX12" s="961"/>
      <c r="BRY12" s="963"/>
      <c r="BRZ12" s="962"/>
      <c r="BSA12" s="961"/>
      <c r="BSB12" s="961"/>
      <c r="BSC12" s="963"/>
      <c r="BSD12" s="962"/>
      <c r="BSE12" s="961"/>
      <c r="BSF12" s="961"/>
      <c r="BSG12" s="963"/>
      <c r="BSH12" s="962"/>
      <c r="BSI12" s="961"/>
      <c r="BSJ12" s="961"/>
      <c r="BSK12" s="963"/>
      <c r="BSL12" s="962"/>
      <c r="BSM12" s="961"/>
      <c r="BSN12" s="961"/>
      <c r="BSO12" s="963"/>
      <c r="BSP12" s="962"/>
      <c r="BSQ12" s="961"/>
      <c r="BSR12" s="961"/>
      <c r="BSS12" s="963"/>
      <c r="BST12" s="962"/>
      <c r="BSU12" s="961"/>
      <c r="BSV12" s="961"/>
      <c r="BSW12" s="963"/>
      <c r="BSX12" s="962"/>
      <c r="BSY12" s="961"/>
      <c r="BSZ12" s="961"/>
      <c r="BTA12" s="963"/>
      <c r="BTB12" s="962"/>
      <c r="BTC12" s="961"/>
      <c r="BTD12" s="961"/>
      <c r="BTE12" s="963"/>
      <c r="BTF12" s="962"/>
      <c r="BTG12" s="961"/>
      <c r="BTH12" s="961"/>
      <c r="BTI12" s="963"/>
      <c r="BTJ12" s="962"/>
      <c r="BTK12" s="961"/>
      <c r="BTL12" s="961"/>
      <c r="BTM12" s="963"/>
      <c r="BTN12" s="962"/>
      <c r="BTO12" s="961"/>
      <c r="BTP12" s="961"/>
      <c r="BTQ12" s="963"/>
      <c r="BTR12" s="962"/>
      <c r="BTS12" s="961"/>
      <c r="BTT12" s="961"/>
      <c r="BTU12" s="963"/>
      <c r="BTV12" s="962"/>
      <c r="BTW12" s="961"/>
      <c r="BTX12" s="961"/>
      <c r="BTY12" s="963"/>
      <c r="BTZ12" s="962"/>
      <c r="BUA12" s="961"/>
      <c r="BUB12" s="961"/>
      <c r="BUC12" s="963"/>
      <c r="BUD12" s="962"/>
      <c r="BUE12" s="961"/>
      <c r="BUF12" s="961"/>
      <c r="BUG12" s="963"/>
      <c r="BUH12" s="962"/>
      <c r="BUI12" s="961"/>
      <c r="BUJ12" s="961"/>
      <c r="BUK12" s="963"/>
      <c r="BUL12" s="962"/>
      <c r="BUM12" s="961"/>
      <c r="BUN12" s="961"/>
      <c r="BUO12" s="963"/>
      <c r="BUP12" s="962"/>
      <c r="BUQ12" s="961"/>
      <c r="BUR12" s="961"/>
      <c r="BUS12" s="963"/>
      <c r="BUT12" s="962"/>
      <c r="BUU12" s="961"/>
      <c r="BUV12" s="961"/>
      <c r="BUW12" s="963"/>
      <c r="BUX12" s="962"/>
      <c r="BUY12" s="961"/>
      <c r="BUZ12" s="961"/>
      <c r="BVA12" s="963"/>
      <c r="BVB12" s="962"/>
      <c r="BVC12" s="961"/>
      <c r="BVD12" s="961"/>
      <c r="BVE12" s="963"/>
      <c r="BVF12" s="962"/>
      <c r="BVG12" s="961"/>
      <c r="BVH12" s="961"/>
      <c r="BVI12" s="963"/>
      <c r="BVJ12" s="962"/>
      <c r="BVK12" s="961"/>
      <c r="BVL12" s="961"/>
      <c r="BVM12" s="963"/>
      <c r="BVN12" s="962"/>
      <c r="BVO12" s="961"/>
      <c r="BVP12" s="961"/>
      <c r="BVQ12" s="963"/>
      <c r="BVR12" s="962"/>
      <c r="BVS12" s="961"/>
      <c r="BVT12" s="961"/>
      <c r="BVU12" s="963"/>
      <c r="BVV12" s="962"/>
      <c r="BVW12" s="961"/>
      <c r="BVX12" s="961"/>
      <c r="BVY12" s="963"/>
      <c r="BVZ12" s="962"/>
      <c r="BWA12" s="961"/>
      <c r="BWB12" s="961"/>
      <c r="BWC12" s="963"/>
      <c r="BWD12" s="962"/>
      <c r="BWE12" s="961"/>
      <c r="BWF12" s="961"/>
      <c r="BWG12" s="963"/>
      <c r="BWH12" s="962"/>
      <c r="BWI12" s="961"/>
      <c r="BWJ12" s="961"/>
      <c r="BWK12" s="963"/>
      <c r="BWL12" s="962"/>
      <c r="BWM12" s="961"/>
      <c r="BWN12" s="961"/>
      <c r="BWO12" s="963"/>
      <c r="BWP12" s="962"/>
      <c r="BWQ12" s="961"/>
      <c r="BWR12" s="961"/>
      <c r="BWS12" s="963"/>
      <c r="BWT12" s="962"/>
      <c r="BWU12" s="961"/>
      <c r="BWV12" s="961"/>
      <c r="BWW12" s="963"/>
      <c r="BWX12" s="962"/>
      <c r="BWY12" s="961"/>
      <c r="BWZ12" s="961"/>
      <c r="BXA12" s="963"/>
      <c r="BXB12" s="962"/>
      <c r="BXC12" s="961"/>
      <c r="BXD12" s="961"/>
      <c r="BXE12" s="963"/>
      <c r="BXF12" s="962"/>
      <c r="BXG12" s="961"/>
      <c r="BXH12" s="961"/>
      <c r="BXI12" s="963"/>
      <c r="BXJ12" s="962"/>
      <c r="BXK12" s="961"/>
      <c r="BXL12" s="961"/>
      <c r="BXM12" s="963"/>
      <c r="BXN12" s="962"/>
      <c r="BXO12" s="961"/>
      <c r="BXP12" s="961"/>
      <c r="BXQ12" s="963"/>
      <c r="BXR12" s="962"/>
      <c r="BXS12" s="961"/>
      <c r="BXT12" s="961"/>
      <c r="BXU12" s="963"/>
      <c r="BXV12" s="962"/>
      <c r="BXW12" s="961"/>
      <c r="BXX12" s="961"/>
      <c r="BXY12" s="963"/>
      <c r="BXZ12" s="962"/>
      <c r="BYA12" s="961"/>
      <c r="BYB12" s="961"/>
      <c r="BYC12" s="963"/>
      <c r="BYD12" s="962"/>
      <c r="BYE12" s="961"/>
      <c r="BYF12" s="961"/>
      <c r="BYG12" s="963"/>
      <c r="BYH12" s="962"/>
      <c r="BYI12" s="961"/>
      <c r="BYJ12" s="961"/>
      <c r="BYK12" s="963"/>
      <c r="BYL12" s="962"/>
      <c r="BYM12" s="961"/>
      <c r="BYN12" s="961"/>
      <c r="BYO12" s="963"/>
      <c r="BYP12" s="962"/>
      <c r="BYQ12" s="961"/>
      <c r="BYR12" s="961"/>
      <c r="BYS12" s="963"/>
      <c r="BYT12" s="962"/>
      <c r="BYU12" s="961"/>
      <c r="BYV12" s="961"/>
      <c r="BYW12" s="963"/>
      <c r="BYX12" s="962"/>
      <c r="BYY12" s="961"/>
      <c r="BYZ12" s="961"/>
      <c r="BZA12" s="963"/>
      <c r="BZB12" s="962"/>
      <c r="BZC12" s="961"/>
      <c r="BZD12" s="961"/>
      <c r="BZE12" s="963"/>
      <c r="BZF12" s="962"/>
      <c r="BZG12" s="961"/>
      <c r="BZH12" s="961"/>
      <c r="BZI12" s="963"/>
      <c r="BZJ12" s="962"/>
      <c r="BZK12" s="961"/>
      <c r="BZL12" s="961"/>
      <c r="BZM12" s="963"/>
      <c r="BZN12" s="962"/>
      <c r="BZO12" s="961"/>
      <c r="BZP12" s="961"/>
      <c r="BZQ12" s="963"/>
      <c r="BZR12" s="962"/>
      <c r="BZS12" s="961"/>
      <c r="BZT12" s="961"/>
      <c r="BZU12" s="963"/>
      <c r="BZV12" s="962"/>
      <c r="BZW12" s="961"/>
      <c r="BZX12" s="961"/>
      <c r="BZY12" s="963"/>
      <c r="BZZ12" s="962"/>
      <c r="CAA12" s="961"/>
      <c r="CAB12" s="961"/>
      <c r="CAC12" s="963"/>
      <c r="CAD12" s="962"/>
      <c r="CAE12" s="961"/>
      <c r="CAF12" s="961"/>
      <c r="CAG12" s="963"/>
      <c r="CAH12" s="962"/>
      <c r="CAI12" s="961"/>
      <c r="CAJ12" s="961"/>
      <c r="CAK12" s="963"/>
      <c r="CAL12" s="962"/>
      <c r="CAM12" s="961"/>
      <c r="CAN12" s="961"/>
      <c r="CAO12" s="963"/>
      <c r="CAP12" s="962"/>
      <c r="CAQ12" s="961"/>
      <c r="CAR12" s="961"/>
      <c r="CAS12" s="963"/>
      <c r="CAT12" s="962"/>
      <c r="CAU12" s="961"/>
      <c r="CAV12" s="961"/>
      <c r="CAW12" s="963"/>
      <c r="CAX12" s="962"/>
      <c r="CAY12" s="961"/>
      <c r="CAZ12" s="961"/>
      <c r="CBA12" s="963"/>
      <c r="CBB12" s="962"/>
      <c r="CBC12" s="961"/>
      <c r="CBD12" s="961"/>
      <c r="CBE12" s="963"/>
      <c r="CBF12" s="962"/>
      <c r="CBG12" s="961"/>
      <c r="CBH12" s="961"/>
      <c r="CBI12" s="963"/>
      <c r="CBJ12" s="962"/>
      <c r="CBK12" s="961"/>
      <c r="CBL12" s="961"/>
      <c r="CBM12" s="963"/>
      <c r="CBN12" s="962"/>
      <c r="CBO12" s="961"/>
      <c r="CBP12" s="961"/>
      <c r="CBQ12" s="963"/>
      <c r="CBR12" s="962"/>
      <c r="CBS12" s="961"/>
      <c r="CBT12" s="961"/>
      <c r="CBU12" s="963"/>
      <c r="CBV12" s="962"/>
      <c r="CBW12" s="961"/>
      <c r="CBX12" s="961"/>
      <c r="CBY12" s="963"/>
      <c r="CBZ12" s="962"/>
      <c r="CCA12" s="961"/>
      <c r="CCB12" s="961"/>
      <c r="CCC12" s="963"/>
      <c r="CCD12" s="962"/>
      <c r="CCE12" s="961"/>
      <c r="CCF12" s="961"/>
      <c r="CCG12" s="963"/>
      <c r="CCH12" s="962"/>
      <c r="CCI12" s="961"/>
      <c r="CCJ12" s="961"/>
      <c r="CCK12" s="963"/>
      <c r="CCL12" s="962"/>
      <c r="CCM12" s="961"/>
      <c r="CCN12" s="961"/>
      <c r="CCO12" s="963"/>
      <c r="CCP12" s="962"/>
      <c r="CCQ12" s="961"/>
      <c r="CCR12" s="961"/>
      <c r="CCS12" s="963"/>
      <c r="CCT12" s="962"/>
      <c r="CCU12" s="961"/>
      <c r="CCV12" s="961"/>
      <c r="CCW12" s="963"/>
      <c r="CCX12" s="962"/>
      <c r="CCY12" s="961"/>
      <c r="CCZ12" s="961"/>
      <c r="CDA12" s="963"/>
      <c r="CDB12" s="962"/>
      <c r="CDC12" s="961"/>
      <c r="CDD12" s="961"/>
      <c r="CDE12" s="963"/>
      <c r="CDF12" s="962"/>
      <c r="CDG12" s="961"/>
      <c r="CDH12" s="961"/>
      <c r="CDI12" s="963"/>
      <c r="CDJ12" s="962"/>
      <c r="CDK12" s="961"/>
      <c r="CDL12" s="961"/>
      <c r="CDM12" s="963"/>
      <c r="CDN12" s="962"/>
      <c r="CDO12" s="961"/>
      <c r="CDP12" s="961"/>
      <c r="CDQ12" s="963"/>
      <c r="CDR12" s="962"/>
      <c r="CDS12" s="961"/>
      <c r="CDT12" s="961"/>
      <c r="CDU12" s="963"/>
      <c r="CDV12" s="962"/>
      <c r="CDW12" s="961"/>
      <c r="CDX12" s="961"/>
      <c r="CDY12" s="963"/>
      <c r="CDZ12" s="962"/>
      <c r="CEA12" s="961"/>
      <c r="CEB12" s="961"/>
      <c r="CEC12" s="963"/>
      <c r="CED12" s="962"/>
      <c r="CEE12" s="961"/>
      <c r="CEF12" s="961"/>
      <c r="CEG12" s="963"/>
      <c r="CEH12" s="962"/>
      <c r="CEI12" s="961"/>
      <c r="CEJ12" s="961"/>
      <c r="CEK12" s="963"/>
      <c r="CEL12" s="962"/>
      <c r="CEM12" s="961"/>
      <c r="CEN12" s="961"/>
      <c r="CEO12" s="963"/>
      <c r="CEP12" s="962"/>
      <c r="CEQ12" s="961"/>
      <c r="CER12" s="961"/>
      <c r="CES12" s="963"/>
      <c r="CET12" s="962"/>
      <c r="CEU12" s="961"/>
      <c r="CEV12" s="961"/>
      <c r="CEW12" s="963"/>
      <c r="CEX12" s="962"/>
      <c r="CEY12" s="961"/>
      <c r="CEZ12" s="961"/>
      <c r="CFA12" s="963"/>
      <c r="CFB12" s="962"/>
      <c r="CFC12" s="961"/>
      <c r="CFD12" s="961"/>
      <c r="CFE12" s="963"/>
      <c r="CFF12" s="962"/>
      <c r="CFG12" s="961"/>
      <c r="CFH12" s="961"/>
      <c r="CFI12" s="963"/>
      <c r="CFJ12" s="962"/>
      <c r="CFK12" s="961"/>
      <c r="CFL12" s="961"/>
      <c r="CFM12" s="963"/>
      <c r="CFN12" s="962"/>
      <c r="CFO12" s="961"/>
      <c r="CFP12" s="961"/>
      <c r="CFQ12" s="963"/>
      <c r="CFR12" s="962"/>
      <c r="CFS12" s="961"/>
      <c r="CFT12" s="961"/>
      <c r="CFU12" s="963"/>
      <c r="CFV12" s="962"/>
      <c r="CFW12" s="961"/>
      <c r="CFX12" s="961"/>
      <c r="CFY12" s="963"/>
      <c r="CFZ12" s="962"/>
      <c r="CGA12" s="961"/>
      <c r="CGB12" s="961"/>
      <c r="CGC12" s="963"/>
      <c r="CGD12" s="962"/>
      <c r="CGE12" s="961"/>
      <c r="CGF12" s="961"/>
      <c r="CGG12" s="963"/>
      <c r="CGH12" s="962"/>
      <c r="CGI12" s="961"/>
      <c r="CGJ12" s="961"/>
      <c r="CGK12" s="963"/>
      <c r="CGL12" s="962"/>
      <c r="CGM12" s="961"/>
      <c r="CGN12" s="961"/>
      <c r="CGO12" s="963"/>
      <c r="CGP12" s="962"/>
      <c r="CGQ12" s="961"/>
      <c r="CGR12" s="961"/>
      <c r="CGS12" s="963"/>
      <c r="CGT12" s="962"/>
      <c r="CGU12" s="961"/>
      <c r="CGV12" s="961"/>
      <c r="CGW12" s="963"/>
      <c r="CGX12" s="962"/>
      <c r="CGY12" s="961"/>
      <c r="CGZ12" s="961"/>
      <c r="CHA12" s="963"/>
      <c r="CHB12" s="962"/>
      <c r="CHC12" s="961"/>
      <c r="CHD12" s="961"/>
      <c r="CHE12" s="963"/>
      <c r="CHF12" s="962"/>
      <c r="CHG12" s="961"/>
      <c r="CHH12" s="961"/>
      <c r="CHI12" s="963"/>
      <c r="CHJ12" s="962"/>
      <c r="CHK12" s="961"/>
      <c r="CHL12" s="961"/>
      <c r="CHM12" s="963"/>
      <c r="CHN12" s="962"/>
      <c r="CHO12" s="961"/>
      <c r="CHP12" s="961"/>
      <c r="CHQ12" s="963"/>
      <c r="CHR12" s="962"/>
      <c r="CHS12" s="961"/>
      <c r="CHT12" s="961"/>
      <c r="CHU12" s="963"/>
      <c r="CHV12" s="962"/>
      <c r="CHW12" s="961"/>
      <c r="CHX12" s="961"/>
      <c r="CHY12" s="963"/>
      <c r="CHZ12" s="962"/>
      <c r="CIA12" s="961"/>
      <c r="CIB12" s="961"/>
      <c r="CIC12" s="963"/>
      <c r="CID12" s="962"/>
      <c r="CIE12" s="961"/>
      <c r="CIF12" s="961"/>
      <c r="CIG12" s="963"/>
      <c r="CIH12" s="962"/>
      <c r="CII12" s="961"/>
      <c r="CIJ12" s="961"/>
      <c r="CIK12" s="963"/>
      <c r="CIL12" s="962"/>
      <c r="CIM12" s="961"/>
      <c r="CIN12" s="961"/>
      <c r="CIO12" s="963"/>
      <c r="CIP12" s="962"/>
      <c r="CIQ12" s="961"/>
      <c r="CIR12" s="961"/>
      <c r="CIS12" s="963"/>
      <c r="CIT12" s="962"/>
      <c r="CIU12" s="961"/>
      <c r="CIV12" s="961"/>
      <c r="CIW12" s="963"/>
      <c r="CIX12" s="962"/>
      <c r="CIY12" s="961"/>
      <c r="CIZ12" s="961"/>
      <c r="CJA12" s="963"/>
      <c r="CJB12" s="962"/>
      <c r="CJC12" s="961"/>
      <c r="CJD12" s="961"/>
      <c r="CJE12" s="963"/>
      <c r="CJF12" s="962"/>
      <c r="CJG12" s="961"/>
      <c r="CJH12" s="961"/>
      <c r="CJI12" s="963"/>
      <c r="CJJ12" s="962"/>
      <c r="CJK12" s="961"/>
      <c r="CJL12" s="961"/>
      <c r="CJM12" s="963"/>
      <c r="CJN12" s="962"/>
      <c r="CJO12" s="961"/>
      <c r="CJP12" s="961"/>
      <c r="CJQ12" s="963"/>
      <c r="CJR12" s="962"/>
      <c r="CJS12" s="961"/>
      <c r="CJT12" s="961"/>
      <c r="CJU12" s="963"/>
      <c r="CJV12" s="962"/>
      <c r="CJW12" s="961"/>
      <c r="CJX12" s="961"/>
      <c r="CJY12" s="963"/>
      <c r="CJZ12" s="962"/>
      <c r="CKA12" s="961"/>
      <c r="CKB12" s="961"/>
      <c r="CKC12" s="963"/>
      <c r="CKD12" s="962"/>
      <c r="CKE12" s="961"/>
      <c r="CKF12" s="961"/>
      <c r="CKG12" s="963"/>
      <c r="CKH12" s="962"/>
      <c r="CKI12" s="961"/>
      <c r="CKJ12" s="961"/>
      <c r="CKK12" s="963"/>
      <c r="CKL12" s="962"/>
      <c r="CKM12" s="961"/>
      <c r="CKN12" s="961"/>
      <c r="CKO12" s="963"/>
      <c r="CKP12" s="962"/>
      <c r="CKQ12" s="961"/>
      <c r="CKR12" s="961"/>
      <c r="CKS12" s="963"/>
      <c r="CKT12" s="962"/>
      <c r="CKU12" s="961"/>
      <c r="CKV12" s="961"/>
      <c r="CKW12" s="963"/>
      <c r="CKX12" s="962"/>
      <c r="CKY12" s="961"/>
      <c r="CKZ12" s="961"/>
      <c r="CLA12" s="963"/>
      <c r="CLB12" s="962"/>
      <c r="CLC12" s="961"/>
      <c r="CLD12" s="961"/>
      <c r="CLE12" s="963"/>
      <c r="CLF12" s="962"/>
      <c r="CLG12" s="961"/>
      <c r="CLH12" s="961"/>
      <c r="CLI12" s="963"/>
      <c r="CLJ12" s="962"/>
      <c r="CLK12" s="961"/>
      <c r="CLL12" s="961"/>
      <c r="CLM12" s="963"/>
      <c r="CLN12" s="962"/>
      <c r="CLO12" s="961"/>
      <c r="CLP12" s="961"/>
      <c r="CLQ12" s="963"/>
      <c r="CLR12" s="962"/>
      <c r="CLS12" s="961"/>
      <c r="CLT12" s="961"/>
      <c r="CLU12" s="963"/>
      <c r="CLV12" s="962"/>
      <c r="CLW12" s="961"/>
      <c r="CLX12" s="961"/>
      <c r="CLY12" s="963"/>
      <c r="CLZ12" s="962"/>
      <c r="CMA12" s="961"/>
      <c r="CMB12" s="961"/>
      <c r="CMC12" s="963"/>
      <c r="CMD12" s="962"/>
      <c r="CME12" s="961"/>
      <c r="CMF12" s="961"/>
      <c r="CMG12" s="963"/>
      <c r="CMH12" s="962"/>
      <c r="CMI12" s="961"/>
      <c r="CMJ12" s="961"/>
      <c r="CMK12" s="963"/>
      <c r="CML12" s="962"/>
      <c r="CMM12" s="961"/>
      <c r="CMN12" s="961"/>
      <c r="CMO12" s="963"/>
      <c r="CMP12" s="962"/>
      <c r="CMQ12" s="961"/>
      <c r="CMR12" s="961"/>
      <c r="CMS12" s="963"/>
      <c r="CMT12" s="962"/>
      <c r="CMU12" s="961"/>
      <c r="CMV12" s="961"/>
      <c r="CMW12" s="963"/>
      <c r="CMX12" s="962"/>
      <c r="CMY12" s="961"/>
      <c r="CMZ12" s="961"/>
      <c r="CNA12" s="963"/>
      <c r="CNB12" s="962"/>
      <c r="CNC12" s="961"/>
      <c r="CND12" s="961"/>
      <c r="CNE12" s="963"/>
      <c r="CNF12" s="962"/>
      <c r="CNG12" s="961"/>
      <c r="CNH12" s="961"/>
      <c r="CNI12" s="963"/>
      <c r="CNJ12" s="962"/>
      <c r="CNK12" s="961"/>
      <c r="CNL12" s="961"/>
      <c r="CNM12" s="963"/>
      <c r="CNN12" s="962"/>
      <c r="CNO12" s="961"/>
      <c r="CNP12" s="961"/>
      <c r="CNQ12" s="963"/>
      <c r="CNR12" s="962"/>
      <c r="CNS12" s="961"/>
      <c r="CNT12" s="961"/>
      <c r="CNU12" s="963"/>
      <c r="CNV12" s="962"/>
      <c r="CNW12" s="961"/>
      <c r="CNX12" s="961"/>
      <c r="CNY12" s="963"/>
      <c r="CNZ12" s="962"/>
      <c r="COA12" s="961"/>
      <c r="COB12" s="961"/>
      <c r="COC12" s="963"/>
      <c r="COD12" s="962"/>
      <c r="COE12" s="961"/>
      <c r="COF12" s="961"/>
      <c r="COG12" s="963"/>
      <c r="COH12" s="962"/>
      <c r="COI12" s="961"/>
      <c r="COJ12" s="961"/>
      <c r="COK12" s="963"/>
      <c r="COL12" s="962"/>
      <c r="COM12" s="961"/>
      <c r="CON12" s="961"/>
      <c r="COO12" s="963"/>
      <c r="COP12" s="962"/>
      <c r="COQ12" s="961"/>
      <c r="COR12" s="961"/>
      <c r="COS12" s="963"/>
      <c r="COT12" s="962"/>
      <c r="COU12" s="961"/>
      <c r="COV12" s="961"/>
      <c r="COW12" s="963"/>
      <c r="COX12" s="962"/>
      <c r="COY12" s="961"/>
      <c r="COZ12" s="961"/>
      <c r="CPA12" s="963"/>
      <c r="CPB12" s="962"/>
      <c r="CPC12" s="961"/>
      <c r="CPD12" s="961"/>
      <c r="CPE12" s="963"/>
      <c r="CPF12" s="962"/>
      <c r="CPG12" s="961"/>
      <c r="CPH12" s="961"/>
      <c r="CPI12" s="963"/>
      <c r="CPJ12" s="962"/>
      <c r="CPK12" s="961"/>
      <c r="CPL12" s="961"/>
      <c r="CPM12" s="963"/>
      <c r="CPN12" s="962"/>
      <c r="CPO12" s="961"/>
      <c r="CPP12" s="961"/>
      <c r="CPQ12" s="963"/>
      <c r="CPR12" s="962"/>
      <c r="CPS12" s="961"/>
      <c r="CPT12" s="961"/>
      <c r="CPU12" s="963"/>
      <c r="CPV12" s="962"/>
      <c r="CPW12" s="961"/>
      <c r="CPX12" s="961"/>
      <c r="CPY12" s="963"/>
      <c r="CPZ12" s="962"/>
      <c r="CQA12" s="961"/>
      <c r="CQB12" s="961"/>
      <c r="CQC12" s="963"/>
      <c r="CQD12" s="962"/>
      <c r="CQE12" s="961"/>
      <c r="CQF12" s="961"/>
      <c r="CQG12" s="963"/>
      <c r="CQH12" s="962"/>
      <c r="CQI12" s="961"/>
      <c r="CQJ12" s="961"/>
      <c r="CQK12" s="963"/>
      <c r="CQL12" s="962"/>
      <c r="CQM12" s="961"/>
      <c r="CQN12" s="961"/>
      <c r="CQO12" s="963"/>
      <c r="CQP12" s="962"/>
      <c r="CQQ12" s="961"/>
      <c r="CQR12" s="961"/>
      <c r="CQS12" s="963"/>
      <c r="CQT12" s="962"/>
      <c r="CQU12" s="961"/>
      <c r="CQV12" s="961"/>
      <c r="CQW12" s="963"/>
      <c r="CQX12" s="962"/>
      <c r="CQY12" s="961"/>
      <c r="CQZ12" s="961"/>
      <c r="CRA12" s="963"/>
      <c r="CRB12" s="962"/>
      <c r="CRC12" s="961"/>
      <c r="CRD12" s="961"/>
      <c r="CRE12" s="963"/>
      <c r="CRF12" s="962"/>
      <c r="CRG12" s="961"/>
      <c r="CRH12" s="961"/>
      <c r="CRI12" s="963"/>
      <c r="CRJ12" s="962"/>
      <c r="CRK12" s="961"/>
      <c r="CRL12" s="961"/>
      <c r="CRM12" s="963"/>
      <c r="CRN12" s="962"/>
      <c r="CRO12" s="961"/>
      <c r="CRP12" s="961"/>
      <c r="CRQ12" s="963"/>
      <c r="CRR12" s="962"/>
      <c r="CRS12" s="961"/>
      <c r="CRT12" s="961"/>
      <c r="CRU12" s="963"/>
      <c r="CRV12" s="962"/>
      <c r="CRW12" s="961"/>
      <c r="CRX12" s="961"/>
      <c r="CRY12" s="963"/>
      <c r="CRZ12" s="962"/>
      <c r="CSA12" s="961"/>
      <c r="CSB12" s="961"/>
      <c r="CSC12" s="963"/>
      <c r="CSD12" s="962"/>
      <c r="CSE12" s="961"/>
      <c r="CSF12" s="961"/>
      <c r="CSG12" s="963"/>
      <c r="CSH12" s="962"/>
      <c r="CSI12" s="961"/>
      <c r="CSJ12" s="961"/>
      <c r="CSK12" s="963"/>
      <c r="CSL12" s="962"/>
      <c r="CSM12" s="961"/>
      <c r="CSN12" s="961"/>
      <c r="CSO12" s="963"/>
      <c r="CSP12" s="962"/>
      <c r="CSQ12" s="961"/>
      <c r="CSR12" s="961"/>
      <c r="CSS12" s="963"/>
      <c r="CST12" s="962"/>
      <c r="CSU12" s="961"/>
      <c r="CSV12" s="961"/>
      <c r="CSW12" s="963"/>
      <c r="CSX12" s="962"/>
      <c r="CSY12" s="961"/>
      <c r="CSZ12" s="961"/>
      <c r="CTA12" s="963"/>
      <c r="CTB12" s="962"/>
      <c r="CTC12" s="961"/>
      <c r="CTD12" s="961"/>
      <c r="CTE12" s="963"/>
      <c r="CTF12" s="962"/>
      <c r="CTG12" s="961"/>
      <c r="CTH12" s="961"/>
      <c r="CTI12" s="963"/>
      <c r="CTJ12" s="962"/>
      <c r="CTK12" s="961"/>
      <c r="CTL12" s="961"/>
      <c r="CTM12" s="963"/>
      <c r="CTN12" s="962"/>
      <c r="CTO12" s="961"/>
      <c r="CTP12" s="961"/>
      <c r="CTQ12" s="963"/>
      <c r="CTR12" s="962"/>
      <c r="CTS12" s="961"/>
      <c r="CTT12" s="961"/>
      <c r="CTU12" s="963"/>
      <c r="CTV12" s="962"/>
      <c r="CTW12" s="961"/>
      <c r="CTX12" s="961"/>
      <c r="CTY12" s="963"/>
      <c r="CTZ12" s="962"/>
      <c r="CUA12" s="961"/>
      <c r="CUB12" s="961"/>
      <c r="CUC12" s="963"/>
      <c r="CUD12" s="962"/>
      <c r="CUE12" s="961"/>
      <c r="CUF12" s="961"/>
      <c r="CUG12" s="963"/>
      <c r="CUH12" s="962"/>
      <c r="CUI12" s="961"/>
      <c r="CUJ12" s="961"/>
      <c r="CUK12" s="963"/>
      <c r="CUL12" s="962"/>
      <c r="CUM12" s="961"/>
      <c r="CUN12" s="961"/>
      <c r="CUO12" s="963"/>
      <c r="CUP12" s="962"/>
      <c r="CUQ12" s="961"/>
      <c r="CUR12" s="961"/>
      <c r="CUS12" s="963"/>
      <c r="CUT12" s="962"/>
      <c r="CUU12" s="961"/>
      <c r="CUV12" s="961"/>
      <c r="CUW12" s="963"/>
      <c r="CUX12" s="962"/>
      <c r="CUY12" s="961"/>
      <c r="CUZ12" s="961"/>
      <c r="CVA12" s="963"/>
      <c r="CVB12" s="962"/>
      <c r="CVC12" s="961"/>
      <c r="CVD12" s="961"/>
      <c r="CVE12" s="963"/>
      <c r="CVF12" s="962"/>
      <c r="CVG12" s="961"/>
      <c r="CVH12" s="961"/>
      <c r="CVI12" s="963"/>
      <c r="CVJ12" s="962"/>
      <c r="CVK12" s="961"/>
      <c r="CVL12" s="961"/>
      <c r="CVM12" s="963"/>
      <c r="CVN12" s="962"/>
      <c r="CVO12" s="961"/>
      <c r="CVP12" s="961"/>
      <c r="CVQ12" s="963"/>
      <c r="CVR12" s="962"/>
      <c r="CVS12" s="961"/>
      <c r="CVT12" s="961"/>
      <c r="CVU12" s="963"/>
      <c r="CVV12" s="962"/>
      <c r="CVW12" s="961"/>
      <c r="CVX12" s="961"/>
      <c r="CVY12" s="963"/>
      <c r="CVZ12" s="962"/>
      <c r="CWA12" s="961"/>
      <c r="CWB12" s="961"/>
      <c r="CWC12" s="963"/>
      <c r="CWD12" s="962"/>
      <c r="CWE12" s="961"/>
      <c r="CWF12" s="961"/>
      <c r="CWG12" s="963"/>
      <c r="CWH12" s="962"/>
      <c r="CWI12" s="961"/>
      <c r="CWJ12" s="961"/>
      <c r="CWK12" s="963"/>
      <c r="CWL12" s="962"/>
      <c r="CWM12" s="961"/>
      <c r="CWN12" s="961"/>
      <c r="CWO12" s="963"/>
      <c r="CWP12" s="962"/>
      <c r="CWQ12" s="961"/>
      <c r="CWR12" s="961"/>
      <c r="CWS12" s="963"/>
      <c r="CWT12" s="962"/>
      <c r="CWU12" s="961"/>
      <c r="CWV12" s="961"/>
      <c r="CWW12" s="963"/>
      <c r="CWX12" s="962"/>
      <c r="CWY12" s="961"/>
      <c r="CWZ12" s="961"/>
      <c r="CXA12" s="963"/>
      <c r="CXB12" s="962"/>
      <c r="CXC12" s="961"/>
      <c r="CXD12" s="961"/>
      <c r="CXE12" s="963"/>
      <c r="CXF12" s="962"/>
      <c r="CXG12" s="961"/>
      <c r="CXH12" s="961"/>
      <c r="CXI12" s="963"/>
      <c r="CXJ12" s="962"/>
      <c r="CXK12" s="961"/>
      <c r="CXL12" s="961"/>
      <c r="CXM12" s="963"/>
      <c r="CXN12" s="962"/>
      <c r="CXO12" s="961"/>
      <c r="CXP12" s="961"/>
      <c r="CXQ12" s="963"/>
      <c r="CXR12" s="962"/>
      <c r="CXS12" s="961"/>
      <c r="CXT12" s="961"/>
      <c r="CXU12" s="963"/>
      <c r="CXV12" s="962"/>
      <c r="CXW12" s="961"/>
      <c r="CXX12" s="961"/>
      <c r="CXY12" s="963"/>
      <c r="CXZ12" s="962"/>
      <c r="CYA12" s="961"/>
      <c r="CYB12" s="961"/>
      <c r="CYC12" s="963"/>
      <c r="CYD12" s="962"/>
      <c r="CYE12" s="961"/>
      <c r="CYF12" s="961"/>
      <c r="CYG12" s="963"/>
      <c r="CYH12" s="962"/>
      <c r="CYI12" s="961"/>
      <c r="CYJ12" s="961"/>
      <c r="CYK12" s="963"/>
      <c r="CYL12" s="962"/>
      <c r="CYM12" s="961"/>
      <c r="CYN12" s="961"/>
      <c r="CYO12" s="963"/>
      <c r="CYP12" s="962"/>
      <c r="CYQ12" s="961"/>
      <c r="CYR12" s="961"/>
      <c r="CYS12" s="963"/>
      <c r="CYT12" s="962"/>
      <c r="CYU12" s="961"/>
      <c r="CYV12" s="961"/>
      <c r="CYW12" s="963"/>
      <c r="CYX12" s="962"/>
      <c r="CYY12" s="961"/>
      <c r="CYZ12" s="961"/>
      <c r="CZA12" s="963"/>
      <c r="CZB12" s="962"/>
      <c r="CZC12" s="961"/>
      <c r="CZD12" s="961"/>
      <c r="CZE12" s="963"/>
      <c r="CZF12" s="962"/>
      <c r="CZG12" s="961"/>
      <c r="CZH12" s="961"/>
      <c r="CZI12" s="963"/>
      <c r="CZJ12" s="962"/>
      <c r="CZK12" s="961"/>
      <c r="CZL12" s="961"/>
      <c r="CZM12" s="963"/>
      <c r="CZN12" s="962"/>
      <c r="CZO12" s="961"/>
      <c r="CZP12" s="961"/>
      <c r="CZQ12" s="963"/>
      <c r="CZR12" s="962"/>
      <c r="CZS12" s="961"/>
      <c r="CZT12" s="961"/>
      <c r="CZU12" s="963"/>
      <c r="CZV12" s="962"/>
      <c r="CZW12" s="961"/>
      <c r="CZX12" s="961"/>
      <c r="CZY12" s="963"/>
      <c r="CZZ12" s="962"/>
      <c r="DAA12" s="961"/>
      <c r="DAB12" s="961"/>
      <c r="DAC12" s="963"/>
      <c r="DAD12" s="962"/>
      <c r="DAE12" s="961"/>
      <c r="DAF12" s="961"/>
      <c r="DAG12" s="963"/>
      <c r="DAH12" s="962"/>
      <c r="DAI12" s="961"/>
      <c r="DAJ12" s="961"/>
      <c r="DAK12" s="963"/>
      <c r="DAL12" s="962"/>
      <c r="DAM12" s="961"/>
      <c r="DAN12" s="961"/>
      <c r="DAO12" s="963"/>
      <c r="DAP12" s="962"/>
      <c r="DAQ12" s="961"/>
      <c r="DAR12" s="961"/>
      <c r="DAS12" s="963"/>
      <c r="DAT12" s="962"/>
      <c r="DAU12" s="961"/>
      <c r="DAV12" s="961"/>
      <c r="DAW12" s="963"/>
      <c r="DAX12" s="962"/>
      <c r="DAY12" s="961"/>
      <c r="DAZ12" s="961"/>
      <c r="DBA12" s="963"/>
      <c r="DBB12" s="962"/>
      <c r="DBC12" s="961"/>
      <c r="DBD12" s="961"/>
      <c r="DBE12" s="963"/>
      <c r="DBF12" s="962"/>
      <c r="DBG12" s="961"/>
      <c r="DBH12" s="961"/>
      <c r="DBI12" s="963"/>
      <c r="DBJ12" s="962"/>
      <c r="DBK12" s="961"/>
      <c r="DBL12" s="961"/>
      <c r="DBM12" s="963"/>
      <c r="DBN12" s="962"/>
      <c r="DBO12" s="961"/>
      <c r="DBP12" s="961"/>
      <c r="DBQ12" s="963"/>
      <c r="DBR12" s="962"/>
      <c r="DBS12" s="961"/>
      <c r="DBT12" s="961"/>
      <c r="DBU12" s="963"/>
      <c r="DBV12" s="962"/>
      <c r="DBW12" s="961"/>
      <c r="DBX12" s="961"/>
      <c r="DBY12" s="963"/>
      <c r="DBZ12" s="962"/>
      <c r="DCA12" s="961"/>
      <c r="DCB12" s="961"/>
      <c r="DCC12" s="963"/>
      <c r="DCD12" s="962"/>
      <c r="DCE12" s="961"/>
      <c r="DCF12" s="961"/>
      <c r="DCG12" s="963"/>
      <c r="DCH12" s="962"/>
      <c r="DCI12" s="961"/>
      <c r="DCJ12" s="961"/>
      <c r="DCK12" s="963"/>
      <c r="DCL12" s="962"/>
      <c r="DCM12" s="961"/>
      <c r="DCN12" s="961"/>
      <c r="DCO12" s="963"/>
      <c r="DCP12" s="962"/>
      <c r="DCQ12" s="961"/>
      <c r="DCR12" s="961"/>
      <c r="DCS12" s="963"/>
      <c r="DCT12" s="962"/>
      <c r="DCU12" s="961"/>
      <c r="DCV12" s="961"/>
      <c r="DCW12" s="963"/>
      <c r="DCX12" s="962"/>
      <c r="DCY12" s="961"/>
      <c r="DCZ12" s="961"/>
      <c r="DDA12" s="963"/>
      <c r="DDB12" s="962"/>
      <c r="DDC12" s="961"/>
      <c r="DDD12" s="961"/>
      <c r="DDE12" s="963"/>
      <c r="DDF12" s="962"/>
      <c r="DDG12" s="961"/>
      <c r="DDH12" s="961"/>
      <c r="DDI12" s="963"/>
      <c r="DDJ12" s="962"/>
      <c r="DDK12" s="961"/>
      <c r="DDL12" s="961"/>
      <c r="DDM12" s="963"/>
      <c r="DDN12" s="962"/>
      <c r="DDO12" s="961"/>
      <c r="DDP12" s="961"/>
      <c r="DDQ12" s="963"/>
      <c r="DDR12" s="962"/>
      <c r="DDS12" s="961"/>
      <c r="DDT12" s="961"/>
      <c r="DDU12" s="963"/>
      <c r="DDV12" s="962"/>
      <c r="DDW12" s="961"/>
      <c r="DDX12" s="961"/>
      <c r="DDY12" s="963"/>
      <c r="DDZ12" s="962"/>
      <c r="DEA12" s="961"/>
      <c r="DEB12" s="961"/>
      <c r="DEC12" s="963"/>
      <c r="DED12" s="962"/>
      <c r="DEE12" s="961"/>
      <c r="DEF12" s="961"/>
      <c r="DEG12" s="963"/>
      <c r="DEH12" s="962"/>
      <c r="DEI12" s="961"/>
      <c r="DEJ12" s="961"/>
      <c r="DEK12" s="963"/>
      <c r="DEL12" s="962"/>
      <c r="DEM12" s="961"/>
      <c r="DEN12" s="961"/>
      <c r="DEO12" s="963"/>
      <c r="DEP12" s="962"/>
      <c r="DEQ12" s="961"/>
      <c r="DER12" s="961"/>
      <c r="DES12" s="963"/>
      <c r="DET12" s="962"/>
      <c r="DEU12" s="961"/>
      <c r="DEV12" s="961"/>
      <c r="DEW12" s="963"/>
      <c r="DEX12" s="962"/>
      <c r="DEY12" s="961"/>
      <c r="DEZ12" s="961"/>
      <c r="DFA12" s="963"/>
      <c r="DFB12" s="962"/>
      <c r="DFC12" s="961"/>
      <c r="DFD12" s="961"/>
      <c r="DFE12" s="963"/>
      <c r="DFF12" s="962"/>
      <c r="DFG12" s="961"/>
      <c r="DFH12" s="961"/>
      <c r="DFI12" s="963"/>
      <c r="DFJ12" s="962"/>
      <c r="DFK12" s="961"/>
      <c r="DFL12" s="961"/>
      <c r="DFM12" s="963"/>
      <c r="DFN12" s="962"/>
      <c r="DFO12" s="961"/>
      <c r="DFP12" s="961"/>
      <c r="DFQ12" s="963"/>
      <c r="DFR12" s="962"/>
      <c r="DFS12" s="961"/>
      <c r="DFT12" s="961"/>
      <c r="DFU12" s="963"/>
      <c r="DFV12" s="962"/>
      <c r="DFW12" s="961"/>
      <c r="DFX12" s="961"/>
      <c r="DFY12" s="963"/>
      <c r="DFZ12" s="962"/>
      <c r="DGA12" s="961"/>
      <c r="DGB12" s="961"/>
      <c r="DGC12" s="963"/>
      <c r="DGD12" s="962"/>
      <c r="DGE12" s="961"/>
      <c r="DGF12" s="961"/>
      <c r="DGG12" s="963"/>
      <c r="DGH12" s="962"/>
      <c r="DGI12" s="961"/>
      <c r="DGJ12" s="961"/>
      <c r="DGK12" s="963"/>
      <c r="DGL12" s="962"/>
      <c r="DGM12" s="961"/>
      <c r="DGN12" s="961"/>
      <c r="DGO12" s="963"/>
      <c r="DGP12" s="962"/>
      <c r="DGQ12" s="961"/>
      <c r="DGR12" s="961"/>
      <c r="DGS12" s="963"/>
      <c r="DGT12" s="962"/>
      <c r="DGU12" s="961"/>
      <c r="DGV12" s="961"/>
      <c r="DGW12" s="963"/>
      <c r="DGX12" s="962"/>
      <c r="DGY12" s="961"/>
      <c r="DGZ12" s="961"/>
      <c r="DHA12" s="963"/>
      <c r="DHB12" s="962"/>
      <c r="DHC12" s="961"/>
      <c r="DHD12" s="961"/>
      <c r="DHE12" s="963"/>
      <c r="DHF12" s="962"/>
      <c r="DHG12" s="961"/>
      <c r="DHH12" s="961"/>
      <c r="DHI12" s="963"/>
      <c r="DHJ12" s="962"/>
      <c r="DHK12" s="961"/>
      <c r="DHL12" s="961"/>
      <c r="DHM12" s="963"/>
      <c r="DHN12" s="962"/>
      <c r="DHO12" s="961"/>
      <c r="DHP12" s="961"/>
      <c r="DHQ12" s="963"/>
      <c r="DHR12" s="962"/>
      <c r="DHS12" s="961"/>
      <c r="DHT12" s="961"/>
      <c r="DHU12" s="963"/>
      <c r="DHV12" s="962"/>
      <c r="DHW12" s="961"/>
      <c r="DHX12" s="961"/>
      <c r="DHY12" s="963"/>
      <c r="DHZ12" s="962"/>
      <c r="DIA12" s="961"/>
      <c r="DIB12" s="961"/>
      <c r="DIC12" s="963"/>
      <c r="DID12" s="962"/>
      <c r="DIE12" s="961"/>
      <c r="DIF12" s="961"/>
      <c r="DIG12" s="963"/>
      <c r="DIH12" s="962"/>
      <c r="DII12" s="961"/>
      <c r="DIJ12" s="961"/>
      <c r="DIK12" s="963"/>
      <c r="DIL12" s="962"/>
      <c r="DIM12" s="961"/>
      <c r="DIN12" s="961"/>
      <c r="DIO12" s="963"/>
      <c r="DIP12" s="962"/>
      <c r="DIQ12" s="961"/>
      <c r="DIR12" s="961"/>
      <c r="DIS12" s="963"/>
      <c r="DIT12" s="962"/>
      <c r="DIU12" s="961"/>
      <c r="DIV12" s="961"/>
      <c r="DIW12" s="963"/>
      <c r="DIX12" s="962"/>
      <c r="DIY12" s="961"/>
      <c r="DIZ12" s="961"/>
      <c r="DJA12" s="963"/>
      <c r="DJB12" s="962"/>
      <c r="DJC12" s="961"/>
      <c r="DJD12" s="961"/>
      <c r="DJE12" s="963"/>
      <c r="DJF12" s="962"/>
      <c r="DJG12" s="961"/>
      <c r="DJH12" s="961"/>
      <c r="DJI12" s="963"/>
      <c r="DJJ12" s="962"/>
      <c r="DJK12" s="961"/>
      <c r="DJL12" s="961"/>
      <c r="DJM12" s="963"/>
      <c r="DJN12" s="962"/>
      <c r="DJO12" s="961"/>
      <c r="DJP12" s="961"/>
      <c r="DJQ12" s="963"/>
      <c r="DJR12" s="962"/>
      <c r="DJS12" s="961"/>
      <c r="DJT12" s="961"/>
      <c r="DJU12" s="963"/>
      <c r="DJV12" s="962"/>
      <c r="DJW12" s="961"/>
      <c r="DJX12" s="961"/>
      <c r="DJY12" s="963"/>
      <c r="DJZ12" s="962"/>
      <c r="DKA12" s="961"/>
      <c r="DKB12" s="961"/>
      <c r="DKC12" s="963"/>
      <c r="DKD12" s="962"/>
      <c r="DKE12" s="961"/>
      <c r="DKF12" s="961"/>
      <c r="DKG12" s="963"/>
      <c r="DKH12" s="962"/>
      <c r="DKI12" s="961"/>
      <c r="DKJ12" s="961"/>
      <c r="DKK12" s="963"/>
      <c r="DKL12" s="962"/>
      <c r="DKM12" s="961"/>
      <c r="DKN12" s="961"/>
      <c r="DKO12" s="963"/>
      <c r="DKP12" s="962"/>
      <c r="DKQ12" s="961"/>
      <c r="DKR12" s="961"/>
      <c r="DKS12" s="963"/>
      <c r="DKT12" s="962"/>
      <c r="DKU12" s="961"/>
      <c r="DKV12" s="961"/>
      <c r="DKW12" s="963"/>
      <c r="DKX12" s="962"/>
      <c r="DKY12" s="961"/>
      <c r="DKZ12" s="961"/>
      <c r="DLA12" s="963"/>
      <c r="DLB12" s="962"/>
      <c r="DLC12" s="961"/>
      <c r="DLD12" s="961"/>
      <c r="DLE12" s="963"/>
      <c r="DLF12" s="962"/>
      <c r="DLG12" s="961"/>
      <c r="DLH12" s="961"/>
      <c r="DLI12" s="963"/>
      <c r="DLJ12" s="962"/>
      <c r="DLK12" s="961"/>
      <c r="DLL12" s="961"/>
      <c r="DLM12" s="963"/>
      <c r="DLN12" s="962"/>
      <c r="DLO12" s="961"/>
      <c r="DLP12" s="961"/>
      <c r="DLQ12" s="963"/>
      <c r="DLR12" s="962"/>
      <c r="DLS12" s="961"/>
      <c r="DLT12" s="961"/>
      <c r="DLU12" s="963"/>
      <c r="DLV12" s="962"/>
      <c r="DLW12" s="961"/>
      <c r="DLX12" s="961"/>
      <c r="DLY12" s="963"/>
      <c r="DLZ12" s="962"/>
      <c r="DMA12" s="961"/>
      <c r="DMB12" s="961"/>
      <c r="DMC12" s="963"/>
      <c r="DMD12" s="962"/>
      <c r="DME12" s="961"/>
      <c r="DMF12" s="961"/>
      <c r="DMG12" s="963"/>
      <c r="DMH12" s="962"/>
      <c r="DMI12" s="961"/>
      <c r="DMJ12" s="961"/>
      <c r="DMK12" s="963"/>
      <c r="DML12" s="962"/>
      <c r="DMM12" s="961"/>
      <c r="DMN12" s="961"/>
      <c r="DMO12" s="963"/>
      <c r="DMP12" s="962"/>
      <c r="DMQ12" s="961"/>
      <c r="DMR12" s="961"/>
      <c r="DMS12" s="963"/>
      <c r="DMT12" s="962"/>
      <c r="DMU12" s="961"/>
      <c r="DMV12" s="961"/>
      <c r="DMW12" s="963"/>
      <c r="DMX12" s="962"/>
      <c r="DMY12" s="961"/>
      <c r="DMZ12" s="961"/>
      <c r="DNA12" s="963"/>
      <c r="DNB12" s="962"/>
      <c r="DNC12" s="961"/>
      <c r="DND12" s="961"/>
      <c r="DNE12" s="963"/>
      <c r="DNF12" s="962"/>
      <c r="DNG12" s="961"/>
      <c r="DNH12" s="961"/>
      <c r="DNI12" s="963"/>
      <c r="DNJ12" s="962"/>
      <c r="DNK12" s="961"/>
      <c r="DNL12" s="961"/>
      <c r="DNM12" s="963"/>
      <c r="DNN12" s="962"/>
      <c r="DNO12" s="961"/>
      <c r="DNP12" s="961"/>
      <c r="DNQ12" s="963"/>
      <c r="DNR12" s="962"/>
      <c r="DNS12" s="961"/>
      <c r="DNT12" s="961"/>
      <c r="DNU12" s="963"/>
      <c r="DNV12" s="962"/>
      <c r="DNW12" s="961"/>
      <c r="DNX12" s="961"/>
      <c r="DNY12" s="963"/>
      <c r="DNZ12" s="962"/>
      <c r="DOA12" s="961"/>
      <c r="DOB12" s="961"/>
      <c r="DOC12" s="963"/>
      <c r="DOD12" s="962"/>
      <c r="DOE12" s="961"/>
      <c r="DOF12" s="961"/>
      <c r="DOG12" s="963"/>
      <c r="DOH12" s="962"/>
      <c r="DOI12" s="961"/>
      <c r="DOJ12" s="961"/>
      <c r="DOK12" s="963"/>
      <c r="DOL12" s="962"/>
      <c r="DOM12" s="961"/>
      <c r="DON12" s="961"/>
      <c r="DOO12" s="963"/>
      <c r="DOP12" s="962"/>
      <c r="DOQ12" s="961"/>
      <c r="DOR12" s="961"/>
      <c r="DOS12" s="963"/>
      <c r="DOT12" s="962"/>
      <c r="DOU12" s="961"/>
      <c r="DOV12" s="961"/>
      <c r="DOW12" s="963"/>
      <c r="DOX12" s="962"/>
      <c r="DOY12" s="961"/>
      <c r="DOZ12" s="961"/>
      <c r="DPA12" s="963"/>
      <c r="DPB12" s="962"/>
      <c r="DPC12" s="961"/>
      <c r="DPD12" s="961"/>
      <c r="DPE12" s="963"/>
      <c r="DPF12" s="962"/>
      <c r="DPG12" s="961"/>
      <c r="DPH12" s="961"/>
      <c r="DPI12" s="963"/>
      <c r="DPJ12" s="962"/>
      <c r="DPK12" s="961"/>
      <c r="DPL12" s="961"/>
      <c r="DPM12" s="963"/>
      <c r="DPN12" s="962"/>
      <c r="DPO12" s="961"/>
      <c r="DPP12" s="961"/>
      <c r="DPQ12" s="963"/>
      <c r="DPR12" s="962"/>
      <c r="DPS12" s="961"/>
      <c r="DPT12" s="961"/>
      <c r="DPU12" s="963"/>
      <c r="DPV12" s="962"/>
      <c r="DPW12" s="961"/>
      <c r="DPX12" s="961"/>
      <c r="DPY12" s="963"/>
      <c r="DPZ12" s="962"/>
      <c r="DQA12" s="961"/>
      <c r="DQB12" s="961"/>
      <c r="DQC12" s="963"/>
      <c r="DQD12" s="962"/>
      <c r="DQE12" s="961"/>
      <c r="DQF12" s="961"/>
      <c r="DQG12" s="963"/>
      <c r="DQH12" s="962"/>
      <c r="DQI12" s="961"/>
      <c r="DQJ12" s="961"/>
      <c r="DQK12" s="963"/>
      <c r="DQL12" s="962"/>
      <c r="DQM12" s="961"/>
      <c r="DQN12" s="961"/>
      <c r="DQO12" s="963"/>
      <c r="DQP12" s="962"/>
      <c r="DQQ12" s="961"/>
      <c r="DQR12" s="961"/>
      <c r="DQS12" s="963"/>
      <c r="DQT12" s="962"/>
      <c r="DQU12" s="961"/>
      <c r="DQV12" s="961"/>
      <c r="DQW12" s="963"/>
      <c r="DQX12" s="962"/>
      <c r="DQY12" s="961"/>
      <c r="DQZ12" s="961"/>
      <c r="DRA12" s="963"/>
      <c r="DRB12" s="962"/>
      <c r="DRC12" s="961"/>
      <c r="DRD12" s="961"/>
      <c r="DRE12" s="963"/>
      <c r="DRF12" s="962"/>
      <c r="DRG12" s="961"/>
      <c r="DRH12" s="961"/>
      <c r="DRI12" s="963"/>
      <c r="DRJ12" s="962"/>
      <c r="DRK12" s="961"/>
      <c r="DRL12" s="961"/>
      <c r="DRM12" s="963"/>
      <c r="DRN12" s="962"/>
      <c r="DRO12" s="961"/>
      <c r="DRP12" s="961"/>
      <c r="DRQ12" s="963"/>
      <c r="DRR12" s="962"/>
      <c r="DRS12" s="961"/>
      <c r="DRT12" s="961"/>
      <c r="DRU12" s="963"/>
      <c r="DRV12" s="962"/>
      <c r="DRW12" s="961"/>
      <c r="DRX12" s="961"/>
      <c r="DRY12" s="963"/>
      <c r="DRZ12" s="962"/>
      <c r="DSA12" s="961"/>
      <c r="DSB12" s="961"/>
      <c r="DSC12" s="963"/>
      <c r="DSD12" s="962"/>
      <c r="DSE12" s="961"/>
      <c r="DSF12" s="961"/>
      <c r="DSG12" s="963"/>
      <c r="DSH12" s="962"/>
      <c r="DSI12" s="961"/>
      <c r="DSJ12" s="961"/>
      <c r="DSK12" s="963"/>
      <c r="DSL12" s="962"/>
      <c r="DSM12" s="961"/>
      <c r="DSN12" s="961"/>
      <c r="DSO12" s="963"/>
      <c r="DSP12" s="962"/>
      <c r="DSQ12" s="961"/>
      <c r="DSR12" s="961"/>
      <c r="DSS12" s="963"/>
      <c r="DST12" s="962"/>
      <c r="DSU12" s="961"/>
      <c r="DSV12" s="961"/>
      <c r="DSW12" s="963"/>
      <c r="DSX12" s="962"/>
      <c r="DSY12" s="961"/>
      <c r="DSZ12" s="961"/>
      <c r="DTA12" s="963"/>
      <c r="DTB12" s="962"/>
      <c r="DTC12" s="961"/>
      <c r="DTD12" s="961"/>
      <c r="DTE12" s="963"/>
      <c r="DTF12" s="962"/>
      <c r="DTG12" s="961"/>
      <c r="DTH12" s="961"/>
      <c r="DTI12" s="963"/>
      <c r="DTJ12" s="962"/>
      <c r="DTK12" s="961"/>
      <c r="DTL12" s="961"/>
      <c r="DTM12" s="963"/>
      <c r="DTN12" s="962"/>
      <c r="DTO12" s="961"/>
      <c r="DTP12" s="961"/>
      <c r="DTQ12" s="963"/>
      <c r="DTR12" s="962"/>
      <c r="DTS12" s="961"/>
      <c r="DTT12" s="961"/>
      <c r="DTU12" s="963"/>
      <c r="DTV12" s="962"/>
      <c r="DTW12" s="961"/>
      <c r="DTX12" s="961"/>
      <c r="DTY12" s="963"/>
      <c r="DTZ12" s="962"/>
      <c r="DUA12" s="961"/>
      <c r="DUB12" s="961"/>
      <c r="DUC12" s="963"/>
      <c r="DUD12" s="962"/>
      <c r="DUE12" s="961"/>
      <c r="DUF12" s="961"/>
      <c r="DUG12" s="963"/>
      <c r="DUH12" s="962"/>
      <c r="DUI12" s="961"/>
      <c r="DUJ12" s="961"/>
      <c r="DUK12" s="963"/>
      <c r="DUL12" s="962"/>
      <c r="DUM12" s="961"/>
      <c r="DUN12" s="961"/>
      <c r="DUO12" s="963"/>
      <c r="DUP12" s="962"/>
      <c r="DUQ12" s="961"/>
      <c r="DUR12" s="961"/>
      <c r="DUS12" s="963"/>
      <c r="DUT12" s="962"/>
      <c r="DUU12" s="961"/>
      <c r="DUV12" s="961"/>
      <c r="DUW12" s="963"/>
      <c r="DUX12" s="962"/>
      <c r="DUY12" s="961"/>
      <c r="DUZ12" s="961"/>
      <c r="DVA12" s="963"/>
      <c r="DVB12" s="962"/>
      <c r="DVC12" s="961"/>
      <c r="DVD12" s="961"/>
      <c r="DVE12" s="963"/>
      <c r="DVF12" s="962"/>
      <c r="DVG12" s="961"/>
      <c r="DVH12" s="961"/>
      <c r="DVI12" s="963"/>
      <c r="DVJ12" s="962"/>
      <c r="DVK12" s="961"/>
      <c r="DVL12" s="961"/>
      <c r="DVM12" s="963"/>
      <c r="DVN12" s="962"/>
      <c r="DVO12" s="961"/>
      <c r="DVP12" s="961"/>
      <c r="DVQ12" s="963"/>
      <c r="DVR12" s="962"/>
      <c r="DVS12" s="961"/>
      <c r="DVT12" s="961"/>
      <c r="DVU12" s="963"/>
      <c r="DVV12" s="962"/>
      <c r="DVW12" s="961"/>
      <c r="DVX12" s="961"/>
      <c r="DVY12" s="963"/>
      <c r="DVZ12" s="962"/>
      <c r="DWA12" s="961"/>
      <c r="DWB12" s="961"/>
      <c r="DWC12" s="963"/>
      <c r="DWD12" s="962"/>
      <c r="DWE12" s="961"/>
      <c r="DWF12" s="961"/>
      <c r="DWG12" s="963"/>
      <c r="DWH12" s="962"/>
      <c r="DWI12" s="961"/>
      <c r="DWJ12" s="961"/>
      <c r="DWK12" s="963"/>
      <c r="DWL12" s="962"/>
      <c r="DWM12" s="961"/>
      <c r="DWN12" s="961"/>
      <c r="DWO12" s="963"/>
      <c r="DWP12" s="962"/>
      <c r="DWQ12" s="961"/>
      <c r="DWR12" s="961"/>
      <c r="DWS12" s="963"/>
      <c r="DWT12" s="962"/>
      <c r="DWU12" s="961"/>
      <c r="DWV12" s="961"/>
      <c r="DWW12" s="963"/>
      <c r="DWX12" s="962"/>
      <c r="DWY12" s="961"/>
      <c r="DWZ12" s="961"/>
      <c r="DXA12" s="963"/>
      <c r="DXB12" s="962"/>
      <c r="DXC12" s="961"/>
      <c r="DXD12" s="961"/>
      <c r="DXE12" s="963"/>
      <c r="DXF12" s="962"/>
      <c r="DXG12" s="961"/>
      <c r="DXH12" s="961"/>
      <c r="DXI12" s="963"/>
      <c r="DXJ12" s="962"/>
      <c r="DXK12" s="961"/>
      <c r="DXL12" s="961"/>
      <c r="DXM12" s="963"/>
      <c r="DXN12" s="962"/>
      <c r="DXO12" s="961"/>
      <c r="DXP12" s="961"/>
      <c r="DXQ12" s="963"/>
      <c r="DXR12" s="962"/>
      <c r="DXS12" s="961"/>
      <c r="DXT12" s="961"/>
      <c r="DXU12" s="963"/>
      <c r="DXV12" s="962"/>
      <c r="DXW12" s="961"/>
      <c r="DXX12" s="961"/>
      <c r="DXY12" s="963"/>
      <c r="DXZ12" s="962"/>
      <c r="DYA12" s="961"/>
      <c r="DYB12" s="961"/>
      <c r="DYC12" s="963"/>
      <c r="DYD12" s="962"/>
      <c r="DYE12" s="961"/>
      <c r="DYF12" s="961"/>
      <c r="DYG12" s="963"/>
      <c r="DYH12" s="962"/>
      <c r="DYI12" s="961"/>
      <c r="DYJ12" s="961"/>
      <c r="DYK12" s="963"/>
      <c r="DYL12" s="962"/>
      <c r="DYM12" s="961"/>
      <c r="DYN12" s="961"/>
      <c r="DYO12" s="963"/>
      <c r="DYP12" s="962"/>
      <c r="DYQ12" s="961"/>
      <c r="DYR12" s="961"/>
      <c r="DYS12" s="963"/>
      <c r="DYT12" s="962"/>
      <c r="DYU12" s="961"/>
      <c r="DYV12" s="961"/>
      <c r="DYW12" s="963"/>
      <c r="DYX12" s="962"/>
      <c r="DYY12" s="961"/>
      <c r="DYZ12" s="961"/>
      <c r="DZA12" s="963"/>
      <c r="DZB12" s="962"/>
      <c r="DZC12" s="961"/>
      <c r="DZD12" s="961"/>
      <c r="DZE12" s="963"/>
      <c r="DZF12" s="962"/>
      <c r="DZG12" s="961"/>
      <c r="DZH12" s="961"/>
      <c r="DZI12" s="963"/>
      <c r="DZJ12" s="962"/>
      <c r="DZK12" s="961"/>
      <c r="DZL12" s="961"/>
      <c r="DZM12" s="963"/>
      <c r="DZN12" s="962"/>
      <c r="DZO12" s="961"/>
      <c r="DZP12" s="961"/>
      <c r="DZQ12" s="963"/>
      <c r="DZR12" s="962"/>
      <c r="DZS12" s="961"/>
      <c r="DZT12" s="961"/>
      <c r="DZU12" s="963"/>
      <c r="DZV12" s="962"/>
      <c r="DZW12" s="961"/>
      <c r="DZX12" s="961"/>
      <c r="DZY12" s="963"/>
      <c r="DZZ12" s="962"/>
      <c r="EAA12" s="961"/>
      <c r="EAB12" s="961"/>
      <c r="EAC12" s="963"/>
      <c r="EAD12" s="962"/>
      <c r="EAE12" s="961"/>
      <c r="EAF12" s="961"/>
      <c r="EAG12" s="963"/>
      <c r="EAH12" s="962"/>
      <c r="EAI12" s="961"/>
      <c r="EAJ12" s="961"/>
      <c r="EAK12" s="963"/>
      <c r="EAL12" s="962"/>
      <c r="EAM12" s="961"/>
      <c r="EAN12" s="961"/>
      <c r="EAO12" s="963"/>
      <c r="EAP12" s="962"/>
      <c r="EAQ12" s="961"/>
      <c r="EAR12" s="961"/>
      <c r="EAS12" s="963"/>
      <c r="EAT12" s="962"/>
      <c r="EAU12" s="961"/>
      <c r="EAV12" s="961"/>
      <c r="EAW12" s="963"/>
      <c r="EAX12" s="962"/>
      <c r="EAY12" s="961"/>
      <c r="EAZ12" s="961"/>
      <c r="EBA12" s="963"/>
      <c r="EBB12" s="962"/>
      <c r="EBC12" s="961"/>
      <c r="EBD12" s="961"/>
      <c r="EBE12" s="963"/>
      <c r="EBF12" s="962"/>
      <c r="EBG12" s="961"/>
      <c r="EBH12" s="961"/>
      <c r="EBI12" s="963"/>
      <c r="EBJ12" s="962"/>
      <c r="EBK12" s="961"/>
      <c r="EBL12" s="961"/>
      <c r="EBM12" s="963"/>
      <c r="EBN12" s="962"/>
      <c r="EBO12" s="961"/>
      <c r="EBP12" s="961"/>
      <c r="EBQ12" s="963"/>
      <c r="EBR12" s="962"/>
      <c r="EBS12" s="961"/>
      <c r="EBT12" s="961"/>
      <c r="EBU12" s="963"/>
      <c r="EBV12" s="962"/>
      <c r="EBW12" s="961"/>
      <c r="EBX12" s="961"/>
      <c r="EBY12" s="963"/>
      <c r="EBZ12" s="962"/>
      <c r="ECA12" s="961"/>
      <c r="ECB12" s="961"/>
      <c r="ECC12" s="963"/>
      <c r="ECD12" s="962"/>
      <c r="ECE12" s="961"/>
      <c r="ECF12" s="961"/>
      <c r="ECG12" s="963"/>
      <c r="ECH12" s="962"/>
      <c r="ECI12" s="961"/>
      <c r="ECJ12" s="961"/>
      <c r="ECK12" s="963"/>
      <c r="ECL12" s="962"/>
      <c r="ECM12" s="961"/>
      <c r="ECN12" s="961"/>
      <c r="ECO12" s="963"/>
      <c r="ECP12" s="962"/>
      <c r="ECQ12" s="961"/>
      <c r="ECR12" s="961"/>
      <c r="ECS12" s="963"/>
      <c r="ECT12" s="962"/>
      <c r="ECU12" s="961"/>
      <c r="ECV12" s="961"/>
      <c r="ECW12" s="963"/>
      <c r="ECX12" s="962"/>
      <c r="ECY12" s="961"/>
      <c r="ECZ12" s="961"/>
      <c r="EDA12" s="963"/>
      <c r="EDB12" s="962"/>
      <c r="EDC12" s="961"/>
      <c r="EDD12" s="961"/>
      <c r="EDE12" s="963"/>
      <c r="EDF12" s="962"/>
      <c r="EDG12" s="961"/>
      <c r="EDH12" s="961"/>
      <c r="EDI12" s="963"/>
      <c r="EDJ12" s="962"/>
      <c r="EDK12" s="961"/>
      <c r="EDL12" s="961"/>
      <c r="EDM12" s="963"/>
      <c r="EDN12" s="962"/>
      <c r="EDO12" s="961"/>
      <c r="EDP12" s="961"/>
      <c r="EDQ12" s="963"/>
      <c r="EDR12" s="962"/>
      <c r="EDS12" s="961"/>
      <c r="EDT12" s="961"/>
      <c r="EDU12" s="963"/>
      <c r="EDV12" s="962"/>
      <c r="EDW12" s="961"/>
      <c r="EDX12" s="961"/>
      <c r="EDY12" s="963"/>
      <c r="EDZ12" s="962"/>
      <c r="EEA12" s="961"/>
      <c r="EEB12" s="961"/>
      <c r="EEC12" s="963"/>
      <c r="EED12" s="962"/>
      <c r="EEE12" s="961"/>
      <c r="EEF12" s="961"/>
      <c r="EEG12" s="963"/>
      <c r="EEH12" s="962"/>
      <c r="EEI12" s="961"/>
      <c r="EEJ12" s="961"/>
      <c r="EEK12" s="963"/>
      <c r="EEL12" s="962"/>
      <c r="EEM12" s="961"/>
      <c r="EEN12" s="961"/>
      <c r="EEO12" s="963"/>
      <c r="EEP12" s="962"/>
      <c r="EEQ12" s="961"/>
      <c r="EER12" s="961"/>
      <c r="EES12" s="963"/>
      <c r="EET12" s="962"/>
      <c r="EEU12" s="961"/>
      <c r="EEV12" s="961"/>
      <c r="EEW12" s="963"/>
      <c r="EEX12" s="962"/>
      <c r="EEY12" s="961"/>
      <c r="EEZ12" s="961"/>
      <c r="EFA12" s="963"/>
      <c r="EFB12" s="962"/>
      <c r="EFC12" s="961"/>
      <c r="EFD12" s="961"/>
      <c r="EFE12" s="963"/>
      <c r="EFF12" s="962"/>
      <c r="EFG12" s="961"/>
      <c r="EFH12" s="961"/>
      <c r="EFI12" s="963"/>
      <c r="EFJ12" s="962"/>
      <c r="EFK12" s="961"/>
      <c r="EFL12" s="961"/>
      <c r="EFM12" s="963"/>
      <c r="EFN12" s="962"/>
      <c r="EFO12" s="961"/>
      <c r="EFP12" s="961"/>
      <c r="EFQ12" s="963"/>
      <c r="EFR12" s="962"/>
      <c r="EFS12" s="961"/>
      <c r="EFT12" s="961"/>
      <c r="EFU12" s="963"/>
      <c r="EFV12" s="962"/>
      <c r="EFW12" s="961"/>
      <c r="EFX12" s="961"/>
      <c r="EFY12" s="963"/>
      <c r="EFZ12" s="962"/>
      <c r="EGA12" s="961"/>
      <c r="EGB12" s="961"/>
      <c r="EGC12" s="963"/>
      <c r="EGD12" s="962"/>
      <c r="EGE12" s="961"/>
      <c r="EGF12" s="961"/>
      <c r="EGG12" s="963"/>
      <c r="EGH12" s="962"/>
      <c r="EGI12" s="961"/>
      <c r="EGJ12" s="961"/>
      <c r="EGK12" s="963"/>
      <c r="EGL12" s="962"/>
      <c r="EGM12" s="961"/>
      <c r="EGN12" s="961"/>
      <c r="EGO12" s="963"/>
      <c r="EGP12" s="962"/>
      <c r="EGQ12" s="961"/>
      <c r="EGR12" s="961"/>
      <c r="EGS12" s="963"/>
      <c r="EGT12" s="962"/>
      <c r="EGU12" s="961"/>
      <c r="EGV12" s="961"/>
      <c r="EGW12" s="963"/>
      <c r="EGX12" s="962"/>
      <c r="EGY12" s="961"/>
      <c r="EGZ12" s="961"/>
      <c r="EHA12" s="963"/>
      <c r="EHB12" s="962"/>
      <c r="EHC12" s="961"/>
      <c r="EHD12" s="961"/>
      <c r="EHE12" s="963"/>
      <c r="EHF12" s="962"/>
      <c r="EHG12" s="961"/>
      <c r="EHH12" s="961"/>
      <c r="EHI12" s="963"/>
      <c r="EHJ12" s="962"/>
      <c r="EHK12" s="961"/>
      <c r="EHL12" s="961"/>
      <c r="EHM12" s="963"/>
      <c r="EHN12" s="962"/>
      <c r="EHO12" s="961"/>
      <c r="EHP12" s="961"/>
      <c r="EHQ12" s="963"/>
      <c r="EHR12" s="962"/>
      <c r="EHS12" s="961"/>
      <c r="EHT12" s="961"/>
      <c r="EHU12" s="963"/>
      <c r="EHV12" s="962"/>
      <c r="EHW12" s="961"/>
      <c r="EHX12" s="961"/>
      <c r="EHY12" s="963"/>
      <c r="EHZ12" s="962"/>
      <c r="EIA12" s="961"/>
      <c r="EIB12" s="961"/>
      <c r="EIC12" s="963"/>
      <c r="EID12" s="962"/>
      <c r="EIE12" s="961"/>
      <c r="EIF12" s="961"/>
      <c r="EIG12" s="963"/>
      <c r="EIH12" s="962"/>
      <c r="EII12" s="961"/>
      <c r="EIJ12" s="961"/>
      <c r="EIK12" s="963"/>
      <c r="EIL12" s="962"/>
      <c r="EIM12" s="961"/>
      <c r="EIN12" s="961"/>
      <c r="EIO12" s="963"/>
      <c r="EIP12" s="962"/>
      <c r="EIQ12" s="961"/>
      <c r="EIR12" s="961"/>
      <c r="EIS12" s="963"/>
      <c r="EIT12" s="962"/>
      <c r="EIU12" s="961"/>
      <c r="EIV12" s="961"/>
      <c r="EIW12" s="963"/>
      <c r="EIX12" s="962"/>
      <c r="EIY12" s="961"/>
      <c r="EIZ12" s="961"/>
      <c r="EJA12" s="963"/>
      <c r="EJB12" s="962"/>
      <c r="EJC12" s="961"/>
      <c r="EJD12" s="961"/>
      <c r="EJE12" s="963"/>
      <c r="EJF12" s="962"/>
      <c r="EJG12" s="961"/>
      <c r="EJH12" s="961"/>
      <c r="EJI12" s="963"/>
      <c r="EJJ12" s="962"/>
      <c r="EJK12" s="961"/>
      <c r="EJL12" s="961"/>
      <c r="EJM12" s="963"/>
      <c r="EJN12" s="962"/>
      <c r="EJO12" s="961"/>
      <c r="EJP12" s="961"/>
      <c r="EJQ12" s="963"/>
      <c r="EJR12" s="962"/>
      <c r="EJS12" s="961"/>
      <c r="EJT12" s="961"/>
      <c r="EJU12" s="963"/>
      <c r="EJV12" s="962"/>
      <c r="EJW12" s="961"/>
      <c r="EJX12" s="961"/>
      <c r="EJY12" s="963"/>
      <c r="EJZ12" s="962"/>
      <c r="EKA12" s="961"/>
      <c r="EKB12" s="961"/>
      <c r="EKC12" s="963"/>
      <c r="EKD12" s="962"/>
      <c r="EKE12" s="961"/>
      <c r="EKF12" s="961"/>
      <c r="EKG12" s="963"/>
      <c r="EKH12" s="962"/>
      <c r="EKI12" s="961"/>
      <c r="EKJ12" s="961"/>
      <c r="EKK12" s="963"/>
      <c r="EKL12" s="962"/>
      <c r="EKM12" s="961"/>
      <c r="EKN12" s="961"/>
      <c r="EKO12" s="963"/>
      <c r="EKP12" s="962"/>
      <c r="EKQ12" s="961"/>
      <c r="EKR12" s="961"/>
      <c r="EKS12" s="963"/>
      <c r="EKT12" s="962"/>
      <c r="EKU12" s="961"/>
      <c r="EKV12" s="961"/>
      <c r="EKW12" s="963"/>
      <c r="EKX12" s="962"/>
      <c r="EKY12" s="961"/>
      <c r="EKZ12" s="961"/>
      <c r="ELA12" s="963"/>
      <c r="ELB12" s="962"/>
      <c r="ELC12" s="961"/>
      <c r="ELD12" s="961"/>
      <c r="ELE12" s="963"/>
      <c r="ELF12" s="962"/>
      <c r="ELG12" s="961"/>
      <c r="ELH12" s="961"/>
      <c r="ELI12" s="963"/>
      <c r="ELJ12" s="962"/>
      <c r="ELK12" s="961"/>
      <c r="ELL12" s="961"/>
      <c r="ELM12" s="963"/>
      <c r="ELN12" s="962"/>
      <c r="ELO12" s="961"/>
      <c r="ELP12" s="961"/>
      <c r="ELQ12" s="963"/>
      <c r="ELR12" s="962"/>
      <c r="ELS12" s="961"/>
      <c r="ELT12" s="961"/>
      <c r="ELU12" s="963"/>
      <c r="ELV12" s="962"/>
      <c r="ELW12" s="961"/>
      <c r="ELX12" s="961"/>
      <c r="ELY12" s="963"/>
      <c r="ELZ12" s="962"/>
      <c r="EMA12" s="961"/>
      <c r="EMB12" s="961"/>
      <c r="EMC12" s="963"/>
      <c r="EMD12" s="962"/>
      <c r="EME12" s="961"/>
      <c r="EMF12" s="961"/>
      <c r="EMG12" s="963"/>
      <c r="EMH12" s="962"/>
      <c r="EMI12" s="961"/>
      <c r="EMJ12" s="961"/>
      <c r="EMK12" s="963"/>
      <c r="EML12" s="962"/>
      <c r="EMM12" s="961"/>
      <c r="EMN12" s="961"/>
      <c r="EMO12" s="963"/>
      <c r="EMP12" s="962"/>
      <c r="EMQ12" s="961"/>
      <c r="EMR12" s="961"/>
      <c r="EMS12" s="963"/>
      <c r="EMT12" s="962"/>
      <c r="EMU12" s="961"/>
      <c r="EMV12" s="961"/>
      <c r="EMW12" s="963"/>
      <c r="EMX12" s="962"/>
      <c r="EMY12" s="961"/>
      <c r="EMZ12" s="961"/>
      <c r="ENA12" s="963"/>
      <c r="ENB12" s="962"/>
      <c r="ENC12" s="961"/>
      <c r="END12" s="961"/>
      <c r="ENE12" s="963"/>
      <c r="ENF12" s="962"/>
      <c r="ENG12" s="961"/>
      <c r="ENH12" s="961"/>
      <c r="ENI12" s="963"/>
      <c r="ENJ12" s="962"/>
      <c r="ENK12" s="961"/>
      <c r="ENL12" s="961"/>
      <c r="ENM12" s="963"/>
      <c r="ENN12" s="962"/>
      <c r="ENO12" s="961"/>
      <c r="ENP12" s="961"/>
      <c r="ENQ12" s="963"/>
      <c r="ENR12" s="962"/>
      <c r="ENS12" s="961"/>
      <c r="ENT12" s="961"/>
      <c r="ENU12" s="963"/>
      <c r="ENV12" s="962"/>
      <c r="ENW12" s="961"/>
      <c r="ENX12" s="961"/>
      <c r="ENY12" s="963"/>
      <c r="ENZ12" s="962"/>
      <c r="EOA12" s="961"/>
      <c r="EOB12" s="961"/>
      <c r="EOC12" s="963"/>
      <c r="EOD12" s="962"/>
      <c r="EOE12" s="961"/>
      <c r="EOF12" s="961"/>
      <c r="EOG12" s="963"/>
      <c r="EOH12" s="962"/>
      <c r="EOI12" s="961"/>
      <c r="EOJ12" s="961"/>
      <c r="EOK12" s="963"/>
      <c r="EOL12" s="962"/>
      <c r="EOM12" s="961"/>
      <c r="EON12" s="961"/>
      <c r="EOO12" s="963"/>
      <c r="EOP12" s="962"/>
      <c r="EOQ12" s="961"/>
      <c r="EOR12" s="961"/>
      <c r="EOS12" s="963"/>
      <c r="EOT12" s="962"/>
      <c r="EOU12" s="961"/>
      <c r="EOV12" s="961"/>
      <c r="EOW12" s="963"/>
      <c r="EOX12" s="962"/>
      <c r="EOY12" s="961"/>
      <c r="EOZ12" s="961"/>
      <c r="EPA12" s="963"/>
      <c r="EPB12" s="962"/>
      <c r="EPC12" s="961"/>
      <c r="EPD12" s="961"/>
      <c r="EPE12" s="963"/>
      <c r="EPF12" s="962"/>
      <c r="EPG12" s="961"/>
      <c r="EPH12" s="961"/>
      <c r="EPI12" s="963"/>
      <c r="EPJ12" s="962"/>
      <c r="EPK12" s="961"/>
      <c r="EPL12" s="961"/>
      <c r="EPM12" s="963"/>
      <c r="EPN12" s="962"/>
      <c r="EPO12" s="961"/>
      <c r="EPP12" s="961"/>
      <c r="EPQ12" s="963"/>
      <c r="EPR12" s="962"/>
      <c r="EPS12" s="961"/>
      <c r="EPT12" s="961"/>
      <c r="EPU12" s="963"/>
      <c r="EPV12" s="962"/>
      <c r="EPW12" s="961"/>
      <c r="EPX12" s="961"/>
      <c r="EPY12" s="963"/>
      <c r="EPZ12" s="962"/>
      <c r="EQA12" s="961"/>
      <c r="EQB12" s="961"/>
      <c r="EQC12" s="963"/>
      <c r="EQD12" s="962"/>
      <c r="EQE12" s="961"/>
      <c r="EQF12" s="961"/>
      <c r="EQG12" s="963"/>
      <c r="EQH12" s="962"/>
      <c r="EQI12" s="961"/>
      <c r="EQJ12" s="961"/>
      <c r="EQK12" s="963"/>
      <c r="EQL12" s="962"/>
      <c r="EQM12" s="961"/>
      <c r="EQN12" s="961"/>
      <c r="EQO12" s="963"/>
      <c r="EQP12" s="962"/>
      <c r="EQQ12" s="961"/>
      <c r="EQR12" s="961"/>
      <c r="EQS12" s="963"/>
      <c r="EQT12" s="962"/>
      <c r="EQU12" s="961"/>
      <c r="EQV12" s="961"/>
      <c r="EQW12" s="963"/>
      <c r="EQX12" s="962"/>
      <c r="EQY12" s="961"/>
      <c r="EQZ12" s="961"/>
      <c r="ERA12" s="963"/>
      <c r="ERB12" s="962"/>
      <c r="ERC12" s="961"/>
      <c r="ERD12" s="961"/>
      <c r="ERE12" s="963"/>
      <c r="ERF12" s="962"/>
      <c r="ERG12" s="961"/>
      <c r="ERH12" s="961"/>
      <c r="ERI12" s="963"/>
      <c r="ERJ12" s="962"/>
      <c r="ERK12" s="961"/>
      <c r="ERL12" s="961"/>
      <c r="ERM12" s="963"/>
      <c r="ERN12" s="962"/>
      <c r="ERO12" s="961"/>
      <c r="ERP12" s="961"/>
      <c r="ERQ12" s="963"/>
      <c r="ERR12" s="962"/>
      <c r="ERS12" s="961"/>
      <c r="ERT12" s="961"/>
      <c r="ERU12" s="963"/>
      <c r="ERV12" s="962"/>
      <c r="ERW12" s="961"/>
      <c r="ERX12" s="961"/>
      <c r="ERY12" s="963"/>
      <c r="ERZ12" s="962"/>
      <c r="ESA12" s="961"/>
      <c r="ESB12" s="961"/>
      <c r="ESC12" s="963"/>
      <c r="ESD12" s="962"/>
      <c r="ESE12" s="961"/>
      <c r="ESF12" s="961"/>
      <c r="ESG12" s="963"/>
      <c r="ESH12" s="962"/>
      <c r="ESI12" s="961"/>
      <c r="ESJ12" s="961"/>
      <c r="ESK12" s="963"/>
      <c r="ESL12" s="962"/>
      <c r="ESM12" s="961"/>
      <c r="ESN12" s="961"/>
      <c r="ESO12" s="963"/>
      <c r="ESP12" s="962"/>
      <c r="ESQ12" s="961"/>
      <c r="ESR12" s="961"/>
      <c r="ESS12" s="963"/>
      <c r="EST12" s="962"/>
      <c r="ESU12" s="961"/>
      <c r="ESV12" s="961"/>
      <c r="ESW12" s="963"/>
      <c r="ESX12" s="962"/>
      <c r="ESY12" s="961"/>
      <c r="ESZ12" s="961"/>
      <c r="ETA12" s="963"/>
      <c r="ETB12" s="962"/>
      <c r="ETC12" s="961"/>
      <c r="ETD12" s="961"/>
      <c r="ETE12" s="963"/>
      <c r="ETF12" s="962"/>
      <c r="ETG12" s="961"/>
      <c r="ETH12" s="961"/>
      <c r="ETI12" s="963"/>
      <c r="ETJ12" s="962"/>
      <c r="ETK12" s="961"/>
      <c r="ETL12" s="961"/>
      <c r="ETM12" s="963"/>
      <c r="ETN12" s="962"/>
      <c r="ETO12" s="961"/>
      <c r="ETP12" s="961"/>
      <c r="ETQ12" s="963"/>
      <c r="ETR12" s="962"/>
      <c r="ETS12" s="961"/>
      <c r="ETT12" s="961"/>
      <c r="ETU12" s="963"/>
      <c r="ETV12" s="962"/>
      <c r="ETW12" s="961"/>
      <c r="ETX12" s="961"/>
      <c r="ETY12" s="963"/>
      <c r="ETZ12" s="962"/>
      <c r="EUA12" s="961"/>
      <c r="EUB12" s="961"/>
      <c r="EUC12" s="963"/>
      <c r="EUD12" s="962"/>
      <c r="EUE12" s="961"/>
      <c r="EUF12" s="961"/>
      <c r="EUG12" s="963"/>
      <c r="EUH12" s="962"/>
      <c r="EUI12" s="961"/>
      <c r="EUJ12" s="961"/>
      <c r="EUK12" s="963"/>
      <c r="EUL12" s="962"/>
      <c r="EUM12" s="961"/>
      <c r="EUN12" s="961"/>
      <c r="EUO12" s="963"/>
      <c r="EUP12" s="962"/>
      <c r="EUQ12" s="961"/>
      <c r="EUR12" s="961"/>
      <c r="EUS12" s="963"/>
      <c r="EUT12" s="962"/>
      <c r="EUU12" s="961"/>
      <c r="EUV12" s="961"/>
      <c r="EUW12" s="963"/>
      <c r="EUX12" s="962"/>
      <c r="EUY12" s="961"/>
      <c r="EUZ12" s="961"/>
      <c r="EVA12" s="963"/>
      <c r="EVB12" s="962"/>
      <c r="EVC12" s="961"/>
      <c r="EVD12" s="961"/>
      <c r="EVE12" s="963"/>
      <c r="EVF12" s="962"/>
      <c r="EVG12" s="961"/>
      <c r="EVH12" s="961"/>
      <c r="EVI12" s="963"/>
      <c r="EVJ12" s="962"/>
      <c r="EVK12" s="961"/>
      <c r="EVL12" s="961"/>
      <c r="EVM12" s="963"/>
      <c r="EVN12" s="962"/>
      <c r="EVO12" s="961"/>
      <c r="EVP12" s="961"/>
      <c r="EVQ12" s="963"/>
      <c r="EVR12" s="962"/>
      <c r="EVS12" s="961"/>
      <c r="EVT12" s="961"/>
      <c r="EVU12" s="963"/>
      <c r="EVV12" s="962"/>
      <c r="EVW12" s="961"/>
      <c r="EVX12" s="961"/>
      <c r="EVY12" s="963"/>
      <c r="EVZ12" s="962"/>
      <c r="EWA12" s="961"/>
      <c r="EWB12" s="961"/>
      <c r="EWC12" s="963"/>
      <c r="EWD12" s="962"/>
      <c r="EWE12" s="961"/>
      <c r="EWF12" s="961"/>
      <c r="EWG12" s="963"/>
      <c r="EWH12" s="962"/>
      <c r="EWI12" s="961"/>
      <c r="EWJ12" s="961"/>
      <c r="EWK12" s="963"/>
      <c r="EWL12" s="962"/>
      <c r="EWM12" s="961"/>
      <c r="EWN12" s="961"/>
      <c r="EWO12" s="963"/>
      <c r="EWP12" s="962"/>
      <c r="EWQ12" s="961"/>
      <c r="EWR12" s="961"/>
      <c r="EWS12" s="963"/>
      <c r="EWT12" s="962"/>
      <c r="EWU12" s="961"/>
      <c r="EWV12" s="961"/>
      <c r="EWW12" s="963"/>
      <c r="EWX12" s="962"/>
      <c r="EWY12" s="961"/>
      <c r="EWZ12" s="961"/>
      <c r="EXA12" s="963"/>
      <c r="EXB12" s="962"/>
      <c r="EXC12" s="961"/>
      <c r="EXD12" s="961"/>
      <c r="EXE12" s="963"/>
      <c r="EXF12" s="962"/>
      <c r="EXG12" s="961"/>
      <c r="EXH12" s="961"/>
      <c r="EXI12" s="963"/>
      <c r="EXJ12" s="962"/>
      <c r="EXK12" s="961"/>
      <c r="EXL12" s="961"/>
      <c r="EXM12" s="963"/>
      <c r="EXN12" s="962"/>
      <c r="EXO12" s="961"/>
      <c r="EXP12" s="961"/>
      <c r="EXQ12" s="963"/>
      <c r="EXR12" s="962"/>
      <c r="EXS12" s="961"/>
      <c r="EXT12" s="961"/>
      <c r="EXU12" s="963"/>
      <c r="EXV12" s="962"/>
      <c r="EXW12" s="961"/>
      <c r="EXX12" s="961"/>
      <c r="EXY12" s="963"/>
      <c r="EXZ12" s="962"/>
      <c r="EYA12" s="961"/>
      <c r="EYB12" s="961"/>
      <c r="EYC12" s="963"/>
      <c r="EYD12" s="962"/>
      <c r="EYE12" s="961"/>
      <c r="EYF12" s="961"/>
      <c r="EYG12" s="963"/>
      <c r="EYH12" s="962"/>
      <c r="EYI12" s="961"/>
      <c r="EYJ12" s="961"/>
      <c r="EYK12" s="963"/>
      <c r="EYL12" s="962"/>
      <c r="EYM12" s="961"/>
      <c r="EYN12" s="961"/>
      <c r="EYO12" s="963"/>
      <c r="EYP12" s="962"/>
      <c r="EYQ12" s="961"/>
      <c r="EYR12" s="961"/>
      <c r="EYS12" s="963"/>
      <c r="EYT12" s="962"/>
      <c r="EYU12" s="961"/>
      <c r="EYV12" s="961"/>
      <c r="EYW12" s="963"/>
      <c r="EYX12" s="962"/>
      <c r="EYY12" s="961"/>
      <c r="EYZ12" s="961"/>
      <c r="EZA12" s="963"/>
      <c r="EZB12" s="962"/>
      <c r="EZC12" s="961"/>
      <c r="EZD12" s="961"/>
      <c r="EZE12" s="963"/>
      <c r="EZF12" s="962"/>
      <c r="EZG12" s="961"/>
      <c r="EZH12" s="961"/>
      <c r="EZI12" s="963"/>
      <c r="EZJ12" s="962"/>
      <c r="EZK12" s="961"/>
      <c r="EZL12" s="961"/>
      <c r="EZM12" s="963"/>
      <c r="EZN12" s="962"/>
      <c r="EZO12" s="961"/>
      <c r="EZP12" s="961"/>
      <c r="EZQ12" s="963"/>
      <c r="EZR12" s="962"/>
      <c r="EZS12" s="961"/>
      <c r="EZT12" s="961"/>
      <c r="EZU12" s="963"/>
      <c r="EZV12" s="962"/>
      <c r="EZW12" s="961"/>
      <c r="EZX12" s="961"/>
      <c r="EZY12" s="963"/>
      <c r="EZZ12" s="962"/>
      <c r="FAA12" s="961"/>
      <c r="FAB12" s="961"/>
      <c r="FAC12" s="963"/>
      <c r="FAD12" s="962"/>
      <c r="FAE12" s="961"/>
      <c r="FAF12" s="961"/>
      <c r="FAG12" s="963"/>
      <c r="FAH12" s="962"/>
      <c r="FAI12" s="961"/>
      <c r="FAJ12" s="961"/>
      <c r="FAK12" s="963"/>
      <c r="FAL12" s="962"/>
      <c r="FAM12" s="961"/>
      <c r="FAN12" s="961"/>
      <c r="FAO12" s="963"/>
      <c r="FAP12" s="962"/>
      <c r="FAQ12" s="961"/>
      <c r="FAR12" s="961"/>
      <c r="FAS12" s="963"/>
      <c r="FAT12" s="962"/>
      <c r="FAU12" s="961"/>
      <c r="FAV12" s="961"/>
      <c r="FAW12" s="963"/>
      <c r="FAX12" s="962"/>
      <c r="FAY12" s="961"/>
      <c r="FAZ12" s="961"/>
      <c r="FBA12" s="963"/>
      <c r="FBB12" s="962"/>
      <c r="FBC12" s="961"/>
      <c r="FBD12" s="961"/>
      <c r="FBE12" s="963"/>
      <c r="FBF12" s="962"/>
      <c r="FBG12" s="961"/>
      <c r="FBH12" s="961"/>
      <c r="FBI12" s="963"/>
      <c r="FBJ12" s="962"/>
      <c r="FBK12" s="961"/>
      <c r="FBL12" s="961"/>
      <c r="FBM12" s="963"/>
      <c r="FBN12" s="962"/>
      <c r="FBO12" s="961"/>
      <c r="FBP12" s="961"/>
      <c r="FBQ12" s="963"/>
      <c r="FBR12" s="962"/>
      <c r="FBS12" s="961"/>
      <c r="FBT12" s="961"/>
      <c r="FBU12" s="963"/>
      <c r="FBV12" s="962"/>
      <c r="FBW12" s="961"/>
      <c r="FBX12" s="961"/>
      <c r="FBY12" s="963"/>
      <c r="FBZ12" s="962"/>
      <c r="FCA12" s="961"/>
      <c r="FCB12" s="961"/>
      <c r="FCC12" s="963"/>
      <c r="FCD12" s="962"/>
      <c r="FCE12" s="961"/>
      <c r="FCF12" s="961"/>
      <c r="FCG12" s="963"/>
      <c r="FCH12" s="962"/>
      <c r="FCI12" s="961"/>
      <c r="FCJ12" s="961"/>
      <c r="FCK12" s="963"/>
      <c r="FCL12" s="962"/>
      <c r="FCM12" s="961"/>
      <c r="FCN12" s="961"/>
      <c r="FCO12" s="963"/>
      <c r="FCP12" s="962"/>
      <c r="FCQ12" s="961"/>
      <c r="FCR12" s="961"/>
      <c r="FCS12" s="963"/>
      <c r="FCT12" s="962"/>
      <c r="FCU12" s="961"/>
      <c r="FCV12" s="961"/>
      <c r="FCW12" s="963"/>
      <c r="FCX12" s="962"/>
      <c r="FCY12" s="961"/>
      <c r="FCZ12" s="961"/>
      <c r="FDA12" s="963"/>
      <c r="FDB12" s="962"/>
      <c r="FDC12" s="961"/>
      <c r="FDD12" s="961"/>
      <c r="FDE12" s="963"/>
      <c r="FDF12" s="962"/>
      <c r="FDG12" s="961"/>
      <c r="FDH12" s="961"/>
      <c r="FDI12" s="963"/>
      <c r="FDJ12" s="962"/>
      <c r="FDK12" s="961"/>
      <c r="FDL12" s="961"/>
      <c r="FDM12" s="963"/>
      <c r="FDN12" s="962"/>
      <c r="FDO12" s="961"/>
      <c r="FDP12" s="961"/>
      <c r="FDQ12" s="963"/>
      <c r="FDR12" s="962"/>
      <c r="FDS12" s="961"/>
      <c r="FDT12" s="961"/>
      <c r="FDU12" s="963"/>
      <c r="FDV12" s="962"/>
      <c r="FDW12" s="961"/>
      <c r="FDX12" s="961"/>
      <c r="FDY12" s="963"/>
      <c r="FDZ12" s="962"/>
      <c r="FEA12" s="961"/>
      <c r="FEB12" s="961"/>
      <c r="FEC12" s="963"/>
      <c r="FED12" s="962"/>
      <c r="FEE12" s="961"/>
      <c r="FEF12" s="961"/>
      <c r="FEG12" s="963"/>
      <c r="FEH12" s="962"/>
      <c r="FEI12" s="961"/>
      <c r="FEJ12" s="961"/>
      <c r="FEK12" s="963"/>
      <c r="FEL12" s="962"/>
      <c r="FEM12" s="961"/>
      <c r="FEN12" s="961"/>
      <c r="FEO12" s="963"/>
      <c r="FEP12" s="962"/>
      <c r="FEQ12" s="961"/>
      <c r="FER12" s="961"/>
      <c r="FES12" s="963"/>
      <c r="FET12" s="962"/>
      <c r="FEU12" s="961"/>
      <c r="FEV12" s="961"/>
      <c r="FEW12" s="963"/>
      <c r="FEX12" s="962"/>
      <c r="FEY12" s="961"/>
      <c r="FEZ12" s="961"/>
      <c r="FFA12" s="963"/>
      <c r="FFB12" s="962"/>
      <c r="FFC12" s="961"/>
      <c r="FFD12" s="961"/>
      <c r="FFE12" s="963"/>
      <c r="FFF12" s="962"/>
      <c r="FFG12" s="961"/>
      <c r="FFH12" s="961"/>
      <c r="FFI12" s="963"/>
      <c r="FFJ12" s="962"/>
      <c r="FFK12" s="961"/>
      <c r="FFL12" s="961"/>
      <c r="FFM12" s="963"/>
      <c r="FFN12" s="962"/>
      <c r="FFO12" s="961"/>
      <c r="FFP12" s="961"/>
      <c r="FFQ12" s="963"/>
      <c r="FFR12" s="962"/>
      <c r="FFS12" s="961"/>
      <c r="FFT12" s="961"/>
      <c r="FFU12" s="963"/>
      <c r="FFV12" s="962"/>
      <c r="FFW12" s="961"/>
      <c r="FFX12" s="961"/>
      <c r="FFY12" s="963"/>
      <c r="FFZ12" s="962"/>
      <c r="FGA12" s="961"/>
      <c r="FGB12" s="961"/>
      <c r="FGC12" s="963"/>
      <c r="FGD12" s="962"/>
      <c r="FGE12" s="961"/>
      <c r="FGF12" s="961"/>
      <c r="FGG12" s="963"/>
      <c r="FGH12" s="962"/>
      <c r="FGI12" s="961"/>
      <c r="FGJ12" s="961"/>
      <c r="FGK12" s="963"/>
      <c r="FGL12" s="962"/>
      <c r="FGM12" s="961"/>
      <c r="FGN12" s="961"/>
      <c r="FGO12" s="963"/>
      <c r="FGP12" s="962"/>
      <c r="FGQ12" s="961"/>
      <c r="FGR12" s="961"/>
      <c r="FGS12" s="963"/>
      <c r="FGT12" s="962"/>
      <c r="FGU12" s="961"/>
      <c r="FGV12" s="961"/>
      <c r="FGW12" s="963"/>
      <c r="FGX12" s="962"/>
      <c r="FGY12" s="961"/>
      <c r="FGZ12" s="961"/>
      <c r="FHA12" s="963"/>
      <c r="FHB12" s="962"/>
      <c r="FHC12" s="961"/>
      <c r="FHD12" s="961"/>
      <c r="FHE12" s="963"/>
      <c r="FHF12" s="962"/>
      <c r="FHG12" s="961"/>
      <c r="FHH12" s="961"/>
      <c r="FHI12" s="963"/>
      <c r="FHJ12" s="962"/>
      <c r="FHK12" s="961"/>
      <c r="FHL12" s="961"/>
      <c r="FHM12" s="963"/>
      <c r="FHN12" s="962"/>
      <c r="FHO12" s="961"/>
      <c r="FHP12" s="961"/>
      <c r="FHQ12" s="963"/>
      <c r="FHR12" s="962"/>
      <c r="FHS12" s="961"/>
      <c r="FHT12" s="961"/>
      <c r="FHU12" s="963"/>
      <c r="FHV12" s="962"/>
      <c r="FHW12" s="961"/>
      <c r="FHX12" s="961"/>
      <c r="FHY12" s="963"/>
      <c r="FHZ12" s="962"/>
      <c r="FIA12" s="961"/>
      <c r="FIB12" s="961"/>
      <c r="FIC12" s="963"/>
      <c r="FID12" s="962"/>
      <c r="FIE12" s="961"/>
      <c r="FIF12" s="961"/>
      <c r="FIG12" s="963"/>
      <c r="FIH12" s="962"/>
      <c r="FII12" s="961"/>
      <c r="FIJ12" s="961"/>
      <c r="FIK12" s="963"/>
      <c r="FIL12" s="962"/>
      <c r="FIM12" s="961"/>
      <c r="FIN12" s="961"/>
      <c r="FIO12" s="963"/>
      <c r="FIP12" s="962"/>
      <c r="FIQ12" s="961"/>
      <c r="FIR12" s="961"/>
      <c r="FIS12" s="963"/>
      <c r="FIT12" s="962"/>
      <c r="FIU12" s="961"/>
      <c r="FIV12" s="961"/>
      <c r="FIW12" s="963"/>
      <c r="FIX12" s="962"/>
      <c r="FIY12" s="961"/>
      <c r="FIZ12" s="961"/>
      <c r="FJA12" s="963"/>
      <c r="FJB12" s="962"/>
      <c r="FJC12" s="961"/>
      <c r="FJD12" s="961"/>
      <c r="FJE12" s="963"/>
      <c r="FJF12" s="962"/>
      <c r="FJG12" s="961"/>
      <c r="FJH12" s="961"/>
      <c r="FJI12" s="963"/>
      <c r="FJJ12" s="962"/>
      <c r="FJK12" s="961"/>
      <c r="FJL12" s="961"/>
      <c r="FJM12" s="963"/>
      <c r="FJN12" s="962"/>
      <c r="FJO12" s="961"/>
      <c r="FJP12" s="961"/>
      <c r="FJQ12" s="963"/>
      <c r="FJR12" s="962"/>
      <c r="FJS12" s="961"/>
      <c r="FJT12" s="961"/>
      <c r="FJU12" s="963"/>
      <c r="FJV12" s="962"/>
      <c r="FJW12" s="961"/>
      <c r="FJX12" s="961"/>
      <c r="FJY12" s="963"/>
      <c r="FJZ12" s="962"/>
      <c r="FKA12" s="961"/>
      <c r="FKB12" s="961"/>
      <c r="FKC12" s="963"/>
      <c r="FKD12" s="962"/>
      <c r="FKE12" s="961"/>
      <c r="FKF12" s="961"/>
      <c r="FKG12" s="963"/>
      <c r="FKH12" s="962"/>
      <c r="FKI12" s="961"/>
      <c r="FKJ12" s="961"/>
      <c r="FKK12" s="963"/>
      <c r="FKL12" s="962"/>
      <c r="FKM12" s="961"/>
      <c r="FKN12" s="961"/>
      <c r="FKO12" s="963"/>
      <c r="FKP12" s="962"/>
      <c r="FKQ12" s="961"/>
      <c r="FKR12" s="961"/>
      <c r="FKS12" s="963"/>
      <c r="FKT12" s="962"/>
      <c r="FKU12" s="961"/>
      <c r="FKV12" s="961"/>
      <c r="FKW12" s="963"/>
      <c r="FKX12" s="962"/>
      <c r="FKY12" s="961"/>
      <c r="FKZ12" s="961"/>
      <c r="FLA12" s="963"/>
      <c r="FLB12" s="962"/>
      <c r="FLC12" s="961"/>
      <c r="FLD12" s="961"/>
      <c r="FLE12" s="963"/>
      <c r="FLF12" s="962"/>
      <c r="FLG12" s="961"/>
      <c r="FLH12" s="961"/>
      <c r="FLI12" s="963"/>
      <c r="FLJ12" s="962"/>
      <c r="FLK12" s="961"/>
      <c r="FLL12" s="961"/>
      <c r="FLM12" s="963"/>
      <c r="FLN12" s="962"/>
      <c r="FLO12" s="961"/>
      <c r="FLP12" s="961"/>
      <c r="FLQ12" s="963"/>
      <c r="FLR12" s="962"/>
      <c r="FLS12" s="961"/>
      <c r="FLT12" s="961"/>
      <c r="FLU12" s="963"/>
      <c r="FLV12" s="962"/>
      <c r="FLW12" s="961"/>
      <c r="FLX12" s="961"/>
      <c r="FLY12" s="963"/>
      <c r="FLZ12" s="962"/>
      <c r="FMA12" s="961"/>
      <c r="FMB12" s="961"/>
      <c r="FMC12" s="963"/>
      <c r="FMD12" s="962"/>
      <c r="FME12" s="961"/>
      <c r="FMF12" s="961"/>
      <c r="FMG12" s="963"/>
      <c r="FMH12" s="962"/>
      <c r="FMI12" s="961"/>
      <c r="FMJ12" s="961"/>
      <c r="FMK12" s="963"/>
      <c r="FML12" s="962"/>
      <c r="FMM12" s="961"/>
      <c r="FMN12" s="961"/>
      <c r="FMO12" s="963"/>
      <c r="FMP12" s="962"/>
      <c r="FMQ12" s="961"/>
      <c r="FMR12" s="961"/>
      <c r="FMS12" s="963"/>
      <c r="FMT12" s="962"/>
      <c r="FMU12" s="961"/>
      <c r="FMV12" s="961"/>
      <c r="FMW12" s="963"/>
      <c r="FMX12" s="962"/>
      <c r="FMY12" s="961"/>
      <c r="FMZ12" s="961"/>
      <c r="FNA12" s="963"/>
      <c r="FNB12" s="962"/>
      <c r="FNC12" s="961"/>
      <c r="FND12" s="961"/>
      <c r="FNE12" s="963"/>
      <c r="FNF12" s="962"/>
      <c r="FNG12" s="961"/>
      <c r="FNH12" s="961"/>
      <c r="FNI12" s="963"/>
      <c r="FNJ12" s="962"/>
      <c r="FNK12" s="961"/>
      <c r="FNL12" s="961"/>
      <c r="FNM12" s="963"/>
      <c r="FNN12" s="962"/>
      <c r="FNO12" s="961"/>
      <c r="FNP12" s="961"/>
      <c r="FNQ12" s="963"/>
      <c r="FNR12" s="962"/>
      <c r="FNS12" s="961"/>
      <c r="FNT12" s="961"/>
      <c r="FNU12" s="963"/>
      <c r="FNV12" s="962"/>
      <c r="FNW12" s="961"/>
      <c r="FNX12" s="961"/>
      <c r="FNY12" s="963"/>
      <c r="FNZ12" s="962"/>
      <c r="FOA12" s="961"/>
      <c r="FOB12" s="961"/>
      <c r="FOC12" s="963"/>
      <c r="FOD12" s="962"/>
      <c r="FOE12" s="961"/>
      <c r="FOF12" s="961"/>
      <c r="FOG12" s="963"/>
      <c r="FOH12" s="962"/>
      <c r="FOI12" s="961"/>
      <c r="FOJ12" s="961"/>
      <c r="FOK12" s="963"/>
      <c r="FOL12" s="962"/>
      <c r="FOM12" s="961"/>
      <c r="FON12" s="961"/>
      <c r="FOO12" s="963"/>
      <c r="FOP12" s="962"/>
      <c r="FOQ12" s="961"/>
      <c r="FOR12" s="961"/>
      <c r="FOS12" s="963"/>
      <c r="FOT12" s="962"/>
      <c r="FOU12" s="961"/>
      <c r="FOV12" s="961"/>
      <c r="FOW12" s="963"/>
      <c r="FOX12" s="962"/>
      <c r="FOY12" s="961"/>
      <c r="FOZ12" s="961"/>
      <c r="FPA12" s="963"/>
      <c r="FPB12" s="962"/>
      <c r="FPC12" s="961"/>
      <c r="FPD12" s="961"/>
      <c r="FPE12" s="963"/>
      <c r="FPF12" s="962"/>
      <c r="FPG12" s="961"/>
      <c r="FPH12" s="961"/>
      <c r="FPI12" s="963"/>
      <c r="FPJ12" s="962"/>
      <c r="FPK12" s="961"/>
      <c r="FPL12" s="961"/>
      <c r="FPM12" s="963"/>
      <c r="FPN12" s="962"/>
      <c r="FPO12" s="961"/>
      <c r="FPP12" s="961"/>
      <c r="FPQ12" s="963"/>
      <c r="FPR12" s="962"/>
      <c r="FPS12" s="961"/>
      <c r="FPT12" s="961"/>
      <c r="FPU12" s="963"/>
      <c r="FPV12" s="962"/>
      <c r="FPW12" s="961"/>
      <c r="FPX12" s="961"/>
      <c r="FPY12" s="963"/>
      <c r="FPZ12" s="962"/>
      <c r="FQA12" s="961"/>
      <c r="FQB12" s="961"/>
      <c r="FQC12" s="963"/>
      <c r="FQD12" s="962"/>
      <c r="FQE12" s="961"/>
      <c r="FQF12" s="961"/>
      <c r="FQG12" s="963"/>
      <c r="FQH12" s="962"/>
      <c r="FQI12" s="961"/>
      <c r="FQJ12" s="961"/>
      <c r="FQK12" s="963"/>
      <c r="FQL12" s="962"/>
      <c r="FQM12" s="961"/>
      <c r="FQN12" s="961"/>
      <c r="FQO12" s="963"/>
      <c r="FQP12" s="962"/>
      <c r="FQQ12" s="961"/>
      <c r="FQR12" s="961"/>
      <c r="FQS12" s="963"/>
      <c r="FQT12" s="962"/>
      <c r="FQU12" s="961"/>
      <c r="FQV12" s="961"/>
      <c r="FQW12" s="963"/>
      <c r="FQX12" s="962"/>
      <c r="FQY12" s="961"/>
      <c r="FQZ12" s="961"/>
      <c r="FRA12" s="963"/>
      <c r="FRB12" s="962"/>
      <c r="FRC12" s="961"/>
      <c r="FRD12" s="961"/>
      <c r="FRE12" s="963"/>
      <c r="FRF12" s="962"/>
      <c r="FRG12" s="961"/>
      <c r="FRH12" s="961"/>
      <c r="FRI12" s="963"/>
      <c r="FRJ12" s="962"/>
      <c r="FRK12" s="961"/>
      <c r="FRL12" s="961"/>
      <c r="FRM12" s="963"/>
      <c r="FRN12" s="962"/>
      <c r="FRO12" s="961"/>
      <c r="FRP12" s="961"/>
      <c r="FRQ12" s="963"/>
      <c r="FRR12" s="962"/>
      <c r="FRS12" s="961"/>
      <c r="FRT12" s="961"/>
      <c r="FRU12" s="963"/>
      <c r="FRV12" s="962"/>
      <c r="FRW12" s="961"/>
      <c r="FRX12" s="961"/>
      <c r="FRY12" s="963"/>
      <c r="FRZ12" s="962"/>
      <c r="FSA12" s="961"/>
      <c r="FSB12" s="961"/>
      <c r="FSC12" s="963"/>
      <c r="FSD12" s="962"/>
      <c r="FSE12" s="961"/>
      <c r="FSF12" s="961"/>
      <c r="FSG12" s="963"/>
      <c r="FSH12" s="962"/>
      <c r="FSI12" s="961"/>
      <c r="FSJ12" s="961"/>
      <c r="FSK12" s="963"/>
      <c r="FSL12" s="962"/>
      <c r="FSM12" s="961"/>
      <c r="FSN12" s="961"/>
      <c r="FSO12" s="963"/>
      <c r="FSP12" s="962"/>
      <c r="FSQ12" s="961"/>
      <c r="FSR12" s="961"/>
      <c r="FSS12" s="963"/>
      <c r="FST12" s="962"/>
      <c r="FSU12" s="961"/>
      <c r="FSV12" s="961"/>
      <c r="FSW12" s="963"/>
      <c r="FSX12" s="962"/>
      <c r="FSY12" s="961"/>
      <c r="FSZ12" s="961"/>
      <c r="FTA12" s="963"/>
      <c r="FTB12" s="962"/>
      <c r="FTC12" s="961"/>
      <c r="FTD12" s="961"/>
      <c r="FTE12" s="963"/>
      <c r="FTF12" s="962"/>
      <c r="FTG12" s="961"/>
      <c r="FTH12" s="961"/>
      <c r="FTI12" s="963"/>
      <c r="FTJ12" s="962"/>
      <c r="FTK12" s="961"/>
      <c r="FTL12" s="961"/>
      <c r="FTM12" s="963"/>
      <c r="FTN12" s="962"/>
      <c r="FTO12" s="961"/>
      <c r="FTP12" s="961"/>
      <c r="FTQ12" s="963"/>
      <c r="FTR12" s="962"/>
      <c r="FTS12" s="961"/>
      <c r="FTT12" s="961"/>
      <c r="FTU12" s="963"/>
      <c r="FTV12" s="962"/>
      <c r="FTW12" s="961"/>
      <c r="FTX12" s="961"/>
      <c r="FTY12" s="963"/>
      <c r="FTZ12" s="962"/>
      <c r="FUA12" s="961"/>
      <c r="FUB12" s="961"/>
      <c r="FUC12" s="963"/>
      <c r="FUD12" s="962"/>
      <c r="FUE12" s="961"/>
      <c r="FUF12" s="961"/>
      <c r="FUG12" s="963"/>
      <c r="FUH12" s="962"/>
      <c r="FUI12" s="961"/>
      <c r="FUJ12" s="961"/>
      <c r="FUK12" s="963"/>
      <c r="FUL12" s="962"/>
      <c r="FUM12" s="961"/>
      <c r="FUN12" s="961"/>
      <c r="FUO12" s="963"/>
      <c r="FUP12" s="962"/>
      <c r="FUQ12" s="961"/>
      <c r="FUR12" s="961"/>
      <c r="FUS12" s="963"/>
      <c r="FUT12" s="962"/>
      <c r="FUU12" s="961"/>
      <c r="FUV12" s="961"/>
      <c r="FUW12" s="963"/>
      <c r="FUX12" s="962"/>
      <c r="FUY12" s="961"/>
      <c r="FUZ12" s="961"/>
      <c r="FVA12" s="963"/>
      <c r="FVB12" s="962"/>
      <c r="FVC12" s="961"/>
      <c r="FVD12" s="961"/>
      <c r="FVE12" s="963"/>
      <c r="FVF12" s="962"/>
      <c r="FVG12" s="961"/>
      <c r="FVH12" s="961"/>
      <c r="FVI12" s="963"/>
      <c r="FVJ12" s="962"/>
      <c r="FVK12" s="961"/>
      <c r="FVL12" s="961"/>
      <c r="FVM12" s="963"/>
      <c r="FVN12" s="962"/>
      <c r="FVO12" s="961"/>
      <c r="FVP12" s="961"/>
      <c r="FVQ12" s="963"/>
      <c r="FVR12" s="962"/>
      <c r="FVS12" s="961"/>
      <c r="FVT12" s="961"/>
      <c r="FVU12" s="963"/>
      <c r="FVV12" s="962"/>
      <c r="FVW12" s="961"/>
      <c r="FVX12" s="961"/>
      <c r="FVY12" s="963"/>
      <c r="FVZ12" s="962"/>
      <c r="FWA12" s="961"/>
      <c r="FWB12" s="961"/>
      <c r="FWC12" s="963"/>
      <c r="FWD12" s="962"/>
      <c r="FWE12" s="961"/>
      <c r="FWF12" s="961"/>
      <c r="FWG12" s="963"/>
      <c r="FWH12" s="962"/>
      <c r="FWI12" s="961"/>
      <c r="FWJ12" s="961"/>
      <c r="FWK12" s="963"/>
      <c r="FWL12" s="962"/>
      <c r="FWM12" s="961"/>
      <c r="FWN12" s="961"/>
      <c r="FWO12" s="963"/>
      <c r="FWP12" s="962"/>
      <c r="FWQ12" s="961"/>
      <c r="FWR12" s="961"/>
      <c r="FWS12" s="963"/>
      <c r="FWT12" s="962"/>
      <c r="FWU12" s="961"/>
      <c r="FWV12" s="961"/>
      <c r="FWW12" s="963"/>
      <c r="FWX12" s="962"/>
      <c r="FWY12" s="961"/>
      <c r="FWZ12" s="961"/>
      <c r="FXA12" s="963"/>
      <c r="FXB12" s="962"/>
      <c r="FXC12" s="961"/>
      <c r="FXD12" s="961"/>
      <c r="FXE12" s="963"/>
      <c r="FXF12" s="962"/>
      <c r="FXG12" s="961"/>
      <c r="FXH12" s="961"/>
      <c r="FXI12" s="963"/>
      <c r="FXJ12" s="962"/>
      <c r="FXK12" s="961"/>
      <c r="FXL12" s="961"/>
      <c r="FXM12" s="963"/>
      <c r="FXN12" s="962"/>
      <c r="FXO12" s="961"/>
      <c r="FXP12" s="961"/>
      <c r="FXQ12" s="963"/>
      <c r="FXR12" s="962"/>
      <c r="FXS12" s="961"/>
      <c r="FXT12" s="961"/>
      <c r="FXU12" s="963"/>
      <c r="FXV12" s="962"/>
      <c r="FXW12" s="961"/>
      <c r="FXX12" s="961"/>
      <c r="FXY12" s="963"/>
      <c r="FXZ12" s="962"/>
      <c r="FYA12" s="961"/>
      <c r="FYB12" s="961"/>
      <c r="FYC12" s="963"/>
      <c r="FYD12" s="962"/>
      <c r="FYE12" s="961"/>
      <c r="FYF12" s="961"/>
      <c r="FYG12" s="963"/>
      <c r="FYH12" s="962"/>
      <c r="FYI12" s="961"/>
      <c r="FYJ12" s="961"/>
      <c r="FYK12" s="963"/>
      <c r="FYL12" s="962"/>
      <c r="FYM12" s="961"/>
      <c r="FYN12" s="961"/>
      <c r="FYO12" s="963"/>
      <c r="FYP12" s="962"/>
      <c r="FYQ12" s="961"/>
      <c r="FYR12" s="961"/>
      <c r="FYS12" s="963"/>
      <c r="FYT12" s="962"/>
      <c r="FYU12" s="961"/>
      <c r="FYV12" s="961"/>
      <c r="FYW12" s="963"/>
      <c r="FYX12" s="962"/>
      <c r="FYY12" s="961"/>
      <c r="FYZ12" s="961"/>
      <c r="FZA12" s="963"/>
      <c r="FZB12" s="962"/>
      <c r="FZC12" s="961"/>
      <c r="FZD12" s="961"/>
      <c r="FZE12" s="963"/>
      <c r="FZF12" s="962"/>
      <c r="FZG12" s="961"/>
      <c r="FZH12" s="961"/>
      <c r="FZI12" s="963"/>
      <c r="FZJ12" s="962"/>
      <c r="FZK12" s="961"/>
      <c r="FZL12" s="961"/>
      <c r="FZM12" s="963"/>
      <c r="FZN12" s="962"/>
      <c r="FZO12" s="961"/>
      <c r="FZP12" s="961"/>
      <c r="FZQ12" s="963"/>
      <c r="FZR12" s="962"/>
      <c r="FZS12" s="961"/>
      <c r="FZT12" s="961"/>
      <c r="FZU12" s="963"/>
      <c r="FZV12" s="962"/>
      <c r="FZW12" s="961"/>
      <c r="FZX12" s="961"/>
      <c r="FZY12" s="963"/>
      <c r="FZZ12" s="962"/>
      <c r="GAA12" s="961"/>
      <c r="GAB12" s="961"/>
      <c r="GAC12" s="963"/>
      <c r="GAD12" s="962"/>
      <c r="GAE12" s="961"/>
      <c r="GAF12" s="961"/>
      <c r="GAG12" s="963"/>
      <c r="GAH12" s="962"/>
      <c r="GAI12" s="961"/>
      <c r="GAJ12" s="961"/>
      <c r="GAK12" s="963"/>
      <c r="GAL12" s="962"/>
      <c r="GAM12" s="961"/>
      <c r="GAN12" s="961"/>
      <c r="GAO12" s="963"/>
      <c r="GAP12" s="962"/>
      <c r="GAQ12" s="961"/>
      <c r="GAR12" s="961"/>
      <c r="GAS12" s="963"/>
      <c r="GAT12" s="962"/>
      <c r="GAU12" s="961"/>
      <c r="GAV12" s="961"/>
      <c r="GAW12" s="963"/>
      <c r="GAX12" s="962"/>
      <c r="GAY12" s="961"/>
      <c r="GAZ12" s="961"/>
      <c r="GBA12" s="963"/>
      <c r="GBB12" s="962"/>
      <c r="GBC12" s="961"/>
      <c r="GBD12" s="961"/>
      <c r="GBE12" s="963"/>
      <c r="GBF12" s="962"/>
      <c r="GBG12" s="961"/>
      <c r="GBH12" s="961"/>
      <c r="GBI12" s="963"/>
      <c r="GBJ12" s="962"/>
      <c r="GBK12" s="961"/>
      <c r="GBL12" s="961"/>
      <c r="GBM12" s="963"/>
      <c r="GBN12" s="962"/>
      <c r="GBO12" s="961"/>
      <c r="GBP12" s="961"/>
      <c r="GBQ12" s="963"/>
      <c r="GBR12" s="962"/>
      <c r="GBS12" s="961"/>
      <c r="GBT12" s="961"/>
      <c r="GBU12" s="963"/>
      <c r="GBV12" s="962"/>
      <c r="GBW12" s="961"/>
      <c r="GBX12" s="961"/>
      <c r="GBY12" s="963"/>
      <c r="GBZ12" s="962"/>
      <c r="GCA12" s="961"/>
      <c r="GCB12" s="961"/>
      <c r="GCC12" s="963"/>
      <c r="GCD12" s="962"/>
      <c r="GCE12" s="961"/>
      <c r="GCF12" s="961"/>
      <c r="GCG12" s="963"/>
      <c r="GCH12" s="962"/>
      <c r="GCI12" s="961"/>
      <c r="GCJ12" s="961"/>
      <c r="GCK12" s="963"/>
      <c r="GCL12" s="962"/>
      <c r="GCM12" s="961"/>
      <c r="GCN12" s="961"/>
      <c r="GCO12" s="963"/>
      <c r="GCP12" s="962"/>
      <c r="GCQ12" s="961"/>
      <c r="GCR12" s="961"/>
      <c r="GCS12" s="963"/>
      <c r="GCT12" s="962"/>
      <c r="GCU12" s="961"/>
      <c r="GCV12" s="961"/>
      <c r="GCW12" s="963"/>
      <c r="GCX12" s="962"/>
      <c r="GCY12" s="961"/>
      <c r="GCZ12" s="961"/>
      <c r="GDA12" s="963"/>
      <c r="GDB12" s="962"/>
      <c r="GDC12" s="961"/>
      <c r="GDD12" s="961"/>
      <c r="GDE12" s="963"/>
      <c r="GDF12" s="962"/>
      <c r="GDG12" s="961"/>
      <c r="GDH12" s="961"/>
      <c r="GDI12" s="963"/>
      <c r="GDJ12" s="962"/>
      <c r="GDK12" s="961"/>
      <c r="GDL12" s="961"/>
      <c r="GDM12" s="963"/>
      <c r="GDN12" s="962"/>
      <c r="GDO12" s="961"/>
      <c r="GDP12" s="961"/>
      <c r="GDQ12" s="963"/>
      <c r="GDR12" s="962"/>
      <c r="GDS12" s="961"/>
      <c r="GDT12" s="961"/>
      <c r="GDU12" s="963"/>
      <c r="GDV12" s="962"/>
      <c r="GDW12" s="961"/>
      <c r="GDX12" s="961"/>
      <c r="GDY12" s="963"/>
      <c r="GDZ12" s="962"/>
      <c r="GEA12" s="961"/>
      <c r="GEB12" s="961"/>
      <c r="GEC12" s="963"/>
      <c r="GED12" s="962"/>
      <c r="GEE12" s="961"/>
      <c r="GEF12" s="961"/>
      <c r="GEG12" s="963"/>
      <c r="GEH12" s="962"/>
      <c r="GEI12" s="961"/>
      <c r="GEJ12" s="961"/>
      <c r="GEK12" s="963"/>
      <c r="GEL12" s="962"/>
      <c r="GEM12" s="961"/>
      <c r="GEN12" s="961"/>
      <c r="GEO12" s="963"/>
      <c r="GEP12" s="962"/>
      <c r="GEQ12" s="961"/>
      <c r="GER12" s="961"/>
      <c r="GES12" s="963"/>
      <c r="GET12" s="962"/>
      <c r="GEU12" s="961"/>
      <c r="GEV12" s="961"/>
      <c r="GEW12" s="963"/>
      <c r="GEX12" s="962"/>
      <c r="GEY12" s="961"/>
      <c r="GEZ12" s="961"/>
      <c r="GFA12" s="963"/>
      <c r="GFB12" s="962"/>
      <c r="GFC12" s="961"/>
      <c r="GFD12" s="961"/>
      <c r="GFE12" s="963"/>
      <c r="GFF12" s="962"/>
      <c r="GFG12" s="961"/>
      <c r="GFH12" s="961"/>
      <c r="GFI12" s="963"/>
      <c r="GFJ12" s="962"/>
      <c r="GFK12" s="961"/>
      <c r="GFL12" s="961"/>
      <c r="GFM12" s="963"/>
      <c r="GFN12" s="962"/>
      <c r="GFO12" s="961"/>
      <c r="GFP12" s="961"/>
      <c r="GFQ12" s="963"/>
      <c r="GFR12" s="962"/>
      <c r="GFS12" s="961"/>
      <c r="GFT12" s="961"/>
      <c r="GFU12" s="963"/>
      <c r="GFV12" s="962"/>
      <c r="GFW12" s="961"/>
      <c r="GFX12" s="961"/>
      <c r="GFY12" s="963"/>
      <c r="GFZ12" s="962"/>
      <c r="GGA12" s="961"/>
      <c r="GGB12" s="961"/>
      <c r="GGC12" s="963"/>
      <c r="GGD12" s="962"/>
      <c r="GGE12" s="961"/>
      <c r="GGF12" s="961"/>
      <c r="GGG12" s="963"/>
      <c r="GGH12" s="962"/>
      <c r="GGI12" s="961"/>
      <c r="GGJ12" s="961"/>
      <c r="GGK12" s="963"/>
      <c r="GGL12" s="962"/>
      <c r="GGM12" s="961"/>
      <c r="GGN12" s="961"/>
      <c r="GGO12" s="963"/>
      <c r="GGP12" s="962"/>
      <c r="GGQ12" s="961"/>
      <c r="GGR12" s="961"/>
      <c r="GGS12" s="963"/>
      <c r="GGT12" s="962"/>
      <c r="GGU12" s="961"/>
      <c r="GGV12" s="961"/>
      <c r="GGW12" s="963"/>
      <c r="GGX12" s="962"/>
      <c r="GGY12" s="961"/>
      <c r="GGZ12" s="961"/>
      <c r="GHA12" s="963"/>
      <c r="GHB12" s="962"/>
      <c r="GHC12" s="961"/>
      <c r="GHD12" s="961"/>
      <c r="GHE12" s="963"/>
      <c r="GHF12" s="962"/>
      <c r="GHG12" s="961"/>
      <c r="GHH12" s="961"/>
      <c r="GHI12" s="963"/>
      <c r="GHJ12" s="962"/>
      <c r="GHK12" s="961"/>
      <c r="GHL12" s="961"/>
      <c r="GHM12" s="963"/>
      <c r="GHN12" s="962"/>
      <c r="GHO12" s="961"/>
      <c r="GHP12" s="961"/>
      <c r="GHQ12" s="963"/>
      <c r="GHR12" s="962"/>
      <c r="GHS12" s="961"/>
      <c r="GHT12" s="961"/>
      <c r="GHU12" s="963"/>
      <c r="GHV12" s="962"/>
      <c r="GHW12" s="961"/>
      <c r="GHX12" s="961"/>
      <c r="GHY12" s="963"/>
      <c r="GHZ12" s="962"/>
      <c r="GIA12" s="961"/>
      <c r="GIB12" s="961"/>
      <c r="GIC12" s="963"/>
      <c r="GID12" s="962"/>
      <c r="GIE12" s="961"/>
      <c r="GIF12" s="961"/>
      <c r="GIG12" s="963"/>
      <c r="GIH12" s="962"/>
      <c r="GII12" s="961"/>
      <c r="GIJ12" s="961"/>
      <c r="GIK12" s="963"/>
      <c r="GIL12" s="962"/>
      <c r="GIM12" s="961"/>
      <c r="GIN12" s="961"/>
      <c r="GIO12" s="963"/>
      <c r="GIP12" s="962"/>
      <c r="GIQ12" s="961"/>
      <c r="GIR12" s="961"/>
      <c r="GIS12" s="963"/>
      <c r="GIT12" s="962"/>
      <c r="GIU12" s="961"/>
      <c r="GIV12" s="961"/>
      <c r="GIW12" s="963"/>
      <c r="GIX12" s="962"/>
      <c r="GIY12" s="961"/>
      <c r="GIZ12" s="961"/>
      <c r="GJA12" s="963"/>
      <c r="GJB12" s="962"/>
      <c r="GJC12" s="961"/>
      <c r="GJD12" s="961"/>
      <c r="GJE12" s="963"/>
      <c r="GJF12" s="962"/>
      <c r="GJG12" s="961"/>
      <c r="GJH12" s="961"/>
      <c r="GJI12" s="963"/>
      <c r="GJJ12" s="962"/>
      <c r="GJK12" s="961"/>
      <c r="GJL12" s="961"/>
      <c r="GJM12" s="963"/>
      <c r="GJN12" s="962"/>
      <c r="GJO12" s="961"/>
      <c r="GJP12" s="961"/>
      <c r="GJQ12" s="963"/>
      <c r="GJR12" s="962"/>
      <c r="GJS12" s="961"/>
      <c r="GJT12" s="961"/>
      <c r="GJU12" s="963"/>
      <c r="GJV12" s="962"/>
      <c r="GJW12" s="961"/>
      <c r="GJX12" s="961"/>
      <c r="GJY12" s="963"/>
      <c r="GJZ12" s="962"/>
      <c r="GKA12" s="961"/>
      <c r="GKB12" s="961"/>
      <c r="GKC12" s="963"/>
      <c r="GKD12" s="962"/>
      <c r="GKE12" s="961"/>
      <c r="GKF12" s="961"/>
      <c r="GKG12" s="963"/>
      <c r="GKH12" s="962"/>
      <c r="GKI12" s="961"/>
      <c r="GKJ12" s="961"/>
      <c r="GKK12" s="963"/>
      <c r="GKL12" s="962"/>
      <c r="GKM12" s="961"/>
      <c r="GKN12" s="961"/>
      <c r="GKO12" s="963"/>
      <c r="GKP12" s="962"/>
      <c r="GKQ12" s="961"/>
      <c r="GKR12" s="961"/>
      <c r="GKS12" s="963"/>
      <c r="GKT12" s="962"/>
      <c r="GKU12" s="961"/>
      <c r="GKV12" s="961"/>
      <c r="GKW12" s="963"/>
      <c r="GKX12" s="962"/>
      <c r="GKY12" s="961"/>
      <c r="GKZ12" s="961"/>
      <c r="GLA12" s="963"/>
      <c r="GLB12" s="962"/>
      <c r="GLC12" s="961"/>
      <c r="GLD12" s="961"/>
      <c r="GLE12" s="963"/>
      <c r="GLF12" s="962"/>
      <c r="GLG12" s="961"/>
      <c r="GLH12" s="961"/>
      <c r="GLI12" s="963"/>
      <c r="GLJ12" s="962"/>
      <c r="GLK12" s="961"/>
      <c r="GLL12" s="961"/>
      <c r="GLM12" s="963"/>
      <c r="GLN12" s="962"/>
      <c r="GLO12" s="961"/>
      <c r="GLP12" s="961"/>
      <c r="GLQ12" s="963"/>
      <c r="GLR12" s="962"/>
      <c r="GLS12" s="961"/>
      <c r="GLT12" s="961"/>
      <c r="GLU12" s="963"/>
      <c r="GLV12" s="962"/>
      <c r="GLW12" s="961"/>
      <c r="GLX12" s="961"/>
      <c r="GLY12" s="963"/>
      <c r="GLZ12" s="962"/>
      <c r="GMA12" s="961"/>
      <c r="GMB12" s="961"/>
      <c r="GMC12" s="963"/>
      <c r="GMD12" s="962"/>
      <c r="GME12" s="961"/>
      <c r="GMF12" s="961"/>
      <c r="GMG12" s="963"/>
      <c r="GMH12" s="962"/>
      <c r="GMI12" s="961"/>
      <c r="GMJ12" s="961"/>
      <c r="GMK12" s="963"/>
      <c r="GML12" s="962"/>
      <c r="GMM12" s="961"/>
      <c r="GMN12" s="961"/>
      <c r="GMO12" s="963"/>
      <c r="GMP12" s="962"/>
      <c r="GMQ12" s="961"/>
      <c r="GMR12" s="961"/>
      <c r="GMS12" s="963"/>
      <c r="GMT12" s="962"/>
      <c r="GMU12" s="961"/>
      <c r="GMV12" s="961"/>
      <c r="GMW12" s="963"/>
      <c r="GMX12" s="962"/>
      <c r="GMY12" s="961"/>
      <c r="GMZ12" s="961"/>
      <c r="GNA12" s="963"/>
      <c r="GNB12" s="962"/>
      <c r="GNC12" s="961"/>
      <c r="GND12" s="961"/>
      <c r="GNE12" s="963"/>
      <c r="GNF12" s="962"/>
      <c r="GNG12" s="961"/>
      <c r="GNH12" s="961"/>
      <c r="GNI12" s="963"/>
      <c r="GNJ12" s="962"/>
      <c r="GNK12" s="961"/>
      <c r="GNL12" s="961"/>
      <c r="GNM12" s="963"/>
      <c r="GNN12" s="962"/>
      <c r="GNO12" s="961"/>
      <c r="GNP12" s="961"/>
      <c r="GNQ12" s="963"/>
      <c r="GNR12" s="962"/>
      <c r="GNS12" s="961"/>
      <c r="GNT12" s="961"/>
      <c r="GNU12" s="963"/>
      <c r="GNV12" s="962"/>
      <c r="GNW12" s="961"/>
      <c r="GNX12" s="961"/>
      <c r="GNY12" s="963"/>
      <c r="GNZ12" s="962"/>
      <c r="GOA12" s="961"/>
      <c r="GOB12" s="961"/>
      <c r="GOC12" s="963"/>
      <c r="GOD12" s="962"/>
      <c r="GOE12" s="961"/>
      <c r="GOF12" s="961"/>
      <c r="GOG12" s="963"/>
      <c r="GOH12" s="962"/>
      <c r="GOI12" s="961"/>
      <c r="GOJ12" s="961"/>
      <c r="GOK12" s="963"/>
      <c r="GOL12" s="962"/>
      <c r="GOM12" s="961"/>
      <c r="GON12" s="961"/>
      <c r="GOO12" s="963"/>
      <c r="GOP12" s="962"/>
      <c r="GOQ12" s="961"/>
      <c r="GOR12" s="961"/>
      <c r="GOS12" s="963"/>
      <c r="GOT12" s="962"/>
      <c r="GOU12" s="961"/>
      <c r="GOV12" s="961"/>
      <c r="GOW12" s="963"/>
      <c r="GOX12" s="962"/>
      <c r="GOY12" s="961"/>
      <c r="GOZ12" s="961"/>
      <c r="GPA12" s="963"/>
      <c r="GPB12" s="962"/>
      <c r="GPC12" s="961"/>
      <c r="GPD12" s="961"/>
      <c r="GPE12" s="963"/>
      <c r="GPF12" s="962"/>
      <c r="GPG12" s="961"/>
      <c r="GPH12" s="961"/>
      <c r="GPI12" s="963"/>
      <c r="GPJ12" s="962"/>
      <c r="GPK12" s="961"/>
      <c r="GPL12" s="961"/>
      <c r="GPM12" s="963"/>
      <c r="GPN12" s="962"/>
      <c r="GPO12" s="961"/>
      <c r="GPP12" s="961"/>
      <c r="GPQ12" s="963"/>
      <c r="GPR12" s="962"/>
      <c r="GPS12" s="961"/>
      <c r="GPT12" s="961"/>
      <c r="GPU12" s="963"/>
      <c r="GPV12" s="962"/>
      <c r="GPW12" s="961"/>
      <c r="GPX12" s="961"/>
      <c r="GPY12" s="963"/>
      <c r="GPZ12" s="962"/>
      <c r="GQA12" s="961"/>
      <c r="GQB12" s="961"/>
      <c r="GQC12" s="963"/>
      <c r="GQD12" s="962"/>
      <c r="GQE12" s="961"/>
      <c r="GQF12" s="961"/>
      <c r="GQG12" s="963"/>
      <c r="GQH12" s="962"/>
      <c r="GQI12" s="961"/>
      <c r="GQJ12" s="961"/>
      <c r="GQK12" s="963"/>
      <c r="GQL12" s="962"/>
      <c r="GQM12" s="961"/>
      <c r="GQN12" s="961"/>
      <c r="GQO12" s="963"/>
      <c r="GQP12" s="962"/>
      <c r="GQQ12" s="961"/>
      <c r="GQR12" s="961"/>
      <c r="GQS12" s="963"/>
      <c r="GQT12" s="962"/>
      <c r="GQU12" s="961"/>
      <c r="GQV12" s="961"/>
      <c r="GQW12" s="963"/>
      <c r="GQX12" s="962"/>
      <c r="GQY12" s="961"/>
      <c r="GQZ12" s="961"/>
      <c r="GRA12" s="963"/>
      <c r="GRB12" s="962"/>
      <c r="GRC12" s="961"/>
      <c r="GRD12" s="961"/>
      <c r="GRE12" s="963"/>
      <c r="GRF12" s="962"/>
      <c r="GRG12" s="961"/>
      <c r="GRH12" s="961"/>
      <c r="GRI12" s="963"/>
      <c r="GRJ12" s="962"/>
      <c r="GRK12" s="961"/>
      <c r="GRL12" s="961"/>
      <c r="GRM12" s="963"/>
      <c r="GRN12" s="962"/>
      <c r="GRO12" s="961"/>
      <c r="GRP12" s="961"/>
      <c r="GRQ12" s="963"/>
      <c r="GRR12" s="962"/>
      <c r="GRS12" s="961"/>
      <c r="GRT12" s="961"/>
      <c r="GRU12" s="963"/>
      <c r="GRV12" s="962"/>
      <c r="GRW12" s="961"/>
      <c r="GRX12" s="961"/>
      <c r="GRY12" s="963"/>
      <c r="GRZ12" s="962"/>
      <c r="GSA12" s="961"/>
      <c r="GSB12" s="961"/>
      <c r="GSC12" s="963"/>
      <c r="GSD12" s="962"/>
      <c r="GSE12" s="961"/>
      <c r="GSF12" s="961"/>
      <c r="GSG12" s="963"/>
      <c r="GSH12" s="962"/>
      <c r="GSI12" s="961"/>
      <c r="GSJ12" s="961"/>
      <c r="GSK12" s="963"/>
      <c r="GSL12" s="962"/>
      <c r="GSM12" s="961"/>
      <c r="GSN12" s="961"/>
      <c r="GSO12" s="963"/>
      <c r="GSP12" s="962"/>
      <c r="GSQ12" s="961"/>
      <c r="GSR12" s="961"/>
      <c r="GSS12" s="963"/>
      <c r="GST12" s="962"/>
      <c r="GSU12" s="961"/>
      <c r="GSV12" s="961"/>
      <c r="GSW12" s="963"/>
      <c r="GSX12" s="962"/>
      <c r="GSY12" s="961"/>
      <c r="GSZ12" s="961"/>
      <c r="GTA12" s="963"/>
      <c r="GTB12" s="962"/>
      <c r="GTC12" s="961"/>
      <c r="GTD12" s="961"/>
      <c r="GTE12" s="963"/>
      <c r="GTF12" s="962"/>
      <c r="GTG12" s="961"/>
      <c r="GTH12" s="961"/>
      <c r="GTI12" s="963"/>
      <c r="GTJ12" s="962"/>
      <c r="GTK12" s="961"/>
      <c r="GTL12" s="961"/>
      <c r="GTM12" s="963"/>
      <c r="GTN12" s="962"/>
      <c r="GTO12" s="961"/>
      <c r="GTP12" s="961"/>
      <c r="GTQ12" s="963"/>
      <c r="GTR12" s="962"/>
      <c r="GTS12" s="961"/>
      <c r="GTT12" s="961"/>
      <c r="GTU12" s="963"/>
      <c r="GTV12" s="962"/>
      <c r="GTW12" s="961"/>
      <c r="GTX12" s="961"/>
      <c r="GTY12" s="963"/>
      <c r="GTZ12" s="962"/>
      <c r="GUA12" s="961"/>
      <c r="GUB12" s="961"/>
      <c r="GUC12" s="963"/>
      <c r="GUD12" s="962"/>
      <c r="GUE12" s="961"/>
      <c r="GUF12" s="961"/>
      <c r="GUG12" s="963"/>
      <c r="GUH12" s="962"/>
      <c r="GUI12" s="961"/>
      <c r="GUJ12" s="961"/>
      <c r="GUK12" s="963"/>
      <c r="GUL12" s="962"/>
      <c r="GUM12" s="961"/>
      <c r="GUN12" s="961"/>
      <c r="GUO12" s="963"/>
      <c r="GUP12" s="962"/>
      <c r="GUQ12" s="961"/>
      <c r="GUR12" s="961"/>
      <c r="GUS12" s="963"/>
      <c r="GUT12" s="962"/>
      <c r="GUU12" s="961"/>
      <c r="GUV12" s="961"/>
      <c r="GUW12" s="963"/>
      <c r="GUX12" s="962"/>
      <c r="GUY12" s="961"/>
      <c r="GUZ12" s="961"/>
      <c r="GVA12" s="963"/>
      <c r="GVB12" s="962"/>
      <c r="GVC12" s="961"/>
      <c r="GVD12" s="961"/>
      <c r="GVE12" s="963"/>
      <c r="GVF12" s="962"/>
      <c r="GVG12" s="961"/>
      <c r="GVH12" s="961"/>
      <c r="GVI12" s="963"/>
      <c r="GVJ12" s="962"/>
      <c r="GVK12" s="961"/>
      <c r="GVL12" s="961"/>
      <c r="GVM12" s="963"/>
      <c r="GVN12" s="962"/>
      <c r="GVO12" s="961"/>
      <c r="GVP12" s="961"/>
      <c r="GVQ12" s="963"/>
      <c r="GVR12" s="962"/>
      <c r="GVS12" s="961"/>
      <c r="GVT12" s="961"/>
      <c r="GVU12" s="963"/>
      <c r="GVV12" s="962"/>
      <c r="GVW12" s="961"/>
      <c r="GVX12" s="961"/>
      <c r="GVY12" s="963"/>
      <c r="GVZ12" s="962"/>
      <c r="GWA12" s="961"/>
      <c r="GWB12" s="961"/>
      <c r="GWC12" s="963"/>
      <c r="GWD12" s="962"/>
      <c r="GWE12" s="961"/>
      <c r="GWF12" s="961"/>
      <c r="GWG12" s="963"/>
      <c r="GWH12" s="962"/>
      <c r="GWI12" s="961"/>
      <c r="GWJ12" s="961"/>
      <c r="GWK12" s="963"/>
      <c r="GWL12" s="962"/>
      <c r="GWM12" s="961"/>
      <c r="GWN12" s="961"/>
      <c r="GWO12" s="963"/>
      <c r="GWP12" s="962"/>
      <c r="GWQ12" s="961"/>
      <c r="GWR12" s="961"/>
      <c r="GWS12" s="963"/>
      <c r="GWT12" s="962"/>
      <c r="GWU12" s="961"/>
      <c r="GWV12" s="961"/>
      <c r="GWW12" s="963"/>
      <c r="GWX12" s="962"/>
      <c r="GWY12" s="961"/>
      <c r="GWZ12" s="961"/>
      <c r="GXA12" s="963"/>
      <c r="GXB12" s="962"/>
      <c r="GXC12" s="961"/>
      <c r="GXD12" s="961"/>
      <c r="GXE12" s="963"/>
      <c r="GXF12" s="962"/>
      <c r="GXG12" s="961"/>
      <c r="GXH12" s="961"/>
      <c r="GXI12" s="963"/>
      <c r="GXJ12" s="962"/>
      <c r="GXK12" s="961"/>
      <c r="GXL12" s="961"/>
      <c r="GXM12" s="963"/>
      <c r="GXN12" s="962"/>
      <c r="GXO12" s="961"/>
      <c r="GXP12" s="961"/>
      <c r="GXQ12" s="963"/>
      <c r="GXR12" s="962"/>
      <c r="GXS12" s="961"/>
      <c r="GXT12" s="961"/>
      <c r="GXU12" s="963"/>
      <c r="GXV12" s="962"/>
      <c r="GXW12" s="961"/>
      <c r="GXX12" s="961"/>
      <c r="GXY12" s="963"/>
      <c r="GXZ12" s="962"/>
      <c r="GYA12" s="961"/>
      <c r="GYB12" s="961"/>
      <c r="GYC12" s="963"/>
      <c r="GYD12" s="962"/>
      <c r="GYE12" s="961"/>
      <c r="GYF12" s="961"/>
      <c r="GYG12" s="963"/>
      <c r="GYH12" s="962"/>
      <c r="GYI12" s="961"/>
      <c r="GYJ12" s="961"/>
      <c r="GYK12" s="963"/>
      <c r="GYL12" s="962"/>
      <c r="GYM12" s="961"/>
      <c r="GYN12" s="961"/>
      <c r="GYO12" s="963"/>
      <c r="GYP12" s="962"/>
      <c r="GYQ12" s="961"/>
      <c r="GYR12" s="961"/>
      <c r="GYS12" s="963"/>
      <c r="GYT12" s="962"/>
      <c r="GYU12" s="961"/>
      <c r="GYV12" s="961"/>
      <c r="GYW12" s="963"/>
      <c r="GYX12" s="962"/>
      <c r="GYY12" s="961"/>
      <c r="GYZ12" s="961"/>
      <c r="GZA12" s="963"/>
      <c r="GZB12" s="962"/>
      <c r="GZC12" s="961"/>
      <c r="GZD12" s="961"/>
      <c r="GZE12" s="963"/>
      <c r="GZF12" s="962"/>
      <c r="GZG12" s="961"/>
      <c r="GZH12" s="961"/>
      <c r="GZI12" s="963"/>
      <c r="GZJ12" s="962"/>
      <c r="GZK12" s="961"/>
      <c r="GZL12" s="961"/>
      <c r="GZM12" s="963"/>
      <c r="GZN12" s="962"/>
      <c r="GZO12" s="961"/>
      <c r="GZP12" s="961"/>
      <c r="GZQ12" s="963"/>
      <c r="GZR12" s="962"/>
      <c r="GZS12" s="961"/>
      <c r="GZT12" s="961"/>
      <c r="GZU12" s="963"/>
      <c r="GZV12" s="962"/>
      <c r="GZW12" s="961"/>
      <c r="GZX12" s="961"/>
      <c r="GZY12" s="963"/>
      <c r="GZZ12" s="962"/>
      <c r="HAA12" s="961"/>
      <c r="HAB12" s="961"/>
      <c r="HAC12" s="963"/>
      <c r="HAD12" s="962"/>
      <c r="HAE12" s="961"/>
      <c r="HAF12" s="961"/>
      <c r="HAG12" s="963"/>
      <c r="HAH12" s="962"/>
      <c r="HAI12" s="961"/>
      <c r="HAJ12" s="961"/>
      <c r="HAK12" s="963"/>
      <c r="HAL12" s="962"/>
      <c r="HAM12" s="961"/>
      <c r="HAN12" s="961"/>
      <c r="HAO12" s="963"/>
      <c r="HAP12" s="962"/>
      <c r="HAQ12" s="961"/>
      <c r="HAR12" s="961"/>
      <c r="HAS12" s="963"/>
      <c r="HAT12" s="962"/>
      <c r="HAU12" s="961"/>
      <c r="HAV12" s="961"/>
      <c r="HAW12" s="963"/>
      <c r="HAX12" s="962"/>
      <c r="HAY12" s="961"/>
      <c r="HAZ12" s="961"/>
      <c r="HBA12" s="963"/>
      <c r="HBB12" s="962"/>
      <c r="HBC12" s="961"/>
      <c r="HBD12" s="961"/>
      <c r="HBE12" s="963"/>
      <c r="HBF12" s="962"/>
      <c r="HBG12" s="961"/>
      <c r="HBH12" s="961"/>
      <c r="HBI12" s="963"/>
      <c r="HBJ12" s="962"/>
      <c r="HBK12" s="961"/>
      <c r="HBL12" s="961"/>
      <c r="HBM12" s="963"/>
      <c r="HBN12" s="962"/>
      <c r="HBO12" s="961"/>
      <c r="HBP12" s="961"/>
      <c r="HBQ12" s="963"/>
      <c r="HBR12" s="962"/>
      <c r="HBS12" s="961"/>
      <c r="HBT12" s="961"/>
      <c r="HBU12" s="963"/>
      <c r="HBV12" s="962"/>
      <c r="HBW12" s="961"/>
      <c r="HBX12" s="961"/>
      <c r="HBY12" s="963"/>
      <c r="HBZ12" s="962"/>
      <c r="HCA12" s="961"/>
      <c r="HCB12" s="961"/>
      <c r="HCC12" s="963"/>
      <c r="HCD12" s="962"/>
      <c r="HCE12" s="961"/>
      <c r="HCF12" s="961"/>
      <c r="HCG12" s="963"/>
      <c r="HCH12" s="962"/>
      <c r="HCI12" s="961"/>
      <c r="HCJ12" s="961"/>
      <c r="HCK12" s="963"/>
      <c r="HCL12" s="962"/>
      <c r="HCM12" s="961"/>
      <c r="HCN12" s="961"/>
      <c r="HCO12" s="963"/>
      <c r="HCP12" s="962"/>
      <c r="HCQ12" s="961"/>
      <c r="HCR12" s="961"/>
      <c r="HCS12" s="963"/>
      <c r="HCT12" s="962"/>
      <c r="HCU12" s="961"/>
      <c r="HCV12" s="961"/>
      <c r="HCW12" s="963"/>
      <c r="HCX12" s="962"/>
      <c r="HCY12" s="961"/>
      <c r="HCZ12" s="961"/>
      <c r="HDA12" s="963"/>
      <c r="HDB12" s="962"/>
      <c r="HDC12" s="961"/>
      <c r="HDD12" s="961"/>
      <c r="HDE12" s="963"/>
      <c r="HDF12" s="962"/>
      <c r="HDG12" s="961"/>
      <c r="HDH12" s="961"/>
      <c r="HDI12" s="963"/>
      <c r="HDJ12" s="962"/>
      <c r="HDK12" s="961"/>
      <c r="HDL12" s="961"/>
      <c r="HDM12" s="963"/>
      <c r="HDN12" s="962"/>
      <c r="HDO12" s="961"/>
      <c r="HDP12" s="961"/>
      <c r="HDQ12" s="963"/>
      <c r="HDR12" s="962"/>
      <c r="HDS12" s="961"/>
      <c r="HDT12" s="961"/>
      <c r="HDU12" s="963"/>
      <c r="HDV12" s="962"/>
      <c r="HDW12" s="961"/>
      <c r="HDX12" s="961"/>
      <c r="HDY12" s="963"/>
      <c r="HDZ12" s="962"/>
      <c r="HEA12" s="961"/>
      <c r="HEB12" s="961"/>
      <c r="HEC12" s="963"/>
      <c r="HED12" s="962"/>
      <c r="HEE12" s="961"/>
      <c r="HEF12" s="961"/>
      <c r="HEG12" s="963"/>
      <c r="HEH12" s="962"/>
      <c r="HEI12" s="961"/>
      <c r="HEJ12" s="961"/>
      <c r="HEK12" s="963"/>
      <c r="HEL12" s="962"/>
      <c r="HEM12" s="961"/>
      <c r="HEN12" s="961"/>
      <c r="HEO12" s="963"/>
      <c r="HEP12" s="962"/>
      <c r="HEQ12" s="961"/>
      <c r="HER12" s="961"/>
      <c r="HES12" s="963"/>
      <c r="HET12" s="962"/>
      <c r="HEU12" s="961"/>
      <c r="HEV12" s="961"/>
      <c r="HEW12" s="963"/>
      <c r="HEX12" s="962"/>
      <c r="HEY12" s="961"/>
      <c r="HEZ12" s="961"/>
      <c r="HFA12" s="963"/>
      <c r="HFB12" s="962"/>
      <c r="HFC12" s="961"/>
      <c r="HFD12" s="961"/>
      <c r="HFE12" s="963"/>
      <c r="HFF12" s="962"/>
      <c r="HFG12" s="961"/>
      <c r="HFH12" s="961"/>
      <c r="HFI12" s="963"/>
      <c r="HFJ12" s="962"/>
      <c r="HFK12" s="961"/>
      <c r="HFL12" s="961"/>
      <c r="HFM12" s="963"/>
      <c r="HFN12" s="962"/>
      <c r="HFO12" s="961"/>
      <c r="HFP12" s="961"/>
      <c r="HFQ12" s="963"/>
      <c r="HFR12" s="962"/>
      <c r="HFS12" s="961"/>
      <c r="HFT12" s="961"/>
      <c r="HFU12" s="963"/>
      <c r="HFV12" s="962"/>
      <c r="HFW12" s="961"/>
      <c r="HFX12" s="961"/>
      <c r="HFY12" s="963"/>
      <c r="HFZ12" s="962"/>
      <c r="HGA12" s="961"/>
      <c r="HGB12" s="961"/>
      <c r="HGC12" s="963"/>
      <c r="HGD12" s="962"/>
      <c r="HGE12" s="961"/>
      <c r="HGF12" s="961"/>
      <c r="HGG12" s="963"/>
      <c r="HGH12" s="962"/>
      <c r="HGI12" s="961"/>
      <c r="HGJ12" s="961"/>
      <c r="HGK12" s="963"/>
      <c r="HGL12" s="962"/>
      <c r="HGM12" s="961"/>
      <c r="HGN12" s="961"/>
      <c r="HGO12" s="963"/>
      <c r="HGP12" s="962"/>
      <c r="HGQ12" s="961"/>
      <c r="HGR12" s="961"/>
      <c r="HGS12" s="963"/>
      <c r="HGT12" s="962"/>
      <c r="HGU12" s="961"/>
      <c r="HGV12" s="961"/>
      <c r="HGW12" s="963"/>
      <c r="HGX12" s="962"/>
      <c r="HGY12" s="961"/>
      <c r="HGZ12" s="961"/>
      <c r="HHA12" s="963"/>
      <c r="HHB12" s="962"/>
      <c r="HHC12" s="961"/>
      <c r="HHD12" s="961"/>
      <c r="HHE12" s="963"/>
      <c r="HHF12" s="962"/>
      <c r="HHG12" s="961"/>
      <c r="HHH12" s="961"/>
      <c r="HHI12" s="963"/>
      <c r="HHJ12" s="962"/>
      <c r="HHK12" s="961"/>
      <c r="HHL12" s="961"/>
      <c r="HHM12" s="963"/>
      <c r="HHN12" s="962"/>
      <c r="HHO12" s="961"/>
      <c r="HHP12" s="961"/>
      <c r="HHQ12" s="963"/>
      <c r="HHR12" s="962"/>
      <c r="HHS12" s="961"/>
      <c r="HHT12" s="961"/>
      <c r="HHU12" s="963"/>
      <c r="HHV12" s="962"/>
      <c r="HHW12" s="961"/>
      <c r="HHX12" s="961"/>
      <c r="HHY12" s="963"/>
      <c r="HHZ12" s="962"/>
      <c r="HIA12" s="961"/>
      <c r="HIB12" s="961"/>
      <c r="HIC12" s="963"/>
      <c r="HID12" s="962"/>
      <c r="HIE12" s="961"/>
      <c r="HIF12" s="961"/>
      <c r="HIG12" s="963"/>
      <c r="HIH12" s="962"/>
      <c r="HII12" s="961"/>
      <c r="HIJ12" s="961"/>
      <c r="HIK12" s="963"/>
      <c r="HIL12" s="962"/>
      <c r="HIM12" s="961"/>
      <c r="HIN12" s="961"/>
      <c r="HIO12" s="963"/>
      <c r="HIP12" s="962"/>
      <c r="HIQ12" s="961"/>
      <c r="HIR12" s="961"/>
      <c r="HIS12" s="963"/>
      <c r="HIT12" s="962"/>
      <c r="HIU12" s="961"/>
      <c r="HIV12" s="961"/>
      <c r="HIW12" s="963"/>
      <c r="HIX12" s="962"/>
      <c r="HIY12" s="961"/>
      <c r="HIZ12" s="961"/>
      <c r="HJA12" s="963"/>
      <c r="HJB12" s="962"/>
      <c r="HJC12" s="961"/>
      <c r="HJD12" s="961"/>
      <c r="HJE12" s="963"/>
      <c r="HJF12" s="962"/>
      <c r="HJG12" s="961"/>
      <c r="HJH12" s="961"/>
      <c r="HJI12" s="963"/>
      <c r="HJJ12" s="962"/>
      <c r="HJK12" s="961"/>
      <c r="HJL12" s="961"/>
      <c r="HJM12" s="963"/>
      <c r="HJN12" s="962"/>
      <c r="HJO12" s="961"/>
      <c r="HJP12" s="961"/>
      <c r="HJQ12" s="963"/>
      <c r="HJR12" s="962"/>
      <c r="HJS12" s="961"/>
      <c r="HJT12" s="961"/>
      <c r="HJU12" s="963"/>
      <c r="HJV12" s="962"/>
      <c r="HJW12" s="961"/>
      <c r="HJX12" s="961"/>
      <c r="HJY12" s="963"/>
      <c r="HJZ12" s="962"/>
      <c r="HKA12" s="961"/>
      <c r="HKB12" s="961"/>
      <c r="HKC12" s="963"/>
      <c r="HKD12" s="962"/>
      <c r="HKE12" s="961"/>
      <c r="HKF12" s="961"/>
      <c r="HKG12" s="963"/>
      <c r="HKH12" s="962"/>
      <c r="HKI12" s="961"/>
      <c r="HKJ12" s="961"/>
      <c r="HKK12" s="963"/>
      <c r="HKL12" s="962"/>
      <c r="HKM12" s="961"/>
      <c r="HKN12" s="961"/>
      <c r="HKO12" s="963"/>
      <c r="HKP12" s="962"/>
      <c r="HKQ12" s="961"/>
      <c r="HKR12" s="961"/>
      <c r="HKS12" s="963"/>
      <c r="HKT12" s="962"/>
      <c r="HKU12" s="961"/>
      <c r="HKV12" s="961"/>
      <c r="HKW12" s="963"/>
      <c r="HKX12" s="962"/>
      <c r="HKY12" s="961"/>
      <c r="HKZ12" s="961"/>
      <c r="HLA12" s="963"/>
      <c r="HLB12" s="962"/>
      <c r="HLC12" s="961"/>
      <c r="HLD12" s="961"/>
      <c r="HLE12" s="963"/>
      <c r="HLF12" s="962"/>
      <c r="HLG12" s="961"/>
      <c r="HLH12" s="961"/>
      <c r="HLI12" s="963"/>
      <c r="HLJ12" s="962"/>
      <c r="HLK12" s="961"/>
      <c r="HLL12" s="961"/>
      <c r="HLM12" s="963"/>
      <c r="HLN12" s="962"/>
      <c r="HLO12" s="961"/>
      <c r="HLP12" s="961"/>
      <c r="HLQ12" s="963"/>
      <c r="HLR12" s="962"/>
      <c r="HLS12" s="961"/>
      <c r="HLT12" s="961"/>
      <c r="HLU12" s="963"/>
      <c r="HLV12" s="962"/>
      <c r="HLW12" s="961"/>
      <c r="HLX12" s="961"/>
      <c r="HLY12" s="963"/>
      <c r="HLZ12" s="962"/>
      <c r="HMA12" s="961"/>
      <c r="HMB12" s="961"/>
      <c r="HMC12" s="963"/>
      <c r="HMD12" s="962"/>
      <c r="HME12" s="961"/>
      <c r="HMF12" s="961"/>
      <c r="HMG12" s="963"/>
      <c r="HMH12" s="962"/>
      <c r="HMI12" s="961"/>
      <c r="HMJ12" s="961"/>
      <c r="HMK12" s="963"/>
      <c r="HML12" s="962"/>
      <c r="HMM12" s="961"/>
      <c r="HMN12" s="961"/>
      <c r="HMO12" s="963"/>
      <c r="HMP12" s="962"/>
      <c r="HMQ12" s="961"/>
      <c r="HMR12" s="961"/>
      <c r="HMS12" s="963"/>
      <c r="HMT12" s="962"/>
      <c r="HMU12" s="961"/>
      <c r="HMV12" s="961"/>
      <c r="HMW12" s="963"/>
      <c r="HMX12" s="962"/>
      <c r="HMY12" s="961"/>
      <c r="HMZ12" s="961"/>
      <c r="HNA12" s="963"/>
      <c r="HNB12" s="962"/>
      <c r="HNC12" s="961"/>
      <c r="HND12" s="961"/>
      <c r="HNE12" s="963"/>
      <c r="HNF12" s="962"/>
      <c r="HNG12" s="961"/>
      <c r="HNH12" s="961"/>
      <c r="HNI12" s="963"/>
      <c r="HNJ12" s="962"/>
      <c r="HNK12" s="961"/>
      <c r="HNL12" s="961"/>
      <c r="HNM12" s="963"/>
      <c r="HNN12" s="962"/>
      <c r="HNO12" s="961"/>
      <c r="HNP12" s="961"/>
      <c r="HNQ12" s="963"/>
      <c r="HNR12" s="962"/>
      <c r="HNS12" s="961"/>
      <c r="HNT12" s="961"/>
      <c r="HNU12" s="963"/>
      <c r="HNV12" s="962"/>
      <c r="HNW12" s="961"/>
      <c r="HNX12" s="961"/>
      <c r="HNY12" s="963"/>
      <c r="HNZ12" s="962"/>
      <c r="HOA12" s="961"/>
      <c r="HOB12" s="961"/>
      <c r="HOC12" s="963"/>
      <c r="HOD12" s="962"/>
      <c r="HOE12" s="961"/>
      <c r="HOF12" s="961"/>
      <c r="HOG12" s="963"/>
      <c r="HOH12" s="962"/>
      <c r="HOI12" s="961"/>
      <c r="HOJ12" s="961"/>
      <c r="HOK12" s="963"/>
      <c r="HOL12" s="962"/>
      <c r="HOM12" s="961"/>
      <c r="HON12" s="961"/>
      <c r="HOO12" s="963"/>
      <c r="HOP12" s="962"/>
      <c r="HOQ12" s="961"/>
      <c r="HOR12" s="961"/>
      <c r="HOS12" s="963"/>
      <c r="HOT12" s="962"/>
      <c r="HOU12" s="961"/>
      <c r="HOV12" s="961"/>
      <c r="HOW12" s="963"/>
      <c r="HOX12" s="962"/>
      <c r="HOY12" s="961"/>
      <c r="HOZ12" s="961"/>
      <c r="HPA12" s="963"/>
      <c r="HPB12" s="962"/>
      <c r="HPC12" s="961"/>
      <c r="HPD12" s="961"/>
      <c r="HPE12" s="963"/>
      <c r="HPF12" s="962"/>
      <c r="HPG12" s="961"/>
      <c r="HPH12" s="961"/>
      <c r="HPI12" s="963"/>
      <c r="HPJ12" s="962"/>
      <c r="HPK12" s="961"/>
      <c r="HPL12" s="961"/>
      <c r="HPM12" s="963"/>
      <c r="HPN12" s="962"/>
      <c r="HPO12" s="961"/>
      <c r="HPP12" s="961"/>
      <c r="HPQ12" s="963"/>
      <c r="HPR12" s="962"/>
      <c r="HPS12" s="961"/>
      <c r="HPT12" s="961"/>
      <c r="HPU12" s="963"/>
      <c r="HPV12" s="962"/>
      <c r="HPW12" s="961"/>
      <c r="HPX12" s="961"/>
      <c r="HPY12" s="963"/>
      <c r="HPZ12" s="962"/>
      <c r="HQA12" s="961"/>
      <c r="HQB12" s="961"/>
      <c r="HQC12" s="963"/>
      <c r="HQD12" s="962"/>
      <c r="HQE12" s="961"/>
      <c r="HQF12" s="961"/>
      <c r="HQG12" s="963"/>
      <c r="HQH12" s="962"/>
      <c r="HQI12" s="961"/>
      <c r="HQJ12" s="961"/>
      <c r="HQK12" s="963"/>
      <c r="HQL12" s="962"/>
      <c r="HQM12" s="961"/>
      <c r="HQN12" s="961"/>
      <c r="HQO12" s="963"/>
      <c r="HQP12" s="962"/>
      <c r="HQQ12" s="961"/>
      <c r="HQR12" s="961"/>
      <c r="HQS12" s="963"/>
      <c r="HQT12" s="962"/>
      <c r="HQU12" s="961"/>
      <c r="HQV12" s="961"/>
      <c r="HQW12" s="963"/>
      <c r="HQX12" s="962"/>
      <c r="HQY12" s="961"/>
      <c r="HQZ12" s="961"/>
      <c r="HRA12" s="963"/>
      <c r="HRB12" s="962"/>
      <c r="HRC12" s="961"/>
      <c r="HRD12" s="961"/>
      <c r="HRE12" s="963"/>
      <c r="HRF12" s="962"/>
      <c r="HRG12" s="961"/>
      <c r="HRH12" s="961"/>
      <c r="HRI12" s="963"/>
      <c r="HRJ12" s="962"/>
      <c r="HRK12" s="961"/>
      <c r="HRL12" s="961"/>
      <c r="HRM12" s="963"/>
      <c r="HRN12" s="962"/>
      <c r="HRO12" s="961"/>
      <c r="HRP12" s="961"/>
      <c r="HRQ12" s="963"/>
      <c r="HRR12" s="962"/>
      <c r="HRS12" s="961"/>
      <c r="HRT12" s="961"/>
      <c r="HRU12" s="963"/>
      <c r="HRV12" s="962"/>
      <c r="HRW12" s="961"/>
      <c r="HRX12" s="961"/>
      <c r="HRY12" s="963"/>
      <c r="HRZ12" s="962"/>
      <c r="HSA12" s="961"/>
      <c r="HSB12" s="961"/>
      <c r="HSC12" s="963"/>
      <c r="HSD12" s="962"/>
      <c r="HSE12" s="961"/>
      <c r="HSF12" s="961"/>
      <c r="HSG12" s="963"/>
      <c r="HSH12" s="962"/>
      <c r="HSI12" s="961"/>
      <c r="HSJ12" s="961"/>
      <c r="HSK12" s="963"/>
      <c r="HSL12" s="962"/>
      <c r="HSM12" s="961"/>
      <c r="HSN12" s="961"/>
      <c r="HSO12" s="963"/>
      <c r="HSP12" s="962"/>
      <c r="HSQ12" s="961"/>
      <c r="HSR12" s="961"/>
      <c r="HSS12" s="963"/>
      <c r="HST12" s="962"/>
      <c r="HSU12" s="961"/>
      <c r="HSV12" s="961"/>
      <c r="HSW12" s="963"/>
      <c r="HSX12" s="962"/>
      <c r="HSY12" s="961"/>
      <c r="HSZ12" s="961"/>
      <c r="HTA12" s="963"/>
      <c r="HTB12" s="962"/>
      <c r="HTC12" s="961"/>
      <c r="HTD12" s="961"/>
      <c r="HTE12" s="963"/>
      <c r="HTF12" s="962"/>
      <c r="HTG12" s="961"/>
      <c r="HTH12" s="961"/>
      <c r="HTI12" s="963"/>
      <c r="HTJ12" s="962"/>
      <c r="HTK12" s="961"/>
      <c r="HTL12" s="961"/>
      <c r="HTM12" s="963"/>
      <c r="HTN12" s="962"/>
      <c r="HTO12" s="961"/>
      <c r="HTP12" s="961"/>
      <c r="HTQ12" s="963"/>
      <c r="HTR12" s="962"/>
      <c r="HTS12" s="961"/>
      <c r="HTT12" s="961"/>
      <c r="HTU12" s="963"/>
      <c r="HTV12" s="962"/>
      <c r="HTW12" s="961"/>
      <c r="HTX12" s="961"/>
      <c r="HTY12" s="963"/>
      <c r="HTZ12" s="962"/>
      <c r="HUA12" s="961"/>
      <c r="HUB12" s="961"/>
      <c r="HUC12" s="963"/>
      <c r="HUD12" s="962"/>
      <c r="HUE12" s="961"/>
      <c r="HUF12" s="961"/>
      <c r="HUG12" s="963"/>
      <c r="HUH12" s="962"/>
      <c r="HUI12" s="961"/>
      <c r="HUJ12" s="961"/>
      <c r="HUK12" s="963"/>
      <c r="HUL12" s="962"/>
      <c r="HUM12" s="961"/>
      <c r="HUN12" s="961"/>
      <c r="HUO12" s="963"/>
      <c r="HUP12" s="962"/>
      <c r="HUQ12" s="961"/>
      <c r="HUR12" s="961"/>
      <c r="HUS12" s="963"/>
      <c r="HUT12" s="962"/>
      <c r="HUU12" s="961"/>
      <c r="HUV12" s="961"/>
      <c r="HUW12" s="963"/>
      <c r="HUX12" s="962"/>
      <c r="HUY12" s="961"/>
      <c r="HUZ12" s="961"/>
      <c r="HVA12" s="963"/>
      <c r="HVB12" s="962"/>
      <c r="HVC12" s="961"/>
      <c r="HVD12" s="961"/>
      <c r="HVE12" s="963"/>
      <c r="HVF12" s="962"/>
      <c r="HVG12" s="961"/>
      <c r="HVH12" s="961"/>
      <c r="HVI12" s="963"/>
      <c r="HVJ12" s="962"/>
      <c r="HVK12" s="961"/>
      <c r="HVL12" s="961"/>
      <c r="HVM12" s="963"/>
      <c r="HVN12" s="962"/>
      <c r="HVO12" s="961"/>
      <c r="HVP12" s="961"/>
      <c r="HVQ12" s="963"/>
      <c r="HVR12" s="962"/>
      <c r="HVS12" s="961"/>
      <c r="HVT12" s="961"/>
      <c r="HVU12" s="963"/>
      <c r="HVV12" s="962"/>
      <c r="HVW12" s="961"/>
      <c r="HVX12" s="961"/>
      <c r="HVY12" s="963"/>
      <c r="HVZ12" s="962"/>
      <c r="HWA12" s="961"/>
      <c r="HWB12" s="961"/>
      <c r="HWC12" s="963"/>
      <c r="HWD12" s="962"/>
      <c r="HWE12" s="961"/>
      <c r="HWF12" s="961"/>
      <c r="HWG12" s="963"/>
      <c r="HWH12" s="962"/>
      <c r="HWI12" s="961"/>
      <c r="HWJ12" s="961"/>
      <c r="HWK12" s="963"/>
      <c r="HWL12" s="962"/>
      <c r="HWM12" s="961"/>
      <c r="HWN12" s="961"/>
      <c r="HWO12" s="963"/>
      <c r="HWP12" s="962"/>
      <c r="HWQ12" s="961"/>
      <c r="HWR12" s="961"/>
      <c r="HWS12" s="963"/>
      <c r="HWT12" s="962"/>
      <c r="HWU12" s="961"/>
      <c r="HWV12" s="961"/>
      <c r="HWW12" s="963"/>
      <c r="HWX12" s="962"/>
      <c r="HWY12" s="961"/>
      <c r="HWZ12" s="961"/>
      <c r="HXA12" s="963"/>
      <c r="HXB12" s="962"/>
      <c r="HXC12" s="961"/>
      <c r="HXD12" s="961"/>
      <c r="HXE12" s="963"/>
      <c r="HXF12" s="962"/>
      <c r="HXG12" s="961"/>
      <c r="HXH12" s="961"/>
      <c r="HXI12" s="963"/>
      <c r="HXJ12" s="962"/>
      <c r="HXK12" s="961"/>
      <c r="HXL12" s="961"/>
      <c r="HXM12" s="963"/>
      <c r="HXN12" s="962"/>
      <c r="HXO12" s="961"/>
      <c r="HXP12" s="961"/>
      <c r="HXQ12" s="963"/>
      <c r="HXR12" s="962"/>
      <c r="HXS12" s="961"/>
      <c r="HXT12" s="961"/>
      <c r="HXU12" s="963"/>
      <c r="HXV12" s="962"/>
      <c r="HXW12" s="961"/>
      <c r="HXX12" s="961"/>
      <c r="HXY12" s="963"/>
      <c r="HXZ12" s="962"/>
      <c r="HYA12" s="961"/>
      <c r="HYB12" s="961"/>
      <c r="HYC12" s="963"/>
      <c r="HYD12" s="962"/>
      <c r="HYE12" s="961"/>
      <c r="HYF12" s="961"/>
      <c r="HYG12" s="963"/>
      <c r="HYH12" s="962"/>
      <c r="HYI12" s="961"/>
      <c r="HYJ12" s="961"/>
      <c r="HYK12" s="963"/>
      <c r="HYL12" s="962"/>
      <c r="HYM12" s="961"/>
      <c r="HYN12" s="961"/>
      <c r="HYO12" s="963"/>
      <c r="HYP12" s="962"/>
      <c r="HYQ12" s="961"/>
      <c r="HYR12" s="961"/>
      <c r="HYS12" s="963"/>
      <c r="HYT12" s="962"/>
      <c r="HYU12" s="961"/>
      <c r="HYV12" s="961"/>
      <c r="HYW12" s="963"/>
      <c r="HYX12" s="962"/>
      <c r="HYY12" s="961"/>
      <c r="HYZ12" s="961"/>
      <c r="HZA12" s="963"/>
      <c r="HZB12" s="962"/>
      <c r="HZC12" s="961"/>
      <c r="HZD12" s="961"/>
      <c r="HZE12" s="963"/>
      <c r="HZF12" s="962"/>
      <c r="HZG12" s="961"/>
      <c r="HZH12" s="961"/>
      <c r="HZI12" s="963"/>
      <c r="HZJ12" s="962"/>
      <c r="HZK12" s="961"/>
      <c r="HZL12" s="961"/>
      <c r="HZM12" s="963"/>
      <c r="HZN12" s="962"/>
      <c r="HZO12" s="961"/>
      <c r="HZP12" s="961"/>
      <c r="HZQ12" s="963"/>
      <c r="HZR12" s="962"/>
      <c r="HZS12" s="961"/>
      <c r="HZT12" s="961"/>
      <c r="HZU12" s="963"/>
      <c r="HZV12" s="962"/>
      <c r="HZW12" s="961"/>
      <c r="HZX12" s="961"/>
      <c r="HZY12" s="963"/>
      <c r="HZZ12" s="962"/>
      <c r="IAA12" s="961"/>
      <c r="IAB12" s="961"/>
      <c r="IAC12" s="963"/>
      <c r="IAD12" s="962"/>
      <c r="IAE12" s="961"/>
      <c r="IAF12" s="961"/>
      <c r="IAG12" s="963"/>
      <c r="IAH12" s="962"/>
      <c r="IAI12" s="961"/>
      <c r="IAJ12" s="961"/>
      <c r="IAK12" s="963"/>
      <c r="IAL12" s="962"/>
      <c r="IAM12" s="961"/>
      <c r="IAN12" s="961"/>
      <c r="IAO12" s="963"/>
      <c r="IAP12" s="962"/>
      <c r="IAQ12" s="961"/>
      <c r="IAR12" s="961"/>
      <c r="IAS12" s="963"/>
      <c r="IAT12" s="962"/>
      <c r="IAU12" s="961"/>
      <c r="IAV12" s="961"/>
      <c r="IAW12" s="963"/>
      <c r="IAX12" s="962"/>
      <c r="IAY12" s="961"/>
      <c r="IAZ12" s="961"/>
      <c r="IBA12" s="963"/>
      <c r="IBB12" s="962"/>
      <c r="IBC12" s="961"/>
      <c r="IBD12" s="961"/>
      <c r="IBE12" s="963"/>
      <c r="IBF12" s="962"/>
      <c r="IBG12" s="961"/>
      <c r="IBH12" s="961"/>
      <c r="IBI12" s="963"/>
      <c r="IBJ12" s="962"/>
      <c r="IBK12" s="961"/>
      <c r="IBL12" s="961"/>
      <c r="IBM12" s="963"/>
      <c r="IBN12" s="962"/>
      <c r="IBO12" s="961"/>
      <c r="IBP12" s="961"/>
      <c r="IBQ12" s="963"/>
      <c r="IBR12" s="962"/>
      <c r="IBS12" s="961"/>
      <c r="IBT12" s="961"/>
      <c r="IBU12" s="963"/>
      <c r="IBV12" s="962"/>
      <c r="IBW12" s="961"/>
      <c r="IBX12" s="961"/>
      <c r="IBY12" s="963"/>
      <c r="IBZ12" s="962"/>
      <c r="ICA12" s="961"/>
      <c r="ICB12" s="961"/>
      <c r="ICC12" s="963"/>
      <c r="ICD12" s="962"/>
      <c r="ICE12" s="961"/>
      <c r="ICF12" s="961"/>
      <c r="ICG12" s="963"/>
      <c r="ICH12" s="962"/>
      <c r="ICI12" s="961"/>
      <c r="ICJ12" s="961"/>
      <c r="ICK12" s="963"/>
      <c r="ICL12" s="962"/>
      <c r="ICM12" s="961"/>
      <c r="ICN12" s="961"/>
      <c r="ICO12" s="963"/>
      <c r="ICP12" s="962"/>
      <c r="ICQ12" s="961"/>
      <c r="ICR12" s="961"/>
      <c r="ICS12" s="963"/>
      <c r="ICT12" s="962"/>
      <c r="ICU12" s="961"/>
      <c r="ICV12" s="961"/>
      <c r="ICW12" s="963"/>
      <c r="ICX12" s="962"/>
      <c r="ICY12" s="961"/>
      <c r="ICZ12" s="961"/>
      <c r="IDA12" s="963"/>
      <c r="IDB12" s="962"/>
      <c r="IDC12" s="961"/>
      <c r="IDD12" s="961"/>
      <c r="IDE12" s="963"/>
      <c r="IDF12" s="962"/>
      <c r="IDG12" s="961"/>
      <c r="IDH12" s="961"/>
      <c r="IDI12" s="963"/>
      <c r="IDJ12" s="962"/>
      <c r="IDK12" s="961"/>
      <c r="IDL12" s="961"/>
      <c r="IDM12" s="963"/>
      <c r="IDN12" s="962"/>
      <c r="IDO12" s="961"/>
      <c r="IDP12" s="961"/>
      <c r="IDQ12" s="963"/>
      <c r="IDR12" s="962"/>
      <c r="IDS12" s="961"/>
      <c r="IDT12" s="961"/>
      <c r="IDU12" s="963"/>
      <c r="IDV12" s="962"/>
      <c r="IDW12" s="961"/>
      <c r="IDX12" s="961"/>
      <c r="IDY12" s="963"/>
      <c r="IDZ12" s="962"/>
      <c r="IEA12" s="961"/>
      <c r="IEB12" s="961"/>
      <c r="IEC12" s="963"/>
      <c r="IED12" s="962"/>
      <c r="IEE12" s="961"/>
      <c r="IEF12" s="961"/>
      <c r="IEG12" s="963"/>
      <c r="IEH12" s="962"/>
      <c r="IEI12" s="961"/>
      <c r="IEJ12" s="961"/>
      <c r="IEK12" s="963"/>
      <c r="IEL12" s="962"/>
      <c r="IEM12" s="961"/>
      <c r="IEN12" s="961"/>
      <c r="IEO12" s="963"/>
      <c r="IEP12" s="962"/>
      <c r="IEQ12" s="961"/>
      <c r="IER12" s="961"/>
      <c r="IES12" s="963"/>
      <c r="IET12" s="962"/>
      <c r="IEU12" s="961"/>
      <c r="IEV12" s="961"/>
      <c r="IEW12" s="963"/>
      <c r="IEX12" s="962"/>
      <c r="IEY12" s="961"/>
      <c r="IEZ12" s="961"/>
      <c r="IFA12" s="963"/>
      <c r="IFB12" s="962"/>
      <c r="IFC12" s="961"/>
      <c r="IFD12" s="961"/>
      <c r="IFE12" s="963"/>
      <c r="IFF12" s="962"/>
      <c r="IFG12" s="961"/>
      <c r="IFH12" s="961"/>
      <c r="IFI12" s="963"/>
      <c r="IFJ12" s="962"/>
      <c r="IFK12" s="961"/>
      <c r="IFL12" s="961"/>
      <c r="IFM12" s="963"/>
      <c r="IFN12" s="962"/>
      <c r="IFO12" s="961"/>
      <c r="IFP12" s="961"/>
      <c r="IFQ12" s="963"/>
      <c r="IFR12" s="962"/>
      <c r="IFS12" s="961"/>
      <c r="IFT12" s="961"/>
      <c r="IFU12" s="963"/>
      <c r="IFV12" s="962"/>
      <c r="IFW12" s="961"/>
      <c r="IFX12" s="961"/>
      <c r="IFY12" s="963"/>
      <c r="IFZ12" s="962"/>
      <c r="IGA12" s="961"/>
      <c r="IGB12" s="961"/>
      <c r="IGC12" s="963"/>
      <c r="IGD12" s="962"/>
      <c r="IGE12" s="961"/>
      <c r="IGF12" s="961"/>
      <c r="IGG12" s="963"/>
      <c r="IGH12" s="962"/>
      <c r="IGI12" s="961"/>
      <c r="IGJ12" s="961"/>
      <c r="IGK12" s="963"/>
      <c r="IGL12" s="962"/>
      <c r="IGM12" s="961"/>
      <c r="IGN12" s="961"/>
      <c r="IGO12" s="963"/>
      <c r="IGP12" s="962"/>
      <c r="IGQ12" s="961"/>
      <c r="IGR12" s="961"/>
      <c r="IGS12" s="963"/>
      <c r="IGT12" s="962"/>
      <c r="IGU12" s="961"/>
      <c r="IGV12" s="961"/>
      <c r="IGW12" s="963"/>
      <c r="IGX12" s="962"/>
      <c r="IGY12" s="961"/>
      <c r="IGZ12" s="961"/>
      <c r="IHA12" s="963"/>
      <c r="IHB12" s="962"/>
      <c r="IHC12" s="961"/>
      <c r="IHD12" s="961"/>
      <c r="IHE12" s="963"/>
      <c r="IHF12" s="962"/>
      <c r="IHG12" s="961"/>
      <c r="IHH12" s="961"/>
      <c r="IHI12" s="963"/>
      <c r="IHJ12" s="962"/>
      <c r="IHK12" s="961"/>
      <c r="IHL12" s="961"/>
      <c r="IHM12" s="963"/>
      <c r="IHN12" s="962"/>
      <c r="IHO12" s="961"/>
      <c r="IHP12" s="961"/>
      <c r="IHQ12" s="963"/>
      <c r="IHR12" s="962"/>
      <c r="IHS12" s="961"/>
      <c r="IHT12" s="961"/>
      <c r="IHU12" s="963"/>
      <c r="IHV12" s="962"/>
      <c r="IHW12" s="961"/>
      <c r="IHX12" s="961"/>
      <c r="IHY12" s="963"/>
      <c r="IHZ12" s="962"/>
      <c r="IIA12" s="961"/>
      <c r="IIB12" s="961"/>
      <c r="IIC12" s="963"/>
      <c r="IID12" s="962"/>
      <c r="IIE12" s="961"/>
      <c r="IIF12" s="961"/>
      <c r="IIG12" s="963"/>
      <c r="IIH12" s="962"/>
      <c r="III12" s="961"/>
      <c r="IIJ12" s="961"/>
      <c r="IIK12" s="963"/>
      <c r="IIL12" s="962"/>
      <c r="IIM12" s="961"/>
      <c r="IIN12" s="961"/>
      <c r="IIO12" s="963"/>
      <c r="IIP12" s="962"/>
      <c r="IIQ12" s="961"/>
      <c r="IIR12" s="961"/>
      <c r="IIS12" s="963"/>
      <c r="IIT12" s="962"/>
      <c r="IIU12" s="961"/>
      <c r="IIV12" s="961"/>
      <c r="IIW12" s="963"/>
      <c r="IIX12" s="962"/>
      <c r="IIY12" s="961"/>
      <c r="IIZ12" s="961"/>
      <c r="IJA12" s="963"/>
      <c r="IJB12" s="962"/>
      <c r="IJC12" s="961"/>
      <c r="IJD12" s="961"/>
      <c r="IJE12" s="963"/>
      <c r="IJF12" s="962"/>
      <c r="IJG12" s="961"/>
      <c r="IJH12" s="961"/>
      <c r="IJI12" s="963"/>
      <c r="IJJ12" s="962"/>
      <c r="IJK12" s="961"/>
      <c r="IJL12" s="961"/>
      <c r="IJM12" s="963"/>
      <c r="IJN12" s="962"/>
      <c r="IJO12" s="961"/>
      <c r="IJP12" s="961"/>
      <c r="IJQ12" s="963"/>
      <c r="IJR12" s="962"/>
      <c r="IJS12" s="961"/>
      <c r="IJT12" s="961"/>
      <c r="IJU12" s="963"/>
      <c r="IJV12" s="962"/>
      <c r="IJW12" s="961"/>
      <c r="IJX12" s="961"/>
      <c r="IJY12" s="963"/>
      <c r="IJZ12" s="962"/>
      <c r="IKA12" s="961"/>
      <c r="IKB12" s="961"/>
      <c r="IKC12" s="963"/>
      <c r="IKD12" s="962"/>
      <c r="IKE12" s="961"/>
      <c r="IKF12" s="961"/>
      <c r="IKG12" s="963"/>
      <c r="IKH12" s="962"/>
      <c r="IKI12" s="961"/>
      <c r="IKJ12" s="961"/>
      <c r="IKK12" s="963"/>
      <c r="IKL12" s="962"/>
      <c r="IKM12" s="961"/>
      <c r="IKN12" s="961"/>
      <c r="IKO12" s="963"/>
      <c r="IKP12" s="962"/>
      <c r="IKQ12" s="961"/>
      <c r="IKR12" s="961"/>
      <c r="IKS12" s="963"/>
      <c r="IKT12" s="962"/>
      <c r="IKU12" s="961"/>
      <c r="IKV12" s="961"/>
      <c r="IKW12" s="963"/>
      <c r="IKX12" s="962"/>
      <c r="IKY12" s="961"/>
      <c r="IKZ12" s="961"/>
      <c r="ILA12" s="963"/>
      <c r="ILB12" s="962"/>
      <c r="ILC12" s="961"/>
      <c r="ILD12" s="961"/>
      <c r="ILE12" s="963"/>
      <c r="ILF12" s="962"/>
      <c r="ILG12" s="961"/>
      <c r="ILH12" s="961"/>
      <c r="ILI12" s="963"/>
      <c r="ILJ12" s="962"/>
      <c r="ILK12" s="961"/>
      <c r="ILL12" s="961"/>
      <c r="ILM12" s="963"/>
      <c r="ILN12" s="962"/>
      <c r="ILO12" s="961"/>
      <c r="ILP12" s="961"/>
      <c r="ILQ12" s="963"/>
      <c r="ILR12" s="962"/>
      <c r="ILS12" s="961"/>
      <c r="ILT12" s="961"/>
      <c r="ILU12" s="963"/>
      <c r="ILV12" s="962"/>
      <c r="ILW12" s="961"/>
      <c r="ILX12" s="961"/>
      <c r="ILY12" s="963"/>
      <c r="ILZ12" s="962"/>
      <c r="IMA12" s="961"/>
      <c r="IMB12" s="961"/>
      <c r="IMC12" s="963"/>
      <c r="IMD12" s="962"/>
      <c r="IME12" s="961"/>
      <c r="IMF12" s="961"/>
      <c r="IMG12" s="963"/>
      <c r="IMH12" s="962"/>
      <c r="IMI12" s="961"/>
      <c r="IMJ12" s="961"/>
      <c r="IMK12" s="963"/>
      <c r="IML12" s="962"/>
      <c r="IMM12" s="961"/>
      <c r="IMN12" s="961"/>
      <c r="IMO12" s="963"/>
      <c r="IMP12" s="962"/>
      <c r="IMQ12" s="961"/>
      <c r="IMR12" s="961"/>
      <c r="IMS12" s="963"/>
      <c r="IMT12" s="962"/>
      <c r="IMU12" s="961"/>
      <c r="IMV12" s="961"/>
      <c r="IMW12" s="963"/>
      <c r="IMX12" s="962"/>
      <c r="IMY12" s="961"/>
      <c r="IMZ12" s="961"/>
      <c r="INA12" s="963"/>
      <c r="INB12" s="962"/>
      <c r="INC12" s="961"/>
      <c r="IND12" s="961"/>
      <c r="INE12" s="963"/>
      <c r="INF12" s="962"/>
      <c r="ING12" s="961"/>
      <c r="INH12" s="961"/>
      <c r="INI12" s="963"/>
      <c r="INJ12" s="962"/>
      <c r="INK12" s="961"/>
      <c r="INL12" s="961"/>
      <c r="INM12" s="963"/>
      <c r="INN12" s="962"/>
      <c r="INO12" s="961"/>
      <c r="INP12" s="961"/>
      <c r="INQ12" s="963"/>
      <c r="INR12" s="962"/>
      <c r="INS12" s="961"/>
      <c r="INT12" s="961"/>
      <c r="INU12" s="963"/>
      <c r="INV12" s="962"/>
      <c r="INW12" s="961"/>
      <c r="INX12" s="961"/>
      <c r="INY12" s="963"/>
      <c r="INZ12" s="962"/>
      <c r="IOA12" s="961"/>
      <c r="IOB12" s="961"/>
      <c r="IOC12" s="963"/>
      <c r="IOD12" s="962"/>
      <c r="IOE12" s="961"/>
      <c r="IOF12" s="961"/>
      <c r="IOG12" s="963"/>
      <c r="IOH12" s="962"/>
      <c r="IOI12" s="961"/>
      <c r="IOJ12" s="961"/>
      <c r="IOK12" s="963"/>
      <c r="IOL12" s="962"/>
      <c r="IOM12" s="961"/>
      <c r="ION12" s="961"/>
      <c r="IOO12" s="963"/>
      <c r="IOP12" s="962"/>
      <c r="IOQ12" s="961"/>
      <c r="IOR12" s="961"/>
      <c r="IOS12" s="963"/>
      <c r="IOT12" s="962"/>
      <c r="IOU12" s="961"/>
      <c r="IOV12" s="961"/>
      <c r="IOW12" s="963"/>
      <c r="IOX12" s="962"/>
      <c r="IOY12" s="961"/>
      <c r="IOZ12" s="961"/>
      <c r="IPA12" s="963"/>
      <c r="IPB12" s="962"/>
      <c r="IPC12" s="961"/>
      <c r="IPD12" s="961"/>
      <c r="IPE12" s="963"/>
      <c r="IPF12" s="962"/>
      <c r="IPG12" s="961"/>
      <c r="IPH12" s="961"/>
      <c r="IPI12" s="963"/>
      <c r="IPJ12" s="962"/>
      <c r="IPK12" s="961"/>
      <c r="IPL12" s="961"/>
      <c r="IPM12" s="963"/>
      <c r="IPN12" s="962"/>
      <c r="IPO12" s="961"/>
      <c r="IPP12" s="961"/>
      <c r="IPQ12" s="963"/>
      <c r="IPR12" s="962"/>
      <c r="IPS12" s="961"/>
      <c r="IPT12" s="961"/>
      <c r="IPU12" s="963"/>
      <c r="IPV12" s="962"/>
      <c r="IPW12" s="961"/>
      <c r="IPX12" s="961"/>
      <c r="IPY12" s="963"/>
      <c r="IPZ12" s="962"/>
      <c r="IQA12" s="961"/>
      <c r="IQB12" s="961"/>
      <c r="IQC12" s="963"/>
      <c r="IQD12" s="962"/>
      <c r="IQE12" s="961"/>
      <c r="IQF12" s="961"/>
      <c r="IQG12" s="963"/>
      <c r="IQH12" s="962"/>
      <c r="IQI12" s="961"/>
      <c r="IQJ12" s="961"/>
      <c r="IQK12" s="963"/>
      <c r="IQL12" s="962"/>
      <c r="IQM12" s="961"/>
      <c r="IQN12" s="961"/>
      <c r="IQO12" s="963"/>
      <c r="IQP12" s="962"/>
      <c r="IQQ12" s="961"/>
      <c r="IQR12" s="961"/>
      <c r="IQS12" s="963"/>
      <c r="IQT12" s="962"/>
      <c r="IQU12" s="961"/>
      <c r="IQV12" s="961"/>
      <c r="IQW12" s="963"/>
      <c r="IQX12" s="962"/>
      <c r="IQY12" s="961"/>
      <c r="IQZ12" s="961"/>
      <c r="IRA12" s="963"/>
      <c r="IRB12" s="962"/>
      <c r="IRC12" s="961"/>
      <c r="IRD12" s="961"/>
      <c r="IRE12" s="963"/>
      <c r="IRF12" s="962"/>
      <c r="IRG12" s="961"/>
      <c r="IRH12" s="961"/>
      <c r="IRI12" s="963"/>
      <c r="IRJ12" s="962"/>
      <c r="IRK12" s="961"/>
      <c r="IRL12" s="961"/>
      <c r="IRM12" s="963"/>
      <c r="IRN12" s="962"/>
      <c r="IRO12" s="961"/>
      <c r="IRP12" s="961"/>
      <c r="IRQ12" s="963"/>
      <c r="IRR12" s="962"/>
      <c r="IRS12" s="961"/>
      <c r="IRT12" s="961"/>
      <c r="IRU12" s="963"/>
      <c r="IRV12" s="962"/>
      <c r="IRW12" s="961"/>
      <c r="IRX12" s="961"/>
      <c r="IRY12" s="963"/>
      <c r="IRZ12" s="962"/>
      <c r="ISA12" s="961"/>
      <c r="ISB12" s="961"/>
      <c r="ISC12" s="963"/>
      <c r="ISD12" s="962"/>
      <c r="ISE12" s="961"/>
      <c r="ISF12" s="961"/>
      <c r="ISG12" s="963"/>
      <c r="ISH12" s="962"/>
      <c r="ISI12" s="961"/>
      <c r="ISJ12" s="961"/>
      <c r="ISK12" s="963"/>
      <c r="ISL12" s="962"/>
      <c r="ISM12" s="961"/>
      <c r="ISN12" s="961"/>
      <c r="ISO12" s="963"/>
      <c r="ISP12" s="962"/>
      <c r="ISQ12" s="961"/>
      <c r="ISR12" s="961"/>
      <c r="ISS12" s="963"/>
      <c r="IST12" s="962"/>
      <c r="ISU12" s="961"/>
      <c r="ISV12" s="961"/>
      <c r="ISW12" s="963"/>
      <c r="ISX12" s="962"/>
      <c r="ISY12" s="961"/>
      <c r="ISZ12" s="961"/>
      <c r="ITA12" s="963"/>
      <c r="ITB12" s="962"/>
      <c r="ITC12" s="961"/>
      <c r="ITD12" s="961"/>
      <c r="ITE12" s="963"/>
      <c r="ITF12" s="962"/>
      <c r="ITG12" s="961"/>
      <c r="ITH12" s="961"/>
      <c r="ITI12" s="963"/>
      <c r="ITJ12" s="962"/>
      <c r="ITK12" s="961"/>
      <c r="ITL12" s="961"/>
      <c r="ITM12" s="963"/>
      <c r="ITN12" s="962"/>
      <c r="ITO12" s="961"/>
      <c r="ITP12" s="961"/>
      <c r="ITQ12" s="963"/>
      <c r="ITR12" s="962"/>
      <c r="ITS12" s="961"/>
      <c r="ITT12" s="961"/>
      <c r="ITU12" s="963"/>
      <c r="ITV12" s="962"/>
      <c r="ITW12" s="961"/>
      <c r="ITX12" s="961"/>
      <c r="ITY12" s="963"/>
      <c r="ITZ12" s="962"/>
      <c r="IUA12" s="961"/>
      <c r="IUB12" s="961"/>
      <c r="IUC12" s="963"/>
      <c r="IUD12" s="962"/>
      <c r="IUE12" s="961"/>
      <c r="IUF12" s="961"/>
      <c r="IUG12" s="963"/>
      <c r="IUH12" s="962"/>
      <c r="IUI12" s="961"/>
      <c r="IUJ12" s="961"/>
      <c r="IUK12" s="963"/>
      <c r="IUL12" s="962"/>
      <c r="IUM12" s="961"/>
      <c r="IUN12" s="961"/>
      <c r="IUO12" s="963"/>
      <c r="IUP12" s="962"/>
      <c r="IUQ12" s="961"/>
      <c r="IUR12" s="961"/>
      <c r="IUS12" s="963"/>
      <c r="IUT12" s="962"/>
      <c r="IUU12" s="961"/>
      <c r="IUV12" s="961"/>
      <c r="IUW12" s="963"/>
      <c r="IUX12" s="962"/>
      <c r="IUY12" s="961"/>
      <c r="IUZ12" s="961"/>
      <c r="IVA12" s="963"/>
      <c r="IVB12" s="962"/>
      <c r="IVC12" s="961"/>
      <c r="IVD12" s="961"/>
      <c r="IVE12" s="963"/>
      <c r="IVF12" s="962"/>
      <c r="IVG12" s="961"/>
      <c r="IVH12" s="961"/>
      <c r="IVI12" s="963"/>
      <c r="IVJ12" s="962"/>
      <c r="IVK12" s="961"/>
      <c r="IVL12" s="961"/>
      <c r="IVM12" s="963"/>
      <c r="IVN12" s="962"/>
      <c r="IVO12" s="961"/>
      <c r="IVP12" s="961"/>
      <c r="IVQ12" s="963"/>
      <c r="IVR12" s="962"/>
      <c r="IVS12" s="961"/>
      <c r="IVT12" s="961"/>
      <c r="IVU12" s="963"/>
      <c r="IVV12" s="962"/>
      <c r="IVW12" s="961"/>
      <c r="IVX12" s="961"/>
      <c r="IVY12" s="963"/>
      <c r="IVZ12" s="962"/>
      <c r="IWA12" s="961"/>
      <c r="IWB12" s="961"/>
      <c r="IWC12" s="963"/>
      <c r="IWD12" s="962"/>
      <c r="IWE12" s="961"/>
      <c r="IWF12" s="961"/>
      <c r="IWG12" s="963"/>
      <c r="IWH12" s="962"/>
      <c r="IWI12" s="961"/>
      <c r="IWJ12" s="961"/>
      <c r="IWK12" s="963"/>
      <c r="IWL12" s="962"/>
      <c r="IWM12" s="961"/>
      <c r="IWN12" s="961"/>
      <c r="IWO12" s="963"/>
      <c r="IWP12" s="962"/>
      <c r="IWQ12" s="961"/>
      <c r="IWR12" s="961"/>
      <c r="IWS12" s="963"/>
      <c r="IWT12" s="962"/>
      <c r="IWU12" s="961"/>
      <c r="IWV12" s="961"/>
      <c r="IWW12" s="963"/>
      <c r="IWX12" s="962"/>
      <c r="IWY12" s="961"/>
      <c r="IWZ12" s="961"/>
      <c r="IXA12" s="963"/>
      <c r="IXB12" s="962"/>
      <c r="IXC12" s="961"/>
      <c r="IXD12" s="961"/>
      <c r="IXE12" s="963"/>
      <c r="IXF12" s="962"/>
      <c r="IXG12" s="961"/>
      <c r="IXH12" s="961"/>
      <c r="IXI12" s="963"/>
      <c r="IXJ12" s="962"/>
      <c r="IXK12" s="961"/>
      <c r="IXL12" s="961"/>
      <c r="IXM12" s="963"/>
      <c r="IXN12" s="962"/>
      <c r="IXO12" s="961"/>
      <c r="IXP12" s="961"/>
      <c r="IXQ12" s="963"/>
      <c r="IXR12" s="962"/>
      <c r="IXS12" s="961"/>
      <c r="IXT12" s="961"/>
      <c r="IXU12" s="963"/>
      <c r="IXV12" s="962"/>
      <c r="IXW12" s="961"/>
      <c r="IXX12" s="961"/>
      <c r="IXY12" s="963"/>
      <c r="IXZ12" s="962"/>
      <c r="IYA12" s="961"/>
      <c r="IYB12" s="961"/>
      <c r="IYC12" s="963"/>
      <c r="IYD12" s="962"/>
      <c r="IYE12" s="961"/>
      <c r="IYF12" s="961"/>
      <c r="IYG12" s="963"/>
      <c r="IYH12" s="962"/>
      <c r="IYI12" s="961"/>
      <c r="IYJ12" s="961"/>
      <c r="IYK12" s="963"/>
      <c r="IYL12" s="962"/>
      <c r="IYM12" s="961"/>
      <c r="IYN12" s="961"/>
      <c r="IYO12" s="963"/>
      <c r="IYP12" s="962"/>
      <c r="IYQ12" s="961"/>
      <c r="IYR12" s="961"/>
      <c r="IYS12" s="963"/>
      <c r="IYT12" s="962"/>
      <c r="IYU12" s="961"/>
      <c r="IYV12" s="961"/>
      <c r="IYW12" s="963"/>
      <c r="IYX12" s="962"/>
      <c r="IYY12" s="961"/>
      <c r="IYZ12" s="961"/>
      <c r="IZA12" s="963"/>
      <c r="IZB12" s="962"/>
      <c r="IZC12" s="961"/>
      <c r="IZD12" s="961"/>
      <c r="IZE12" s="963"/>
      <c r="IZF12" s="962"/>
      <c r="IZG12" s="961"/>
      <c r="IZH12" s="961"/>
      <c r="IZI12" s="963"/>
      <c r="IZJ12" s="962"/>
      <c r="IZK12" s="961"/>
      <c r="IZL12" s="961"/>
      <c r="IZM12" s="963"/>
      <c r="IZN12" s="962"/>
      <c r="IZO12" s="961"/>
      <c r="IZP12" s="961"/>
      <c r="IZQ12" s="963"/>
      <c r="IZR12" s="962"/>
      <c r="IZS12" s="961"/>
      <c r="IZT12" s="961"/>
      <c r="IZU12" s="963"/>
      <c r="IZV12" s="962"/>
      <c r="IZW12" s="961"/>
      <c r="IZX12" s="961"/>
      <c r="IZY12" s="963"/>
      <c r="IZZ12" s="962"/>
      <c r="JAA12" s="961"/>
      <c r="JAB12" s="961"/>
      <c r="JAC12" s="963"/>
      <c r="JAD12" s="962"/>
      <c r="JAE12" s="961"/>
      <c r="JAF12" s="961"/>
      <c r="JAG12" s="963"/>
      <c r="JAH12" s="962"/>
      <c r="JAI12" s="961"/>
      <c r="JAJ12" s="961"/>
      <c r="JAK12" s="963"/>
      <c r="JAL12" s="962"/>
      <c r="JAM12" s="961"/>
      <c r="JAN12" s="961"/>
      <c r="JAO12" s="963"/>
      <c r="JAP12" s="962"/>
      <c r="JAQ12" s="961"/>
      <c r="JAR12" s="961"/>
      <c r="JAS12" s="963"/>
      <c r="JAT12" s="962"/>
      <c r="JAU12" s="961"/>
      <c r="JAV12" s="961"/>
      <c r="JAW12" s="963"/>
      <c r="JAX12" s="962"/>
      <c r="JAY12" s="961"/>
      <c r="JAZ12" s="961"/>
      <c r="JBA12" s="963"/>
      <c r="JBB12" s="962"/>
      <c r="JBC12" s="961"/>
      <c r="JBD12" s="961"/>
      <c r="JBE12" s="963"/>
      <c r="JBF12" s="962"/>
      <c r="JBG12" s="961"/>
      <c r="JBH12" s="961"/>
      <c r="JBI12" s="963"/>
      <c r="JBJ12" s="962"/>
      <c r="JBK12" s="961"/>
      <c r="JBL12" s="961"/>
      <c r="JBM12" s="963"/>
      <c r="JBN12" s="962"/>
      <c r="JBO12" s="961"/>
      <c r="JBP12" s="961"/>
      <c r="JBQ12" s="963"/>
      <c r="JBR12" s="962"/>
      <c r="JBS12" s="961"/>
      <c r="JBT12" s="961"/>
      <c r="JBU12" s="963"/>
      <c r="JBV12" s="962"/>
      <c r="JBW12" s="961"/>
      <c r="JBX12" s="961"/>
      <c r="JBY12" s="963"/>
      <c r="JBZ12" s="962"/>
      <c r="JCA12" s="961"/>
      <c r="JCB12" s="961"/>
      <c r="JCC12" s="963"/>
      <c r="JCD12" s="962"/>
      <c r="JCE12" s="961"/>
      <c r="JCF12" s="961"/>
      <c r="JCG12" s="963"/>
      <c r="JCH12" s="962"/>
      <c r="JCI12" s="961"/>
      <c r="JCJ12" s="961"/>
      <c r="JCK12" s="963"/>
      <c r="JCL12" s="962"/>
      <c r="JCM12" s="961"/>
      <c r="JCN12" s="961"/>
      <c r="JCO12" s="963"/>
      <c r="JCP12" s="962"/>
      <c r="JCQ12" s="961"/>
      <c r="JCR12" s="961"/>
      <c r="JCS12" s="963"/>
      <c r="JCT12" s="962"/>
      <c r="JCU12" s="961"/>
      <c r="JCV12" s="961"/>
      <c r="JCW12" s="963"/>
      <c r="JCX12" s="962"/>
      <c r="JCY12" s="961"/>
      <c r="JCZ12" s="961"/>
      <c r="JDA12" s="963"/>
      <c r="JDB12" s="962"/>
      <c r="JDC12" s="961"/>
      <c r="JDD12" s="961"/>
      <c r="JDE12" s="963"/>
      <c r="JDF12" s="962"/>
      <c r="JDG12" s="961"/>
      <c r="JDH12" s="961"/>
      <c r="JDI12" s="963"/>
      <c r="JDJ12" s="962"/>
      <c r="JDK12" s="961"/>
      <c r="JDL12" s="961"/>
      <c r="JDM12" s="963"/>
      <c r="JDN12" s="962"/>
      <c r="JDO12" s="961"/>
      <c r="JDP12" s="961"/>
      <c r="JDQ12" s="963"/>
      <c r="JDR12" s="962"/>
      <c r="JDS12" s="961"/>
      <c r="JDT12" s="961"/>
      <c r="JDU12" s="963"/>
      <c r="JDV12" s="962"/>
      <c r="JDW12" s="961"/>
      <c r="JDX12" s="961"/>
      <c r="JDY12" s="963"/>
      <c r="JDZ12" s="962"/>
      <c r="JEA12" s="961"/>
      <c r="JEB12" s="961"/>
      <c r="JEC12" s="963"/>
      <c r="JED12" s="962"/>
      <c r="JEE12" s="961"/>
      <c r="JEF12" s="961"/>
      <c r="JEG12" s="963"/>
      <c r="JEH12" s="962"/>
      <c r="JEI12" s="961"/>
      <c r="JEJ12" s="961"/>
      <c r="JEK12" s="963"/>
      <c r="JEL12" s="962"/>
      <c r="JEM12" s="961"/>
      <c r="JEN12" s="961"/>
      <c r="JEO12" s="963"/>
      <c r="JEP12" s="962"/>
      <c r="JEQ12" s="961"/>
      <c r="JER12" s="961"/>
      <c r="JES12" s="963"/>
      <c r="JET12" s="962"/>
      <c r="JEU12" s="961"/>
      <c r="JEV12" s="961"/>
      <c r="JEW12" s="963"/>
      <c r="JEX12" s="962"/>
      <c r="JEY12" s="961"/>
      <c r="JEZ12" s="961"/>
      <c r="JFA12" s="963"/>
      <c r="JFB12" s="962"/>
      <c r="JFC12" s="961"/>
      <c r="JFD12" s="961"/>
      <c r="JFE12" s="963"/>
      <c r="JFF12" s="962"/>
      <c r="JFG12" s="961"/>
      <c r="JFH12" s="961"/>
      <c r="JFI12" s="963"/>
      <c r="JFJ12" s="962"/>
      <c r="JFK12" s="961"/>
      <c r="JFL12" s="961"/>
      <c r="JFM12" s="963"/>
      <c r="JFN12" s="962"/>
      <c r="JFO12" s="961"/>
      <c r="JFP12" s="961"/>
      <c r="JFQ12" s="963"/>
      <c r="JFR12" s="962"/>
      <c r="JFS12" s="961"/>
      <c r="JFT12" s="961"/>
      <c r="JFU12" s="963"/>
      <c r="JFV12" s="962"/>
      <c r="JFW12" s="961"/>
      <c r="JFX12" s="961"/>
      <c r="JFY12" s="963"/>
      <c r="JFZ12" s="962"/>
      <c r="JGA12" s="961"/>
      <c r="JGB12" s="961"/>
      <c r="JGC12" s="963"/>
      <c r="JGD12" s="962"/>
      <c r="JGE12" s="961"/>
      <c r="JGF12" s="961"/>
      <c r="JGG12" s="963"/>
      <c r="JGH12" s="962"/>
      <c r="JGI12" s="961"/>
      <c r="JGJ12" s="961"/>
      <c r="JGK12" s="963"/>
      <c r="JGL12" s="962"/>
      <c r="JGM12" s="961"/>
      <c r="JGN12" s="961"/>
      <c r="JGO12" s="963"/>
      <c r="JGP12" s="962"/>
      <c r="JGQ12" s="961"/>
      <c r="JGR12" s="961"/>
      <c r="JGS12" s="963"/>
      <c r="JGT12" s="962"/>
      <c r="JGU12" s="961"/>
      <c r="JGV12" s="961"/>
      <c r="JGW12" s="963"/>
      <c r="JGX12" s="962"/>
      <c r="JGY12" s="961"/>
      <c r="JGZ12" s="961"/>
      <c r="JHA12" s="963"/>
      <c r="JHB12" s="962"/>
      <c r="JHC12" s="961"/>
      <c r="JHD12" s="961"/>
      <c r="JHE12" s="963"/>
      <c r="JHF12" s="962"/>
      <c r="JHG12" s="961"/>
      <c r="JHH12" s="961"/>
      <c r="JHI12" s="963"/>
      <c r="JHJ12" s="962"/>
      <c r="JHK12" s="961"/>
      <c r="JHL12" s="961"/>
      <c r="JHM12" s="963"/>
      <c r="JHN12" s="962"/>
      <c r="JHO12" s="961"/>
      <c r="JHP12" s="961"/>
      <c r="JHQ12" s="963"/>
      <c r="JHR12" s="962"/>
      <c r="JHS12" s="961"/>
      <c r="JHT12" s="961"/>
      <c r="JHU12" s="963"/>
      <c r="JHV12" s="962"/>
      <c r="JHW12" s="961"/>
      <c r="JHX12" s="961"/>
      <c r="JHY12" s="963"/>
      <c r="JHZ12" s="962"/>
      <c r="JIA12" s="961"/>
      <c r="JIB12" s="961"/>
      <c r="JIC12" s="963"/>
      <c r="JID12" s="962"/>
      <c r="JIE12" s="961"/>
      <c r="JIF12" s="961"/>
      <c r="JIG12" s="963"/>
      <c r="JIH12" s="962"/>
      <c r="JII12" s="961"/>
      <c r="JIJ12" s="961"/>
      <c r="JIK12" s="963"/>
      <c r="JIL12" s="962"/>
      <c r="JIM12" s="961"/>
      <c r="JIN12" s="961"/>
      <c r="JIO12" s="963"/>
      <c r="JIP12" s="962"/>
      <c r="JIQ12" s="961"/>
      <c r="JIR12" s="961"/>
      <c r="JIS12" s="963"/>
      <c r="JIT12" s="962"/>
      <c r="JIU12" s="961"/>
      <c r="JIV12" s="961"/>
      <c r="JIW12" s="963"/>
      <c r="JIX12" s="962"/>
      <c r="JIY12" s="961"/>
      <c r="JIZ12" s="961"/>
      <c r="JJA12" s="963"/>
      <c r="JJB12" s="962"/>
      <c r="JJC12" s="961"/>
      <c r="JJD12" s="961"/>
      <c r="JJE12" s="963"/>
      <c r="JJF12" s="962"/>
      <c r="JJG12" s="961"/>
      <c r="JJH12" s="961"/>
      <c r="JJI12" s="963"/>
      <c r="JJJ12" s="962"/>
      <c r="JJK12" s="961"/>
      <c r="JJL12" s="961"/>
      <c r="JJM12" s="963"/>
      <c r="JJN12" s="962"/>
      <c r="JJO12" s="961"/>
      <c r="JJP12" s="961"/>
      <c r="JJQ12" s="963"/>
      <c r="JJR12" s="962"/>
      <c r="JJS12" s="961"/>
      <c r="JJT12" s="961"/>
      <c r="JJU12" s="963"/>
      <c r="JJV12" s="962"/>
      <c r="JJW12" s="961"/>
      <c r="JJX12" s="961"/>
      <c r="JJY12" s="963"/>
      <c r="JJZ12" s="962"/>
      <c r="JKA12" s="961"/>
      <c r="JKB12" s="961"/>
      <c r="JKC12" s="963"/>
      <c r="JKD12" s="962"/>
      <c r="JKE12" s="961"/>
      <c r="JKF12" s="961"/>
      <c r="JKG12" s="963"/>
      <c r="JKH12" s="962"/>
      <c r="JKI12" s="961"/>
      <c r="JKJ12" s="961"/>
      <c r="JKK12" s="963"/>
      <c r="JKL12" s="962"/>
      <c r="JKM12" s="961"/>
      <c r="JKN12" s="961"/>
      <c r="JKO12" s="963"/>
      <c r="JKP12" s="962"/>
      <c r="JKQ12" s="961"/>
      <c r="JKR12" s="961"/>
      <c r="JKS12" s="963"/>
      <c r="JKT12" s="962"/>
      <c r="JKU12" s="961"/>
      <c r="JKV12" s="961"/>
      <c r="JKW12" s="963"/>
      <c r="JKX12" s="962"/>
      <c r="JKY12" s="961"/>
      <c r="JKZ12" s="961"/>
      <c r="JLA12" s="963"/>
      <c r="JLB12" s="962"/>
      <c r="JLC12" s="961"/>
      <c r="JLD12" s="961"/>
      <c r="JLE12" s="963"/>
      <c r="JLF12" s="962"/>
      <c r="JLG12" s="961"/>
      <c r="JLH12" s="961"/>
      <c r="JLI12" s="963"/>
      <c r="JLJ12" s="962"/>
      <c r="JLK12" s="961"/>
      <c r="JLL12" s="961"/>
      <c r="JLM12" s="963"/>
      <c r="JLN12" s="962"/>
      <c r="JLO12" s="961"/>
      <c r="JLP12" s="961"/>
      <c r="JLQ12" s="963"/>
      <c r="JLR12" s="962"/>
      <c r="JLS12" s="961"/>
      <c r="JLT12" s="961"/>
      <c r="JLU12" s="963"/>
      <c r="JLV12" s="962"/>
      <c r="JLW12" s="961"/>
      <c r="JLX12" s="961"/>
      <c r="JLY12" s="963"/>
      <c r="JLZ12" s="962"/>
      <c r="JMA12" s="961"/>
      <c r="JMB12" s="961"/>
      <c r="JMC12" s="963"/>
      <c r="JMD12" s="962"/>
      <c r="JME12" s="961"/>
      <c r="JMF12" s="961"/>
      <c r="JMG12" s="963"/>
      <c r="JMH12" s="962"/>
      <c r="JMI12" s="961"/>
      <c r="JMJ12" s="961"/>
      <c r="JMK12" s="963"/>
      <c r="JML12" s="962"/>
      <c r="JMM12" s="961"/>
      <c r="JMN12" s="961"/>
      <c r="JMO12" s="963"/>
      <c r="JMP12" s="962"/>
      <c r="JMQ12" s="961"/>
      <c r="JMR12" s="961"/>
      <c r="JMS12" s="963"/>
      <c r="JMT12" s="962"/>
      <c r="JMU12" s="961"/>
      <c r="JMV12" s="961"/>
      <c r="JMW12" s="963"/>
      <c r="JMX12" s="962"/>
      <c r="JMY12" s="961"/>
      <c r="JMZ12" s="961"/>
      <c r="JNA12" s="963"/>
      <c r="JNB12" s="962"/>
      <c r="JNC12" s="961"/>
      <c r="JND12" s="961"/>
      <c r="JNE12" s="963"/>
      <c r="JNF12" s="962"/>
      <c r="JNG12" s="961"/>
      <c r="JNH12" s="961"/>
      <c r="JNI12" s="963"/>
      <c r="JNJ12" s="962"/>
      <c r="JNK12" s="961"/>
      <c r="JNL12" s="961"/>
      <c r="JNM12" s="963"/>
      <c r="JNN12" s="962"/>
      <c r="JNO12" s="961"/>
      <c r="JNP12" s="961"/>
      <c r="JNQ12" s="963"/>
      <c r="JNR12" s="962"/>
      <c r="JNS12" s="961"/>
      <c r="JNT12" s="961"/>
      <c r="JNU12" s="963"/>
      <c r="JNV12" s="962"/>
      <c r="JNW12" s="961"/>
      <c r="JNX12" s="961"/>
      <c r="JNY12" s="963"/>
      <c r="JNZ12" s="962"/>
      <c r="JOA12" s="961"/>
      <c r="JOB12" s="961"/>
      <c r="JOC12" s="963"/>
      <c r="JOD12" s="962"/>
      <c r="JOE12" s="961"/>
      <c r="JOF12" s="961"/>
      <c r="JOG12" s="963"/>
      <c r="JOH12" s="962"/>
      <c r="JOI12" s="961"/>
      <c r="JOJ12" s="961"/>
      <c r="JOK12" s="963"/>
      <c r="JOL12" s="962"/>
      <c r="JOM12" s="961"/>
      <c r="JON12" s="961"/>
      <c r="JOO12" s="963"/>
      <c r="JOP12" s="962"/>
      <c r="JOQ12" s="961"/>
      <c r="JOR12" s="961"/>
      <c r="JOS12" s="963"/>
      <c r="JOT12" s="962"/>
      <c r="JOU12" s="961"/>
      <c r="JOV12" s="961"/>
      <c r="JOW12" s="963"/>
      <c r="JOX12" s="962"/>
      <c r="JOY12" s="961"/>
      <c r="JOZ12" s="961"/>
      <c r="JPA12" s="963"/>
      <c r="JPB12" s="962"/>
      <c r="JPC12" s="961"/>
      <c r="JPD12" s="961"/>
      <c r="JPE12" s="963"/>
      <c r="JPF12" s="962"/>
      <c r="JPG12" s="961"/>
      <c r="JPH12" s="961"/>
      <c r="JPI12" s="963"/>
      <c r="JPJ12" s="962"/>
      <c r="JPK12" s="961"/>
      <c r="JPL12" s="961"/>
      <c r="JPM12" s="963"/>
      <c r="JPN12" s="962"/>
      <c r="JPO12" s="961"/>
      <c r="JPP12" s="961"/>
      <c r="JPQ12" s="963"/>
      <c r="JPR12" s="962"/>
      <c r="JPS12" s="961"/>
      <c r="JPT12" s="961"/>
      <c r="JPU12" s="963"/>
      <c r="JPV12" s="962"/>
      <c r="JPW12" s="961"/>
      <c r="JPX12" s="961"/>
      <c r="JPY12" s="963"/>
      <c r="JPZ12" s="962"/>
      <c r="JQA12" s="961"/>
      <c r="JQB12" s="961"/>
      <c r="JQC12" s="963"/>
      <c r="JQD12" s="962"/>
      <c r="JQE12" s="961"/>
      <c r="JQF12" s="961"/>
      <c r="JQG12" s="963"/>
      <c r="JQH12" s="962"/>
      <c r="JQI12" s="961"/>
      <c r="JQJ12" s="961"/>
      <c r="JQK12" s="963"/>
      <c r="JQL12" s="962"/>
      <c r="JQM12" s="961"/>
      <c r="JQN12" s="961"/>
      <c r="JQO12" s="963"/>
      <c r="JQP12" s="962"/>
      <c r="JQQ12" s="961"/>
      <c r="JQR12" s="961"/>
      <c r="JQS12" s="963"/>
      <c r="JQT12" s="962"/>
      <c r="JQU12" s="961"/>
      <c r="JQV12" s="961"/>
      <c r="JQW12" s="963"/>
      <c r="JQX12" s="962"/>
      <c r="JQY12" s="961"/>
      <c r="JQZ12" s="961"/>
      <c r="JRA12" s="963"/>
      <c r="JRB12" s="962"/>
      <c r="JRC12" s="961"/>
      <c r="JRD12" s="961"/>
      <c r="JRE12" s="963"/>
      <c r="JRF12" s="962"/>
      <c r="JRG12" s="961"/>
      <c r="JRH12" s="961"/>
      <c r="JRI12" s="963"/>
      <c r="JRJ12" s="962"/>
      <c r="JRK12" s="961"/>
      <c r="JRL12" s="961"/>
      <c r="JRM12" s="963"/>
      <c r="JRN12" s="962"/>
      <c r="JRO12" s="961"/>
      <c r="JRP12" s="961"/>
      <c r="JRQ12" s="963"/>
      <c r="JRR12" s="962"/>
      <c r="JRS12" s="961"/>
      <c r="JRT12" s="961"/>
      <c r="JRU12" s="963"/>
      <c r="JRV12" s="962"/>
      <c r="JRW12" s="961"/>
      <c r="JRX12" s="961"/>
      <c r="JRY12" s="963"/>
      <c r="JRZ12" s="962"/>
      <c r="JSA12" s="961"/>
      <c r="JSB12" s="961"/>
      <c r="JSC12" s="963"/>
      <c r="JSD12" s="962"/>
      <c r="JSE12" s="961"/>
      <c r="JSF12" s="961"/>
      <c r="JSG12" s="963"/>
      <c r="JSH12" s="962"/>
      <c r="JSI12" s="961"/>
      <c r="JSJ12" s="961"/>
      <c r="JSK12" s="963"/>
      <c r="JSL12" s="962"/>
      <c r="JSM12" s="961"/>
      <c r="JSN12" s="961"/>
      <c r="JSO12" s="963"/>
      <c r="JSP12" s="962"/>
      <c r="JSQ12" s="961"/>
      <c r="JSR12" s="961"/>
      <c r="JSS12" s="963"/>
      <c r="JST12" s="962"/>
      <c r="JSU12" s="961"/>
      <c r="JSV12" s="961"/>
      <c r="JSW12" s="963"/>
      <c r="JSX12" s="962"/>
      <c r="JSY12" s="961"/>
      <c r="JSZ12" s="961"/>
      <c r="JTA12" s="963"/>
      <c r="JTB12" s="962"/>
      <c r="JTC12" s="961"/>
      <c r="JTD12" s="961"/>
      <c r="JTE12" s="963"/>
      <c r="JTF12" s="962"/>
      <c r="JTG12" s="961"/>
      <c r="JTH12" s="961"/>
      <c r="JTI12" s="963"/>
      <c r="JTJ12" s="962"/>
      <c r="JTK12" s="961"/>
      <c r="JTL12" s="961"/>
      <c r="JTM12" s="963"/>
      <c r="JTN12" s="962"/>
      <c r="JTO12" s="961"/>
      <c r="JTP12" s="961"/>
      <c r="JTQ12" s="963"/>
      <c r="JTR12" s="962"/>
      <c r="JTS12" s="961"/>
      <c r="JTT12" s="961"/>
      <c r="JTU12" s="963"/>
      <c r="JTV12" s="962"/>
      <c r="JTW12" s="961"/>
      <c r="JTX12" s="961"/>
      <c r="JTY12" s="963"/>
      <c r="JTZ12" s="962"/>
      <c r="JUA12" s="961"/>
      <c r="JUB12" s="961"/>
      <c r="JUC12" s="963"/>
      <c r="JUD12" s="962"/>
      <c r="JUE12" s="961"/>
      <c r="JUF12" s="961"/>
      <c r="JUG12" s="963"/>
      <c r="JUH12" s="962"/>
      <c r="JUI12" s="961"/>
      <c r="JUJ12" s="961"/>
      <c r="JUK12" s="963"/>
      <c r="JUL12" s="962"/>
      <c r="JUM12" s="961"/>
      <c r="JUN12" s="961"/>
      <c r="JUO12" s="963"/>
      <c r="JUP12" s="962"/>
      <c r="JUQ12" s="961"/>
      <c r="JUR12" s="961"/>
      <c r="JUS12" s="963"/>
      <c r="JUT12" s="962"/>
      <c r="JUU12" s="961"/>
      <c r="JUV12" s="961"/>
      <c r="JUW12" s="963"/>
      <c r="JUX12" s="962"/>
      <c r="JUY12" s="961"/>
      <c r="JUZ12" s="961"/>
      <c r="JVA12" s="963"/>
      <c r="JVB12" s="962"/>
      <c r="JVC12" s="961"/>
      <c r="JVD12" s="961"/>
      <c r="JVE12" s="963"/>
      <c r="JVF12" s="962"/>
      <c r="JVG12" s="961"/>
      <c r="JVH12" s="961"/>
      <c r="JVI12" s="963"/>
      <c r="JVJ12" s="962"/>
      <c r="JVK12" s="961"/>
      <c r="JVL12" s="961"/>
      <c r="JVM12" s="963"/>
      <c r="JVN12" s="962"/>
      <c r="JVO12" s="961"/>
      <c r="JVP12" s="961"/>
      <c r="JVQ12" s="963"/>
      <c r="JVR12" s="962"/>
      <c r="JVS12" s="961"/>
      <c r="JVT12" s="961"/>
      <c r="JVU12" s="963"/>
      <c r="JVV12" s="962"/>
      <c r="JVW12" s="961"/>
      <c r="JVX12" s="961"/>
      <c r="JVY12" s="963"/>
      <c r="JVZ12" s="962"/>
      <c r="JWA12" s="961"/>
      <c r="JWB12" s="961"/>
      <c r="JWC12" s="963"/>
      <c r="JWD12" s="962"/>
      <c r="JWE12" s="961"/>
      <c r="JWF12" s="961"/>
      <c r="JWG12" s="963"/>
      <c r="JWH12" s="962"/>
      <c r="JWI12" s="961"/>
      <c r="JWJ12" s="961"/>
      <c r="JWK12" s="963"/>
      <c r="JWL12" s="962"/>
      <c r="JWM12" s="961"/>
      <c r="JWN12" s="961"/>
      <c r="JWO12" s="963"/>
      <c r="JWP12" s="962"/>
      <c r="JWQ12" s="961"/>
      <c r="JWR12" s="961"/>
      <c r="JWS12" s="963"/>
      <c r="JWT12" s="962"/>
      <c r="JWU12" s="961"/>
      <c r="JWV12" s="961"/>
      <c r="JWW12" s="963"/>
      <c r="JWX12" s="962"/>
      <c r="JWY12" s="961"/>
      <c r="JWZ12" s="961"/>
      <c r="JXA12" s="963"/>
      <c r="JXB12" s="962"/>
      <c r="JXC12" s="961"/>
      <c r="JXD12" s="961"/>
      <c r="JXE12" s="963"/>
      <c r="JXF12" s="962"/>
      <c r="JXG12" s="961"/>
      <c r="JXH12" s="961"/>
      <c r="JXI12" s="963"/>
      <c r="JXJ12" s="962"/>
      <c r="JXK12" s="961"/>
      <c r="JXL12" s="961"/>
      <c r="JXM12" s="963"/>
      <c r="JXN12" s="962"/>
      <c r="JXO12" s="961"/>
      <c r="JXP12" s="961"/>
      <c r="JXQ12" s="963"/>
      <c r="JXR12" s="962"/>
      <c r="JXS12" s="961"/>
      <c r="JXT12" s="961"/>
      <c r="JXU12" s="963"/>
      <c r="JXV12" s="962"/>
      <c r="JXW12" s="961"/>
      <c r="JXX12" s="961"/>
      <c r="JXY12" s="963"/>
      <c r="JXZ12" s="962"/>
      <c r="JYA12" s="961"/>
      <c r="JYB12" s="961"/>
      <c r="JYC12" s="963"/>
      <c r="JYD12" s="962"/>
      <c r="JYE12" s="961"/>
      <c r="JYF12" s="961"/>
      <c r="JYG12" s="963"/>
      <c r="JYH12" s="962"/>
      <c r="JYI12" s="961"/>
      <c r="JYJ12" s="961"/>
      <c r="JYK12" s="963"/>
      <c r="JYL12" s="962"/>
      <c r="JYM12" s="961"/>
      <c r="JYN12" s="961"/>
      <c r="JYO12" s="963"/>
      <c r="JYP12" s="962"/>
      <c r="JYQ12" s="961"/>
      <c r="JYR12" s="961"/>
      <c r="JYS12" s="963"/>
      <c r="JYT12" s="962"/>
      <c r="JYU12" s="961"/>
      <c r="JYV12" s="961"/>
      <c r="JYW12" s="963"/>
      <c r="JYX12" s="962"/>
      <c r="JYY12" s="961"/>
      <c r="JYZ12" s="961"/>
      <c r="JZA12" s="963"/>
      <c r="JZB12" s="962"/>
      <c r="JZC12" s="961"/>
      <c r="JZD12" s="961"/>
      <c r="JZE12" s="963"/>
      <c r="JZF12" s="962"/>
      <c r="JZG12" s="961"/>
      <c r="JZH12" s="961"/>
      <c r="JZI12" s="963"/>
      <c r="JZJ12" s="962"/>
      <c r="JZK12" s="961"/>
      <c r="JZL12" s="961"/>
      <c r="JZM12" s="963"/>
      <c r="JZN12" s="962"/>
      <c r="JZO12" s="961"/>
      <c r="JZP12" s="961"/>
      <c r="JZQ12" s="963"/>
      <c r="JZR12" s="962"/>
      <c r="JZS12" s="961"/>
      <c r="JZT12" s="961"/>
      <c r="JZU12" s="963"/>
      <c r="JZV12" s="962"/>
      <c r="JZW12" s="961"/>
      <c r="JZX12" s="961"/>
      <c r="JZY12" s="963"/>
      <c r="JZZ12" s="962"/>
      <c r="KAA12" s="961"/>
      <c r="KAB12" s="961"/>
      <c r="KAC12" s="963"/>
      <c r="KAD12" s="962"/>
      <c r="KAE12" s="961"/>
      <c r="KAF12" s="961"/>
      <c r="KAG12" s="963"/>
      <c r="KAH12" s="962"/>
      <c r="KAI12" s="961"/>
      <c r="KAJ12" s="961"/>
      <c r="KAK12" s="963"/>
      <c r="KAL12" s="962"/>
      <c r="KAM12" s="961"/>
      <c r="KAN12" s="961"/>
      <c r="KAO12" s="963"/>
      <c r="KAP12" s="962"/>
      <c r="KAQ12" s="961"/>
      <c r="KAR12" s="961"/>
      <c r="KAS12" s="963"/>
      <c r="KAT12" s="962"/>
      <c r="KAU12" s="961"/>
      <c r="KAV12" s="961"/>
      <c r="KAW12" s="963"/>
      <c r="KAX12" s="962"/>
      <c r="KAY12" s="961"/>
      <c r="KAZ12" s="961"/>
      <c r="KBA12" s="963"/>
      <c r="KBB12" s="962"/>
      <c r="KBC12" s="961"/>
      <c r="KBD12" s="961"/>
      <c r="KBE12" s="963"/>
      <c r="KBF12" s="962"/>
      <c r="KBG12" s="961"/>
      <c r="KBH12" s="961"/>
      <c r="KBI12" s="963"/>
      <c r="KBJ12" s="962"/>
      <c r="KBK12" s="961"/>
      <c r="KBL12" s="961"/>
      <c r="KBM12" s="963"/>
      <c r="KBN12" s="962"/>
      <c r="KBO12" s="961"/>
      <c r="KBP12" s="961"/>
      <c r="KBQ12" s="963"/>
      <c r="KBR12" s="962"/>
      <c r="KBS12" s="961"/>
      <c r="KBT12" s="961"/>
      <c r="KBU12" s="963"/>
      <c r="KBV12" s="962"/>
      <c r="KBW12" s="961"/>
      <c r="KBX12" s="961"/>
      <c r="KBY12" s="963"/>
      <c r="KBZ12" s="962"/>
      <c r="KCA12" s="961"/>
      <c r="KCB12" s="961"/>
      <c r="KCC12" s="963"/>
      <c r="KCD12" s="962"/>
      <c r="KCE12" s="961"/>
      <c r="KCF12" s="961"/>
      <c r="KCG12" s="963"/>
      <c r="KCH12" s="962"/>
      <c r="KCI12" s="961"/>
      <c r="KCJ12" s="961"/>
      <c r="KCK12" s="963"/>
      <c r="KCL12" s="962"/>
      <c r="KCM12" s="961"/>
      <c r="KCN12" s="961"/>
      <c r="KCO12" s="963"/>
      <c r="KCP12" s="962"/>
      <c r="KCQ12" s="961"/>
      <c r="KCR12" s="961"/>
      <c r="KCS12" s="963"/>
      <c r="KCT12" s="962"/>
      <c r="KCU12" s="961"/>
      <c r="KCV12" s="961"/>
      <c r="KCW12" s="963"/>
      <c r="KCX12" s="962"/>
      <c r="KCY12" s="961"/>
      <c r="KCZ12" s="961"/>
      <c r="KDA12" s="963"/>
      <c r="KDB12" s="962"/>
      <c r="KDC12" s="961"/>
      <c r="KDD12" s="961"/>
      <c r="KDE12" s="963"/>
      <c r="KDF12" s="962"/>
      <c r="KDG12" s="961"/>
      <c r="KDH12" s="961"/>
      <c r="KDI12" s="963"/>
      <c r="KDJ12" s="962"/>
      <c r="KDK12" s="961"/>
      <c r="KDL12" s="961"/>
      <c r="KDM12" s="963"/>
      <c r="KDN12" s="962"/>
      <c r="KDO12" s="961"/>
      <c r="KDP12" s="961"/>
      <c r="KDQ12" s="963"/>
      <c r="KDR12" s="962"/>
      <c r="KDS12" s="961"/>
      <c r="KDT12" s="961"/>
      <c r="KDU12" s="963"/>
      <c r="KDV12" s="962"/>
      <c r="KDW12" s="961"/>
      <c r="KDX12" s="961"/>
      <c r="KDY12" s="963"/>
      <c r="KDZ12" s="962"/>
      <c r="KEA12" s="961"/>
      <c r="KEB12" s="961"/>
      <c r="KEC12" s="963"/>
      <c r="KED12" s="962"/>
      <c r="KEE12" s="961"/>
      <c r="KEF12" s="961"/>
      <c r="KEG12" s="963"/>
      <c r="KEH12" s="962"/>
      <c r="KEI12" s="961"/>
      <c r="KEJ12" s="961"/>
      <c r="KEK12" s="963"/>
      <c r="KEL12" s="962"/>
      <c r="KEM12" s="961"/>
      <c r="KEN12" s="961"/>
      <c r="KEO12" s="963"/>
      <c r="KEP12" s="962"/>
      <c r="KEQ12" s="961"/>
      <c r="KER12" s="961"/>
      <c r="KES12" s="963"/>
      <c r="KET12" s="962"/>
      <c r="KEU12" s="961"/>
      <c r="KEV12" s="961"/>
      <c r="KEW12" s="963"/>
      <c r="KEX12" s="962"/>
      <c r="KEY12" s="961"/>
      <c r="KEZ12" s="961"/>
      <c r="KFA12" s="963"/>
      <c r="KFB12" s="962"/>
      <c r="KFC12" s="961"/>
      <c r="KFD12" s="961"/>
      <c r="KFE12" s="963"/>
      <c r="KFF12" s="962"/>
      <c r="KFG12" s="961"/>
      <c r="KFH12" s="961"/>
      <c r="KFI12" s="963"/>
      <c r="KFJ12" s="962"/>
      <c r="KFK12" s="961"/>
      <c r="KFL12" s="961"/>
      <c r="KFM12" s="963"/>
      <c r="KFN12" s="962"/>
      <c r="KFO12" s="961"/>
      <c r="KFP12" s="961"/>
      <c r="KFQ12" s="963"/>
      <c r="KFR12" s="962"/>
      <c r="KFS12" s="961"/>
      <c r="KFT12" s="961"/>
      <c r="KFU12" s="963"/>
      <c r="KFV12" s="962"/>
      <c r="KFW12" s="961"/>
      <c r="KFX12" s="961"/>
      <c r="KFY12" s="963"/>
      <c r="KFZ12" s="962"/>
      <c r="KGA12" s="961"/>
      <c r="KGB12" s="961"/>
      <c r="KGC12" s="963"/>
      <c r="KGD12" s="962"/>
      <c r="KGE12" s="961"/>
      <c r="KGF12" s="961"/>
      <c r="KGG12" s="963"/>
      <c r="KGH12" s="962"/>
      <c r="KGI12" s="961"/>
      <c r="KGJ12" s="961"/>
      <c r="KGK12" s="963"/>
      <c r="KGL12" s="962"/>
      <c r="KGM12" s="961"/>
      <c r="KGN12" s="961"/>
      <c r="KGO12" s="963"/>
      <c r="KGP12" s="962"/>
      <c r="KGQ12" s="961"/>
      <c r="KGR12" s="961"/>
      <c r="KGS12" s="963"/>
      <c r="KGT12" s="962"/>
      <c r="KGU12" s="961"/>
      <c r="KGV12" s="961"/>
      <c r="KGW12" s="963"/>
      <c r="KGX12" s="962"/>
      <c r="KGY12" s="961"/>
      <c r="KGZ12" s="961"/>
      <c r="KHA12" s="963"/>
      <c r="KHB12" s="962"/>
      <c r="KHC12" s="961"/>
      <c r="KHD12" s="961"/>
      <c r="KHE12" s="963"/>
      <c r="KHF12" s="962"/>
      <c r="KHG12" s="961"/>
      <c r="KHH12" s="961"/>
      <c r="KHI12" s="963"/>
      <c r="KHJ12" s="962"/>
      <c r="KHK12" s="961"/>
      <c r="KHL12" s="961"/>
      <c r="KHM12" s="963"/>
      <c r="KHN12" s="962"/>
      <c r="KHO12" s="961"/>
      <c r="KHP12" s="961"/>
      <c r="KHQ12" s="963"/>
      <c r="KHR12" s="962"/>
      <c r="KHS12" s="961"/>
      <c r="KHT12" s="961"/>
      <c r="KHU12" s="963"/>
      <c r="KHV12" s="962"/>
      <c r="KHW12" s="961"/>
      <c r="KHX12" s="961"/>
      <c r="KHY12" s="963"/>
      <c r="KHZ12" s="962"/>
      <c r="KIA12" s="961"/>
      <c r="KIB12" s="961"/>
      <c r="KIC12" s="963"/>
      <c r="KID12" s="962"/>
      <c r="KIE12" s="961"/>
      <c r="KIF12" s="961"/>
      <c r="KIG12" s="963"/>
      <c r="KIH12" s="962"/>
      <c r="KII12" s="961"/>
      <c r="KIJ12" s="961"/>
      <c r="KIK12" s="963"/>
      <c r="KIL12" s="962"/>
      <c r="KIM12" s="961"/>
      <c r="KIN12" s="961"/>
      <c r="KIO12" s="963"/>
      <c r="KIP12" s="962"/>
      <c r="KIQ12" s="961"/>
      <c r="KIR12" s="961"/>
      <c r="KIS12" s="963"/>
      <c r="KIT12" s="962"/>
      <c r="KIU12" s="961"/>
      <c r="KIV12" s="961"/>
      <c r="KIW12" s="963"/>
      <c r="KIX12" s="962"/>
      <c r="KIY12" s="961"/>
      <c r="KIZ12" s="961"/>
      <c r="KJA12" s="963"/>
      <c r="KJB12" s="962"/>
      <c r="KJC12" s="961"/>
      <c r="KJD12" s="961"/>
      <c r="KJE12" s="963"/>
      <c r="KJF12" s="962"/>
      <c r="KJG12" s="961"/>
      <c r="KJH12" s="961"/>
      <c r="KJI12" s="963"/>
      <c r="KJJ12" s="962"/>
      <c r="KJK12" s="961"/>
      <c r="KJL12" s="961"/>
      <c r="KJM12" s="963"/>
      <c r="KJN12" s="962"/>
      <c r="KJO12" s="961"/>
      <c r="KJP12" s="961"/>
      <c r="KJQ12" s="963"/>
      <c r="KJR12" s="962"/>
      <c r="KJS12" s="961"/>
      <c r="KJT12" s="961"/>
      <c r="KJU12" s="963"/>
      <c r="KJV12" s="962"/>
      <c r="KJW12" s="961"/>
      <c r="KJX12" s="961"/>
      <c r="KJY12" s="963"/>
      <c r="KJZ12" s="962"/>
      <c r="KKA12" s="961"/>
      <c r="KKB12" s="961"/>
      <c r="KKC12" s="963"/>
      <c r="KKD12" s="962"/>
      <c r="KKE12" s="961"/>
      <c r="KKF12" s="961"/>
      <c r="KKG12" s="963"/>
      <c r="KKH12" s="962"/>
      <c r="KKI12" s="961"/>
      <c r="KKJ12" s="961"/>
      <c r="KKK12" s="963"/>
      <c r="KKL12" s="962"/>
      <c r="KKM12" s="961"/>
      <c r="KKN12" s="961"/>
      <c r="KKO12" s="963"/>
      <c r="KKP12" s="962"/>
      <c r="KKQ12" s="961"/>
      <c r="KKR12" s="961"/>
      <c r="KKS12" s="963"/>
      <c r="KKT12" s="962"/>
      <c r="KKU12" s="961"/>
      <c r="KKV12" s="961"/>
      <c r="KKW12" s="963"/>
      <c r="KKX12" s="962"/>
      <c r="KKY12" s="961"/>
      <c r="KKZ12" s="961"/>
      <c r="KLA12" s="963"/>
      <c r="KLB12" s="962"/>
      <c r="KLC12" s="961"/>
      <c r="KLD12" s="961"/>
      <c r="KLE12" s="963"/>
      <c r="KLF12" s="962"/>
      <c r="KLG12" s="961"/>
      <c r="KLH12" s="961"/>
      <c r="KLI12" s="963"/>
      <c r="KLJ12" s="962"/>
      <c r="KLK12" s="961"/>
      <c r="KLL12" s="961"/>
      <c r="KLM12" s="963"/>
      <c r="KLN12" s="962"/>
      <c r="KLO12" s="961"/>
      <c r="KLP12" s="961"/>
      <c r="KLQ12" s="963"/>
      <c r="KLR12" s="962"/>
      <c r="KLS12" s="961"/>
      <c r="KLT12" s="961"/>
      <c r="KLU12" s="963"/>
      <c r="KLV12" s="962"/>
      <c r="KLW12" s="961"/>
      <c r="KLX12" s="961"/>
      <c r="KLY12" s="963"/>
      <c r="KLZ12" s="962"/>
      <c r="KMA12" s="961"/>
      <c r="KMB12" s="961"/>
      <c r="KMC12" s="963"/>
      <c r="KMD12" s="962"/>
      <c r="KME12" s="961"/>
      <c r="KMF12" s="961"/>
      <c r="KMG12" s="963"/>
      <c r="KMH12" s="962"/>
      <c r="KMI12" s="961"/>
      <c r="KMJ12" s="961"/>
      <c r="KMK12" s="963"/>
      <c r="KML12" s="962"/>
      <c r="KMM12" s="961"/>
      <c r="KMN12" s="961"/>
      <c r="KMO12" s="963"/>
      <c r="KMP12" s="962"/>
      <c r="KMQ12" s="961"/>
      <c r="KMR12" s="961"/>
      <c r="KMS12" s="963"/>
      <c r="KMT12" s="962"/>
      <c r="KMU12" s="961"/>
      <c r="KMV12" s="961"/>
      <c r="KMW12" s="963"/>
      <c r="KMX12" s="962"/>
      <c r="KMY12" s="961"/>
      <c r="KMZ12" s="961"/>
      <c r="KNA12" s="963"/>
      <c r="KNB12" s="962"/>
      <c r="KNC12" s="961"/>
      <c r="KND12" s="961"/>
      <c r="KNE12" s="963"/>
      <c r="KNF12" s="962"/>
      <c r="KNG12" s="961"/>
      <c r="KNH12" s="961"/>
      <c r="KNI12" s="963"/>
      <c r="KNJ12" s="962"/>
      <c r="KNK12" s="961"/>
      <c r="KNL12" s="961"/>
      <c r="KNM12" s="963"/>
      <c r="KNN12" s="962"/>
      <c r="KNO12" s="961"/>
      <c r="KNP12" s="961"/>
      <c r="KNQ12" s="963"/>
      <c r="KNR12" s="962"/>
      <c r="KNS12" s="961"/>
      <c r="KNT12" s="961"/>
      <c r="KNU12" s="963"/>
      <c r="KNV12" s="962"/>
      <c r="KNW12" s="961"/>
      <c r="KNX12" s="961"/>
      <c r="KNY12" s="963"/>
      <c r="KNZ12" s="962"/>
      <c r="KOA12" s="961"/>
      <c r="KOB12" s="961"/>
      <c r="KOC12" s="963"/>
      <c r="KOD12" s="962"/>
      <c r="KOE12" s="961"/>
      <c r="KOF12" s="961"/>
      <c r="KOG12" s="963"/>
      <c r="KOH12" s="962"/>
      <c r="KOI12" s="961"/>
      <c r="KOJ12" s="961"/>
      <c r="KOK12" s="963"/>
      <c r="KOL12" s="962"/>
      <c r="KOM12" s="961"/>
      <c r="KON12" s="961"/>
      <c r="KOO12" s="963"/>
      <c r="KOP12" s="962"/>
      <c r="KOQ12" s="961"/>
      <c r="KOR12" s="961"/>
      <c r="KOS12" s="963"/>
      <c r="KOT12" s="962"/>
      <c r="KOU12" s="961"/>
      <c r="KOV12" s="961"/>
      <c r="KOW12" s="963"/>
      <c r="KOX12" s="962"/>
      <c r="KOY12" s="961"/>
      <c r="KOZ12" s="961"/>
      <c r="KPA12" s="963"/>
      <c r="KPB12" s="962"/>
      <c r="KPC12" s="961"/>
      <c r="KPD12" s="961"/>
      <c r="KPE12" s="963"/>
      <c r="KPF12" s="962"/>
      <c r="KPG12" s="961"/>
      <c r="KPH12" s="961"/>
      <c r="KPI12" s="963"/>
      <c r="KPJ12" s="962"/>
      <c r="KPK12" s="961"/>
      <c r="KPL12" s="961"/>
      <c r="KPM12" s="963"/>
      <c r="KPN12" s="962"/>
      <c r="KPO12" s="961"/>
      <c r="KPP12" s="961"/>
      <c r="KPQ12" s="963"/>
      <c r="KPR12" s="962"/>
      <c r="KPS12" s="961"/>
      <c r="KPT12" s="961"/>
      <c r="KPU12" s="963"/>
      <c r="KPV12" s="962"/>
      <c r="KPW12" s="961"/>
      <c r="KPX12" s="961"/>
      <c r="KPY12" s="963"/>
      <c r="KPZ12" s="962"/>
      <c r="KQA12" s="961"/>
      <c r="KQB12" s="961"/>
      <c r="KQC12" s="963"/>
      <c r="KQD12" s="962"/>
      <c r="KQE12" s="961"/>
      <c r="KQF12" s="961"/>
      <c r="KQG12" s="963"/>
      <c r="KQH12" s="962"/>
      <c r="KQI12" s="961"/>
      <c r="KQJ12" s="961"/>
      <c r="KQK12" s="963"/>
      <c r="KQL12" s="962"/>
      <c r="KQM12" s="961"/>
      <c r="KQN12" s="961"/>
      <c r="KQO12" s="963"/>
      <c r="KQP12" s="962"/>
      <c r="KQQ12" s="961"/>
      <c r="KQR12" s="961"/>
      <c r="KQS12" s="963"/>
      <c r="KQT12" s="962"/>
      <c r="KQU12" s="961"/>
      <c r="KQV12" s="961"/>
      <c r="KQW12" s="963"/>
      <c r="KQX12" s="962"/>
      <c r="KQY12" s="961"/>
      <c r="KQZ12" s="961"/>
      <c r="KRA12" s="963"/>
      <c r="KRB12" s="962"/>
      <c r="KRC12" s="961"/>
      <c r="KRD12" s="961"/>
      <c r="KRE12" s="963"/>
      <c r="KRF12" s="962"/>
      <c r="KRG12" s="961"/>
      <c r="KRH12" s="961"/>
      <c r="KRI12" s="963"/>
      <c r="KRJ12" s="962"/>
      <c r="KRK12" s="961"/>
      <c r="KRL12" s="961"/>
      <c r="KRM12" s="963"/>
      <c r="KRN12" s="962"/>
      <c r="KRO12" s="961"/>
      <c r="KRP12" s="961"/>
      <c r="KRQ12" s="963"/>
      <c r="KRR12" s="962"/>
      <c r="KRS12" s="961"/>
      <c r="KRT12" s="961"/>
      <c r="KRU12" s="963"/>
      <c r="KRV12" s="962"/>
      <c r="KRW12" s="961"/>
      <c r="KRX12" s="961"/>
      <c r="KRY12" s="963"/>
      <c r="KRZ12" s="962"/>
      <c r="KSA12" s="961"/>
      <c r="KSB12" s="961"/>
      <c r="KSC12" s="963"/>
      <c r="KSD12" s="962"/>
      <c r="KSE12" s="961"/>
      <c r="KSF12" s="961"/>
      <c r="KSG12" s="963"/>
      <c r="KSH12" s="962"/>
      <c r="KSI12" s="961"/>
      <c r="KSJ12" s="961"/>
      <c r="KSK12" s="963"/>
      <c r="KSL12" s="962"/>
      <c r="KSM12" s="961"/>
      <c r="KSN12" s="961"/>
      <c r="KSO12" s="963"/>
      <c r="KSP12" s="962"/>
      <c r="KSQ12" s="961"/>
      <c r="KSR12" s="961"/>
      <c r="KSS12" s="963"/>
      <c r="KST12" s="962"/>
      <c r="KSU12" s="961"/>
      <c r="KSV12" s="961"/>
      <c r="KSW12" s="963"/>
      <c r="KSX12" s="962"/>
      <c r="KSY12" s="961"/>
      <c r="KSZ12" s="961"/>
      <c r="KTA12" s="963"/>
      <c r="KTB12" s="962"/>
      <c r="KTC12" s="961"/>
      <c r="KTD12" s="961"/>
      <c r="KTE12" s="963"/>
      <c r="KTF12" s="962"/>
      <c r="KTG12" s="961"/>
      <c r="KTH12" s="961"/>
      <c r="KTI12" s="963"/>
      <c r="KTJ12" s="962"/>
      <c r="KTK12" s="961"/>
      <c r="KTL12" s="961"/>
      <c r="KTM12" s="963"/>
      <c r="KTN12" s="962"/>
      <c r="KTO12" s="961"/>
      <c r="KTP12" s="961"/>
      <c r="KTQ12" s="963"/>
      <c r="KTR12" s="962"/>
      <c r="KTS12" s="961"/>
      <c r="KTT12" s="961"/>
      <c r="KTU12" s="963"/>
      <c r="KTV12" s="962"/>
      <c r="KTW12" s="961"/>
      <c r="KTX12" s="961"/>
      <c r="KTY12" s="963"/>
      <c r="KTZ12" s="962"/>
      <c r="KUA12" s="961"/>
      <c r="KUB12" s="961"/>
      <c r="KUC12" s="963"/>
      <c r="KUD12" s="962"/>
      <c r="KUE12" s="961"/>
      <c r="KUF12" s="961"/>
      <c r="KUG12" s="963"/>
      <c r="KUH12" s="962"/>
      <c r="KUI12" s="961"/>
      <c r="KUJ12" s="961"/>
      <c r="KUK12" s="963"/>
      <c r="KUL12" s="962"/>
      <c r="KUM12" s="961"/>
      <c r="KUN12" s="961"/>
      <c r="KUO12" s="963"/>
      <c r="KUP12" s="962"/>
      <c r="KUQ12" s="961"/>
      <c r="KUR12" s="961"/>
      <c r="KUS12" s="963"/>
      <c r="KUT12" s="962"/>
      <c r="KUU12" s="961"/>
      <c r="KUV12" s="961"/>
      <c r="KUW12" s="963"/>
      <c r="KUX12" s="962"/>
      <c r="KUY12" s="961"/>
      <c r="KUZ12" s="961"/>
      <c r="KVA12" s="963"/>
      <c r="KVB12" s="962"/>
      <c r="KVC12" s="961"/>
      <c r="KVD12" s="961"/>
      <c r="KVE12" s="963"/>
      <c r="KVF12" s="962"/>
      <c r="KVG12" s="961"/>
      <c r="KVH12" s="961"/>
      <c r="KVI12" s="963"/>
      <c r="KVJ12" s="962"/>
      <c r="KVK12" s="961"/>
      <c r="KVL12" s="961"/>
      <c r="KVM12" s="963"/>
      <c r="KVN12" s="962"/>
      <c r="KVO12" s="961"/>
      <c r="KVP12" s="961"/>
      <c r="KVQ12" s="963"/>
      <c r="KVR12" s="962"/>
      <c r="KVS12" s="961"/>
      <c r="KVT12" s="961"/>
      <c r="KVU12" s="963"/>
      <c r="KVV12" s="962"/>
      <c r="KVW12" s="961"/>
      <c r="KVX12" s="961"/>
      <c r="KVY12" s="963"/>
      <c r="KVZ12" s="962"/>
      <c r="KWA12" s="961"/>
      <c r="KWB12" s="961"/>
      <c r="KWC12" s="963"/>
      <c r="KWD12" s="962"/>
      <c r="KWE12" s="961"/>
      <c r="KWF12" s="961"/>
      <c r="KWG12" s="963"/>
      <c r="KWH12" s="962"/>
      <c r="KWI12" s="961"/>
      <c r="KWJ12" s="961"/>
      <c r="KWK12" s="963"/>
      <c r="KWL12" s="962"/>
      <c r="KWM12" s="961"/>
      <c r="KWN12" s="961"/>
      <c r="KWO12" s="963"/>
      <c r="KWP12" s="962"/>
      <c r="KWQ12" s="961"/>
      <c r="KWR12" s="961"/>
      <c r="KWS12" s="963"/>
      <c r="KWT12" s="962"/>
      <c r="KWU12" s="961"/>
      <c r="KWV12" s="961"/>
      <c r="KWW12" s="963"/>
      <c r="KWX12" s="962"/>
      <c r="KWY12" s="961"/>
      <c r="KWZ12" s="961"/>
      <c r="KXA12" s="963"/>
      <c r="KXB12" s="962"/>
      <c r="KXC12" s="961"/>
      <c r="KXD12" s="961"/>
      <c r="KXE12" s="963"/>
      <c r="KXF12" s="962"/>
      <c r="KXG12" s="961"/>
      <c r="KXH12" s="961"/>
      <c r="KXI12" s="963"/>
      <c r="KXJ12" s="962"/>
      <c r="KXK12" s="961"/>
      <c r="KXL12" s="961"/>
      <c r="KXM12" s="963"/>
      <c r="KXN12" s="962"/>
      <c r="KXO12" s="961"/>
      <c r="KXP12" s="961"/>
      <c r="KXQ12" s="963"/>
      <c r="KXR12" s="962"/>
      <c r="KXS12" s="961"/>
      <c r="KXT12" s="961"/>
      <c r="KXU12" s="963"/>
      <c r="KXV12" s="962"/>
      <c r="KXW12" s="961"/>
      <c r="KXX12" s="961"/>
      <c r="KXY12" s="963"/>
      <c r="KXZ12" s="962"/>
      <c r="KYA12" s="961"/>
      <c r="KYB12" s="961"/>
      <c r="KYC12" s="963"/>
      <c r="KYD12" s="962"/>
      <c r="KYE12" s="961"/>
      <c r="KYF12" s="961"/>
      <c r="KYG12" s="963"/>
      <c r="KYH12" s="962"/>
      <c r="KYI12" s="961"/>
      <c r="KYJ12" s="961"/>
      <c r="KYK12" s="963"/>
      <c r="KYL12" s="962"/>
      <c r="KYM12" s="961"/>
      <c r="KYN12" s="961"/>
      <c r="KYO12" s="963"/>
      <c r="KYP12" s="962"/>
      <c r="KYQ12" s="961"/>
      <c r="KYR12" s="961"/>
      <c r="KYS12" s="963"/>
      <c r="KYT12" s="962"/>
      <c r="KYU12" s="961"/>
      <c r="KYV12" s="961"/>
      <c r="KYW12" s="963"/>
      <c r="KYX12" s="962"/>
      <c r="KYY12" s="961"/>
      <c r="KYZ12" s="961"/>
      <c r="KZA12" s="963"/>
      <c r="KZB12" s="962"/>
      <c r="KZC12" s="961"/>
      <c r="KZD12" s="961"/>
      <c r="KZE12" s="963"/>
      <c r="KZF12" s="962"/>
      <c r="KZG12" s="961"/>
      <c r="KZH12" s="961"/>
      <c r="KZI12" s="963"/>
      <c r="KZJ12" s="962"/>
      <c r="KZK12" s="961"/>
      <c r="KZL12" s="961"/>
      <c r="KZM12" s="963"/>
      <c r="KZN12" s="962"/>
      <c r="KZO12" s="961"/>
      <c r="KZP12" s="961"/>
      <c r="KZQ12" s="963"/>
      <c r="KZR12" s="962"/>
      <c r="KZS12" s="961"/>
      <c r="KZT12" s="961"/>
      <c r="KZU12" s="963"/>
      <c r="KZV12" s="962"/>
      <c r="KZW12" s="961"/>
      <c r="KZX12" s="961"/>
      <c r="KZY12" s="963"/>
      <c r="KZZ12" s="962"/>
      <c r="LAA12" s="961"/>
      <c r="LAB12" s="961"/>
      <c r="LAC12" s="963"/>
      <c r="LAD12" s="962"/>
      <c r="LAE12" s="961"/>
      <c r="LAF12" s="961"/>
      <c r="LAG12" s="963"/>
      <c r="LAH12" s="962"/>
      <c r="LAI12" s="961"/>
      <c r="LAJ12" s="961"/>
      <c r="LAK12" s="963"/>
      <c r="LAL12" s="962"/>
      <c r="LAM12" s="961"/>
      <c r="LAN12" s="961"/>
      <c r="LAO12" s="963"/>
      <c r="LAP12" s="962"/>
      <c r="LAQ12" s="961"/>
      <c r="LAR12" s="961"/>
      <c r="LAS12" s="963"/>
      <c r="LAT12" s="962"/>
      <c r="LAU12" s="961"/>
      <c r="LAV12" s="961"/>
      <c r="LAW12" s="963"/>
      <c r="LAX12" s="962"/>
      <c r="LAY12" s="961"/>
      <c r="LAZ12" s="961"/>
      <c r="LBA12" s="963"/>
      <c r="LBB12" s="962"/>
      <c r="LBC12" s="961"/>
      <c r="LBD12" s="961"/>
      <c r="LBE12" s="963"/>
      <c r="LBF12" s="962"/>
      <c r="LBG12" s="961"/>
      <c r="LBH12" s="961"/>
      <c r="LBI12" s="963"/>
      <c r="LBJ12" s="962"/>
      <c r="LBK12" s="961"/>
      <c r="LBL12" s="961"/>
      <c r="LBM12" s="963"/>
      <c r="LBN12" s="962"/>
      <c r="LBO12" s="961"/>
      <c r="LBP12" s="961"/>
      <c r="LBQ12" s="963"/>
      <c r="LBR12" s="962"/>
      <c r="LBS12" s="961"/>
      <c r="LBT12" s="961"/>
      <c r="LBU12" s="963"/>
      <c r="LBV12" s="962"/>
      <c r="LBW12" s="961"/>
      <c r="LBX12" s="961"/>
      <c r="LBY12" s="963"/>
      <c r="LBZ12" s="962"/>
      <c r="LCA12" s="961"/>
      <c r="LCB12" s="961"/>
      <c r="LCC12" s="963"/>
      <c r="LCD12" s="962"/>
      <c r="LCE12" s="961"/>
      <c r="LCF12" s="961"/>
      <c r="LCG12" s="963"/>
      <c r="LCH12" s="962"/>
      <c r="LCI12" s="961"/>
      <c r="LCJ12" s="961"/>
      <c r="LCK12" s="963"/>
      <c r="LCL12" s="962"/>
      <c r="LCM12" s="961"/>
      <c r="LCN12" s="961"/>
      <c r="LCO12" s="963"/>
      <c r="LCP12" s="962"/>
      <c r="LCQ12" s="961"/>
      <c r="LCR12" s="961"/>
      <c r="LCS12" s="963"/>
      <c r="LCT12" s="962"/>
      <c r="LCU12" s="961"/>
      <c r="LCV12" s="961"/>
      <c r="LCW12" s="963"/>
      <c r="LCX12" s="962"/>
      <c r="LCY12" s="961"/>
      <c r="LCZ12" s="961"/>
      <c r="LDA12" s="963"/>
      <c r="LDB12" s="962"/>
      <c r="LDC12" s="961"/>
      <c r="LDD12" s="961"/>
      <c r="LDE12" s="963"/>
      <c r="LDF12" s="962"/>
      <c r="LDG12" s="961"/>
      <c r="LDH12" s="961"/>
      <c r="LDI12" s="963"/>
      <c r="LDJ12" s="962"/>
      <c r="LDK12" s="961"/>
      <c r="LDL12" s="961"/>
      <c r="LDM12" s="963"/>
      <c r="LDN12" s="962"/>
      <c r="LDO12" s="961"/>
      <c r="LDP12" s="961"/>
      <c r="LDQ12" s="963"/>
      <c r="LDR12" s="962"/>
      <c r="LDS12" s="961"/>
      <c r="LDT12" s="961"/>
      <c r="LDU12" s="963"/>
      <c r="LDV12" s="962"/>
      <c r="LDW12" s="961"/>
      <c r="LDX12" s="961"/>
      <c r="LDY12" s="963"/>
      <c r="LDZ12" s="962"/>
      <c r="LEA12" s="961"/>
      <c r="LEB12" s="961"/>
      <c r="LEC12" s="963"/>
      <c r="LED12" s="962"/>
      <c r="LEE12" s="961"/>
      <c r="LEF12" s="961"/>
      <c r="LEG12" s="963"/>
      <c r="LEH12" s="962"/>
      <c r="LEI12" s="961"/>
      <c r="LEJ12" s="961"/>
      <c r="LEK12" s="963"/>
      <c r="LEL12" s="962"/>
      <c r="LEM12" s="961"/>
      <c r="LEN12" s="961"/>
      <c r="LEO12" s="963"/>
      <c r="LEP12" s="962"/>
      <c r="LEQ12" s="961"/>
      <c r="LER12" s="961"/>
      <c r="LES12" s="963"/>
      <c r="LET12" s="962"/>
      <c r="LEU12" s="961"/>
      <c r="LEV12" s="961"/>
      <c r="LEW12" s="963"/>
      <c r="LEX12" s="962"/>
      <c r="LEY12" s="961"/>
      <c r="LEZ12" s="961"/>
      <c r="LFA12" s="963"/>
      <c r="LFB12" s="962"/>
      <c r="LFC12" s="961"/>
      <c r="LFD12" s="961"/>
      <c r="LFE12" s="963"/>
      <c r="LFF12" s="962"/>
      <c r="LFG12" s="961"/>
      <c r="LFH12" s="961"/>
      <c r="LFI12" s="963"/>
      <c r="LFJ12" s="962"/>
      <c r="LFK12" s="961"/>
      <c r="LFL12" s="961"/>
      <c r="LFM12" s="963"/>
      <c r="LFN12" s="962"/>
      <c r="LFO12" s="961"/>
      <c r="LFP12" s="961"/>
      <c r="LFQ12" s="963"/>
      <c r="LFR12" s="962"/>
      <c r="LFS12" s="961"/>
      <c r="LFT12" s="961"/>
      <c r="LFU12" s="963"/>
      <c r="LFV12" s="962"/>
      <c r="LFW12" s="961"/>
      <c r="LFX12" s="961"/>
      <c r="LFY12" s="963"/>
      <c r="LFZ12" s="962"/>
      <c r="LGA12" s="961"/>
      <c r="LGB12" s="961"/>
      <c r="LGC12" s="963"/>
      <c r="LGD12" s="962"/>
      <c r="LGE12" s="961"/>
      <c r="LGF12" s="961"/>
      <c r="LGG12" s="963"/>
      <c r="LGH12" s="962"/>
      <c r="LGI12" s="961"/>
      <c r="LGJ12" s="961"/>
      <c r="LGK12" s="963"/>
      <c r="LGL12" s="962"/>
      <c r="LGM12" s="961"/>
      <c r="LGN12" s="961"/>
      <c r="LGO12" s="963"/>
      <c r="LGP12" s="962"/>
      <c r="LGQ12" s="961"/>
      <c r="LGR12" s="961"/>
      <c r="LGS12" s="963"/>
      <c r="LGT12" s="962"/>
      <c r="LGU12" s="961"/>
      <c r="LGV12" s="961"/>
      <c r="LGW12" s="963"/>
      <c r="LGX12" s="962"/>
      <c r="LGY12" s="961"/>
      <c r="LGZ12" s="961"/>
      <c r="LHA12" s="963"/>
      <c r="LHB12" s="962"/>
      <c r="LHC12" s="961"/>
      <c r="LHD12" s="961"/>
      <c r="LHE12" s="963"/>
      <c r="LHF12" s="962"/>
      <c r="LHG12" s="961"/>
      <c r="LHH12" s="961"/>
      <c r="LHI12" s="963"/>
      <c r="LHJ12" s="962"/>
      <c r="LHK12" s="961"/>
      <c r="LHL12" s="961"/>
      <c r="LHM12" s="963"/>
      <c r="LHN12" s="962"/>
      <c r="LHO12" s="961"/>
      <c r="LHP12" s="961"/>
      <c r="LHQ12" s="963"/>
      <c r="LHR12" s="962"/>
      <c r="LHS12" s="961"/>
      <c r="LHT12" s="961"/>
      <c r="LHU12" s="963"/>
      <c r="LHV12" s="962"/>
      <c r="LHW12" s="961"/>
      <c r="LHX12" s="961"/>
      <c r="LHY12" s="963"/>
      <c r="LHZ12" s="962"/>
      <c r="LIA12" s="961"/>
      <c r="LIB12" s="961"/>
      <c r="LIC12" s="963"/>
      <c r="LID12" s="962"/>
      <c r="LIE12" s="961"/>
      <c r="LIF12" s="961"/>
      <c r="LIG12" s="963"/>
      <c r="LIH12" s="962"/>
      <c r="LII12" s="961"/>
      <c r="LIJ12" s="961"/>
      <c r="LIK12" s="963"/>
      <c r="LIL12" s="962"/>
      <c r="LIM12" s="961"/>
      <c r="LIN12" s="961"/>
      <c r="LIO12" s="963"/>
      <c r="LIP12" s="962"/>
      <c r="LIQ12" s="961"/>
      <c r="LIR12" s="961"/>
      <c r="LIS12" s="963"/>
      <c r="LIT12" s="962"/>
      <c r="LIU12" s="961"/>
      <c r="LIV12" s="961"/>
      <c r="LIW12" s="963"/>
      <c r="LIX12" s="962"/>
      <c r="LIY12" s="961"/>
      <c r="LIZ12" s="961"/>
      <c r="LJA12" s="963"/>
      <c r="LJB12" s="962"/>
      <c r="LJC12" s="961"/>
      <c r="LJD12" s="961"/>
      <c r="LJE12" s="963"/>
      <c r="LJF12" s="962"/>
      <c r="LJG12" s="961"/>
      <c r="LJH12" s="961"/>
      <c r="LJI12" s="963"/>
      <c r="LJJ12" s="962"/>
      <c r="LJK12" s="961"/>
      <c r="LJL12" s="961"/>
      <c r="LJM12" s="963"/>
      <c r="LJN12" s="962"/>
      <c r="LJO12" s="961"/>
      <c r="LJP12" s="961"/>
      <c r="LJQ12" s="963"/>
      <c r="LJR12" s="962"/>
      <c r="LJS12" s="961"/>
      <c r="LJT12" s="961"/>
      <c r="LJU12" s="963"/>
      <c r="LJV12" s="962"/>
      <c r="LJW12" s="961"/>
      <c r="LJX12" s="961"/>
      <c r="LJY12" s="963"/>
      <c r="LJZ12" s="962"/>
      <c r="LKA12" s="961"/>
      <c r="LKB12" s="961"/>
      <c r="LKC12" s="963"/>
      <c r="LKD12" s="962"/>
      <c r="LKE12" s="961"/>
      <c r="LKF12" s="961"/>
      <c r="LKG12" s="963"/>
      <c r="LKH12" s="962"/>
      <c r="LKI12" s="961"/>
      <c r="LKJ12" s="961"/>
      <c r="LKK12" s="963"/>
      <c r="LKL12" s="962"/>
      <c r="LKM12" s="961"/>
      <c r="LKN12" s="961"/>
      <c r="LKO12" s="963"/>
      <c r="LKP12" s="962"/>
      <c r="LKQ12" s="961"/>
      <c r="LKR12" s="961"/>
      <c r="LKS12" s="963"/>
      <c r="LKT12" s="962"/>
      <c r="LKU12" s="961"/>
      <c r="LKV12" s="961"/>
      <c r="LKW12" s="963"/>
      <c r="LKX12" s="962"/>
      <c r="LKY12" s="961"/>
      <c r="LKZ12" s="961"/>
      <c r="LLA12" s="963"/>
      <c r="LLB12" s="962"/>
      <c r="LLC12" s="961"/>
      <c r="LLD12" s="961"/>
      <c r="LLE12" s="963"/>
      <c r="LLF12" s="962"/>
      <c r="LLG12" s="961"/>
      <c r="LLH12" s="961"/>
      <c r="LLI12" s="963"/>
      <c r="LLJ12" s="962"/>
      <c r="LLK12" s="961"/>
      <c r="LLL12" s="961"/>
      <c r="LLM12" s="963"/>
      <c r="LLN12" s="962"/>
      <c r="LLO12" s="961"/>
      <c r="LLP12" s="961"/>
      <c r="LLQ12" s="963"/>
      <c r="LLR12" s="962"/>
      <c r="LLS12" s="961"/>
      <c r="LLT12" s="961"/>
      <c r="LLU12" s="963"/>
      <c r="LLV12" s="962"/>
      <c r="LLW12" s="961"/>
      <c r="LLX12" s="961"/>
      <c r="LLY12" s="963"/>
      <c r="LLZ12" s="962"/>
      <c r="LMA12" s="961"/>
      <c r="LMB12" s="961"/>
      <c r="LMC12" s="963"/>
      <c r="LMD12" s="962"/>
      <c r="LME12" s="961"/>
      <c r="LMF12" s="961"/>
      <c r="LMG12" s="963"/>
      <c r="LMH12" s="962"/>
      <c r="LMI12" s="961"/>
      <c r="LMJ12" s="961"/>
      <c r="LMK12" s="963"/>
      <c r="LML12" s="962"/>
      <c r="LMM12" s="961"/>
      <c r="LMN12" s="961"/>
      <c r="LMO12" s="963"/>
      <c r="LMP12" s="962"/>
      <c r="LMQ12" s="961"/>
      <c r="LMR12" s="961"/>
      <c r="LMS12" s="963"/>
      <c r="LMT12" s="962"/>
      <c r="LMU12" s="961"/>
      <c r="LMV12" s="961"/>
      <c r="LMW12" s="963"/>
      <c r="LMX12" s="962"/>
      <c r="LMY12" s="961"/>
      <c r="LMZ12" s="961"/>
      <c r="LNA12" s="963"/>
      <c r="LNB12" s="962"/>
      <c r="LNC12" s="961"/>
      <c r="LND12" s="961"/>
      <c r="LNE12" s="963"/>
      <c r="LNF12" s="962"/>
      <c r="LNG12" s="961"/>
      <c r="LNH12" s="961"/>
      <c r="LNI12" s="963"/>
      <c r="LNJ12" s="962"/>
      <c r="LNK12" s="961"/>
      <c r="LNL12" s="961"/>
      <c r="LNM12" s="963"/>
      <c r="LNN12" s="962"/>
      <c r="LNO12" s="961"/>
      <c r="LNP12" s="961"/>
      <c r="LNQ12" s="963"/>
      <c r="LNR12" s="962"/>
      <c r="LNS12" s="961"/>
      <c r="LNT12" s="961"/>
      <c r="LNU12" s="963"/>
      <c r="LNV12" s="962"/>
      <c r="LNW12" s="961"/>
      <c r="LNX12" s="961"/>
      <c r="LNY12" s="963"/>
      <c r="LNZ12" s="962"/>
      <c r="LOA12" s="961"/>
      <c r="LOB12" s="961"/>
      <c r="LOC12" s="963"/>
      <c r="LOD12" s="962"/>
      <c r="LOE12" s="961"/>
      <c r="LOF12" s="961"/>
      <c r="LOG12" s="963"/>
      <c r="LOH12" s="962"/>
      <c r="LOI12" s="961"/>
      <c r="LOJ12" s="961"/>
      <c r="LOK12" s="963"/>
      <c r="LOL12" s="962"/>
      <c r="LOM12" s="961"/>
      <c r="LON12" s="961"/>
      <c r="LOO12" s="963"/>
      <c r="LOP12" s="962"/>
      <c r="LOQ12" s="961"/>
      <c r="LOR12" s="961"/>
      <c r="LOS12" s="963"/>
      <c r="LOT12" s="962"/>
      <c r="LOU12" s="961"/>
      <c r="LOV12" s="961"/>
      <c r="LOW12" s="963"/>
      <c r="LOX12" s="962"/>
      <c r="LOY12" s="961"/>
      <c r="LOZ12" s="961"/>
      <c r="LPA12" s="963"/>
      <c r="LPB12" s="962"/>
      <c r="LPC12" s="961"/>
      <c r="LPD12" s="961"/>
      <c r="LPE12" s="963"/>
      <c r="LPF12" s="962"/>
      <c r="LPG12" s="961"/>
      <c r="LPH12" s="961"/>
      <c r="LPI12" s="963"/>
      <c r="LPJ12" s="962"/>
      <c r="LPK12" s="961"/>
      <c r="LPL12" s="961"/>
      <c r="LPM12" s="963"/>
      <c r="LPN12" s="962"/>
      <c r="LPO12" s="961"/>
      <c r="LPP12" s="961"/>
      <c r="LPQ12" s="963"/>
      <c r="LPR12" s="962"/>
      <c r="LPS12" s="961"/>
      <c r="LPT12" s="961"/>
      <c r="LPU12" s="963"/>
      <c r="LPV12" s="962"/>
      <c r="LPW12" s="961"/>
      <c r="LPX12" s="961"/>
      <c r="LPY12" s="963"/>
      <c r="LPZ12" s="962"/>
      <c r="LQA12" s="961"/>
      <c r="LQB12" s="961"/>
      <c r="LQC12" s="963"/>
      <c r="LQD12" s="962"/>
      <c r="LQE12" s="961"/>
      <c r="LQF12" s="961"/>
      <c r="LQG12" s="963"/>
      <c r="LQH12" s="962"/>
      <c r="LQI12" s="961"/>
      <c r="LQJ12" s="961"/>
      <c r="LQK12" s="963"/>
      <c r="LQL12" s="962"/>
      <c r="LQM12" s="961"/>
      <c r="LQN12" s="961"/>
      <c r="LQO12" s="963"/>
      <c r="LQP12" s="962"/>
      <c r="LQQ12" s="961"/>
      <c r="LQR12" s="961"/>
      <c r="LQS12" s="963"/>
      <c r="LQT12" s="962"/>
      <c r="LQU12" s="961"/>
      <c r="LQV12" s="961"/>
      <c r="LQW12" s="963"/>
      <c r="LQX12" s="962"/>
      <c r="LQY12" s="961"/>
      <c r="LQZ12" s="961"/>
      <c r="LRA12" s="963"/>
      <c r="LRB12" s="962"/>
      <c r="LRC12" s="961"/>
      <c r="LRD12" s="961"/>
      <c r="LRE12" s="963"/>
      <c r="LRF12" s="962"/>
      <c r="LRG12" s="961"/>
      <c r="LRH12" s="961"/>
      <c r="LRI12" s="963"/>
      <c r="LRJ12" s="962"/>
      <c r="LRK12" s="961"/>
      <c r="LRL12" s="961"/>
      <c r="LRM12" s="963"/>
      <c r="LRN12" s="962"/>
      <c r="LRO12" s="961"/>
      <c r="LRP12" s="961"/>
      <c r="LRQ12" s="963"/>
      <c r="LRR12" s="962"/>
      <c r="LRS12" s="961"/>
      <c r="LRT12" s="961"/>
      <c r="LRU12" s="963"/>
      <c r="LRV12" s="962"/>
      <c r="LRW12" s="961"/>
      <c r="LRX12" s="961"/>
      <c r="LRY12" s="963"/>
      <c r="LRZ12" s="962"/>
      <c r="LSA12" s="961"/>
      <c r="LSB12" s="961"/>
      <c r="LSC12" s="963"/>
      <c r="LSD12" s="962"/>
      <c r="LSE12" s="961"/>
      <c r="LSF12" s="961"/>
      <c r="LSG12" s="963"/>
      <c r="LSH12" s="962"/>
      <c r="LSI12" s="961"/>
      <c r="LSJ12" s="961"/>
      <c r="LSK12" s="963"/>
      <c r="LSL12" s="962"/>
      <c r="LSM12" s="961"/>
      <c r="LSN12" s="961"/>
      <c r="LSO12" s="963"/>
      <c r="LSP12" s="962"/>
      <c r="LSQ12" s="961"/>
      <c r="LSR12" s="961"/>
      <c r="LSS12" s="963"/>
      <c r="LST12" s="962"/>
      <c r="LSU12" s="961"/>
      <c r="LSV12" s="961"/>
      <c r="LSW12" s="963"/>
      <c r="LSX12" s="962"/>
      <c r="LSY12" s="961"/>
      <c r="LSZ12" s="961"/>
      <c r="LTA12" s="963"/>
      <c r="LTB12" s="962"/>
      <c r="LTC12" s="961"/>
      <c r="LTD12" s="961"/>
      <c r="LTE12" s="963"/>
      <c r="LTF12" s="962"/>
      <c r="LTG12" s="961"/>
      <c r="LTH12" s="961"/>
      <c r="LTI12" s="963"/>
      <c r="LTJ12" s="962"/>
      <c r="LTK12" s="961"/>
      <c r="LTL12" s="961"/>
      <c r="LTM12" s="963"/>
      <c r="LTN12" s="962"/>
      <c r="LTO12" s="961"/>
      <c r="LTP12" s="961"/>
      <c r="LTQ12" s="963"/>
      <c r="LTR12" s="962"/>
      <c r="LTS12" s="961"/>
      <c r="LTT12" s="961"/>
      <c r="LTU12" s="963"/>
      <c r="LTV12" s="962"/>
      <c r="LTW12" s="961"/>
      <c r="LTX12" s="961"/>
      <c r="LTY12" s="963"/>
      <c r="LTZ12" s="962"/>
      <c r="LUA12" s="961"/>
      <c r="LUB12" s="961"/>
      <c r="LUC12" s="963"/>
      <c r="LUD12" s="962"/>
      <c r="LUE12" s="961"/>
      <c r="LUF12" s="961"/>
      <c r="LUG12" s="963"/>
      <c r="LUH12" s="962"/>
      <c r="LUI12" s="961"/>
      <c r="LUJ12" s="961"/>
      <c r="LUK12" s="963"/>
      <c r="LUL12" s="962"/>
      <c r="LUM12" s="961"/>
      <c r="LUN12" s="961"/>
      <c r="LUO12" s="963"/>
      <c r="LUP12" s="962"/>
      <c r="LUQ12" s="961"/>
      <c r="LUR12" s="961"/>
      <c r="LUS12" s="963"/>
      <c r="LUT12" s="962"/>
      <c r="LUU12" s="961"/>
      <c r="LUV12" s="961"/>
      <c r="LUW12" s="963"/>
      <c r="LUX12" s="962"/>
      <c r="LUY12" s="961"/>
      <c r="LUZ12" s="961"/>
      <c r="LVA12" s="963"/>
      <c r="LVB12" s="962"/>
      <c r="LVC12" s="961"/>
      <c r="LVD12" s="961"/>
      <c r="LVE12" s="963"/>
      <c r="LVF12" s="962"/>
      <c r="LVG12" s="961"/>
      <c r="LVH12" s="961"/>
      <c r="LVI12" s="963"/>
      <c r="LVJ12" s="962"/>
      <c r="LVK12" s="961"/>
      <c r="LVL12" s="961"/>
      <c r="LVM12" s="963"/>
      <c r="LVN12" s="962"/>
      <c r="LVO12" s="961"/>
      <c r="LVP12" s="961"/>
      <c r="LVQ12" s="963"/>
      <c r="LVR12" s="962"/>
      <c r="LVS12" s="961"/>
      <c r="LVT12" s="961"/>
      <c r="LVU12" s="963"/>
      <c r="LVV12" s="962"/>
      <c r="LVW12" s="961"/>
      <c r="LVX12" s="961"/>
      <c r="LVY12" s="963"/>
      <c r="LVZ12" s="962"/>
      <c r="LWA12" s="961"/>
      <c r="LWB12" s="961"/>
      <c r="LWC12" s="963"/>
      <c r="LWD12" s="962"/>
      <c r="LWE12" s="961"/>
      <c r="LWF12" s="961"/>
      <c r="LWG12" s="963"/>
      <c r="LWH12" s="962"/>
      <c r="LWI12" s="961"/>
      <c r="LWJ12" s="961"/>
      <c r="LWK12" s="963"/>
      <c r="LWL12" s="962"/>
      <c r="LWM12" s="961"/>
      <c r="LWN12" s="961"/>
      <c r="LWO12" s="963"/>
      <c r="LWP12" s="962"/>
      <c r="LWQ12" s="961"/>
      <c r="LWR12" s="961"/>
      <c r="LWS12" s="963"/>
      <c r="LWT12" s="962"/>
      <c r="LWU12" s="961"/>
      <c r="LWV12" s="961"/>
      <c r="LWW12" s="963"/>
      <c r="LWX12" s="962"/>
      <c r="LWY12" s="961"/>
      <c r="LWZ12" s="961"/>
      <c r="LXA12" s="963"/>
      <c r="LXB12" s="962"/>
      <c r="LXC12" s="961"/>
      <c r="LXD12" s="961"/>
      <c r="LXE12" s="963"/>
      <c r="LXF12" s="962"/>
      <c r="LXG12" s="961"/>
      <c r="LXH12" s="961"/>
      <c r="LXI12" s="963"/>
      <c r="LXJ12" s="962"/>
      <c r="LXK12" s="961"/>
      <c r="LXL12" s="961"/>
      <c r="LXM12" s="963"/>
      <c r="LXN12" s="962"/>
      <c r="LXO12" s="961"/>
      <c r="LXP12" s="961"/>
      <c r="LXQ12" s="963"/>
      <c r="LXR12" s="962"/>
      <c r="LXS12" s="961"/>
      <c r="LXT12" s="961"/>
      <c r="LXU12" s="963"/>
      <c r="LXV12" s="962"/>
      <c r="LXW12" s="961"/>
      <c r="LXX12" s="961"/>
      <c r="LXY12" s="963"/>
      <c r="LXZ12" s="962"/>
      <c r="LYA12" s="961"/>
      <c r="LYB12" s="961"/>
      <c r="LYC12" s="963"/>
      <c r="LYD12" s="962"/>
      <c r="LYE12" s="961"/>
      <c r="LYF12" s="961"/>
      <c r="LYG12" s="963"/>
      <c r="LYH12" s="962"/>
      <c r="LYI12" s="961"/>
      <c r="LYJ12" s="961"/>
      <c r="LYK12" s="963"/>
      <c r="LYL12" s="962"/>
      <c r="LYM12" s="961"/>
      <c r="LYN12" s="961"/>
      <c r="LYO12" s="963"/>
      <c r="LYP12" s="962"/>
      <c r="LYQ12" s="961"/>
      <c r="LYR12" s="961"/>
      <c r="LYS12" s="963"/>
      <c r="LYT12" s="962"/>
      <c r="LYU12" s="961"/>
      <c r="LYV12" s="961"/>
      <c r="LYW12" s="963"/>
      <c r="LYX12" s="962"/>
      <c r="LYY12" s="961"/>
      <c r="LYZ12" s="961"/>
      <c r="LZA12" s="963"/>
      <c r="LZB12" s="962"/>
      <c r="LZC12" s="961"/>
      <c r="LZD12" s="961"/>
      <c r="LZE12" s="963"/>
      <c r="LZF12" s="962"/>
      <c r="LZG12" s="961"/>
      <c r="LZH12" s="961"/>
      <c r="LZI12" s="963"/>
      <c r="LZJ12" s="962"/>
      <c r="LZK12" s="961"/>
      <c r="LZL12" s="961"/>
      <c r="LZM12" s="963"/>
      <c r="LZN12" s="962"/>
      <c r="LZO12" s="961"/>
      <c r="LZP12" s="961"/>
      <c r="LZQ12" s="963"/>
      <c r="LZR12" s="962"/>
      <c r="LZS12" s="961"/>
      <c r="LZT12" s="961"/>
      <c r="LZU12" s="963"/>
      <c r="LZV12" s="962"/>
      <c r="LZW12" s="961"/>
      <c r="LZX12" s="961"/>
      <c r="LZY12" s="963"/>
      <c r="LZZ12" s="962"/>
      <c r="MAA12" s="961"/>
      <c r="MAB12" s="961"/>
      <c r="MAC12" s="963"/>
      <c r="MAD12" s="962"/>
      <c r="MAE12" s="961"/>
      <c r="MAF12" s="961"/>
      <c r="MAG12" s="963"/>
      <c r="MAH12" s="962"/>
      <c r="MAI12" s="961"/>
      <c r="MAJ12" s="961"/>
      <c r="MAK12" s="963"/>
      <c r="MAL12" s="962"/>
      <c r="MAM12" s="961"/>
      <c r="MAN12" s="961"/>
      <c r="MAO12" s="963"/>
      <c r="MAP12" s="962"/>
      <c r="MAQ12" s="961"/>
      <c r="MAR12" s="961"/>
      <c r="MAS12" s="963"/>
      <c r="MAT12" s="962"/>
      <c r="MAU12" s="961"/>
      <c r="MAV12" s="961"/>
      <c r="MAW12" s="963"/>
      <c r="MAX12" s="962"/>
      <c r="MAY12" s="961"/>
      <c r="MAZ12" s="961"/>
      <c r="MBA12" s="963"/>
      <c r="MBB12" s="962"/>
      <c r="MBC12" s="961"/>
      <c r="MBD12" s="961"/>
      <c r="MBE12" s="963"/>
      <c r="MBF12" s="962"/>
      <c r="MBG12" s="961"/>
      <c r="MBH12" s="961"/>
      <c r="MBI12" s="963"/>
      <c r="MBJ12" s="962"/>
      <c r="MBK12" s="961"/>
      <c r="MBL12" s="961"/>
      <c r="MBM12" s="963"/>
      <c r="MBN12" s="962"/>
      <c r="MBO12" s="961"/>
      <c r="MBP12" s="961"/>
      <c r="MBQ12" s="963"/>
      <c r="MBR12" s="962"/>
      <c r="MBS12" s="961"/>
      <c r="MBT12" s="961"/>
      <c r="MBU12" s="963"/>
      <c r="MBV12" s="962"/>
      <c r="MBW12" s="961"/>
      <c r="MBX12" s="961"/>
      <c r="MBY12" s="963"/>
      <c r="MBZ12" s="962"/>
      <c r="MCA12" s="961"/>
      <c r="MCB12" s="961"/>
      <c r="MCC12" s="963"/>
      <c r="MCD12" s="962"/>
      <c r="MCE12" s="961"/>
      <c r="MCF12" s="961"/>
      <c r="MCG12" s="963"/>
      <c r="MCH12" s="962"/>
      <c r="MCI12" s="961"/>
      <c r="MCJ12" s="961"/>
      <c r="MCK12" s="963"/>
      <c r="MCL12" s="962"/>
      <c r="MCM12" s="961"/>
      <c r="MCN12" s="961"/>
      <c r="MCO12" s="963"/>
      <c r="MCP12" s="962"/>
      <c r="MCQ12" s="961"/>
      <c r="MCR12" s="961"/>
      <c r="MCS12" s="963"/>
      <c r="MCT12" s="962"/>
      <c r="MCU12" s="961"/>
      <c r="MCV12" s="961"/>
      <c r="MCW12" s="963"/>
      <c r="MCX12" s="962"/>
      <c r="MCY12" s="961"/>
      <c r="MCZ12" s="961"/>
      <c r="MDA12" s="963"/>
      <c r="MDB12" s="962"/>
      <c r="MDC12" s="961"/>
      <c r="MDD12" s="961"/>
      <c r="MDE12" s="963"/>
      <c r="MDF12" s="962"/>
      <c r="MDG12" s="961"/>
      <c r="MDH12" s="961"/>
      <c r="MDI12" s="963"/>
      <c r="MDJ12" s="962"/>
      <c r="MDK12" s="961"/>
      <c r="MDL12" s="961"/>
      <c r="MDM12" s="963"/>
      <c r="MDN12" s="962"/>
      <c r="MDO12" s="961"/>
      <c r="MDP12" s="961"/>
      <c r="MDQ12" s="963"/>
      <c r="MDR12" s="962"/>
      <c r="MDS12" s="961"/>
      <c r="MDT12" s="961"/>
      <c r="MDU12" s="963"/>
      <c r="MDV12" s="962"/>
      <c r="MDW12" s="961"/>
      <c r="MDX12" s="961"/>
      <c r="MDY12" s="963"/>
      <c r="MDZ12" s="962"/>
      <c r="MEA12" s="961"/>
      <c r="MEB12" s="961"/>
      <c r="MEC12" s="963"/>
      <c r="MED12" s="962"/>
      <c r="MEE12" s="961"/>
      <c r="MEF12" s="961"/>
      <c r="MEG12" s="963"/>
      <c r="MEH12" s="962"/>
      <c r="MEI12" s="961"/>
      <c r="MEJ12" s="961"/>
      <c r="MEK12" s="963"/>
      <c r="MEL12" s="962"/>
      <c r="MEM12" s="961"/>
      <c r="MEN12" s="961"/>
      <c r="MEO12" s="963"/>
      <c r="MEP12" s="962"/>
      <c r="MEQ12" s="961"/>
      <c r="MER12" s="961"/>
      <c r="MES12" s="963"/>
      <c r="MET12" s="962"/>
      <c r="MEU12" s="961"/>
      <c r="MEV12" s="961"/>
      <c r="MEW12" s="963"/>
      <c r="MEX12" s="962"/>
      <c r="MEY12" s="961"/>
      <c r="MEZ12" s="961"/>
      <c r="MFA12" s="963"/>
      <c r="MFB12" s="962"/>
      <c r="MFC12" s="961"/>
      <c r="MFD12" s="961"/>
      <c r="MFE12" s="963"/>
      <c r="MFF12" s="962"/>
      <c r="MFG12" s="961"/>
      <c r="MFH12" s="961"/>
      <c r="MFI12" s="963"/>
      <c r="MFJ12" s="962"/>
      <c r="MFK12" s="961"/>
      <c r="MFL12" s="961"/>
      <c r="MFM12" s="963"/>
      <c r="MFN12" s="962"/>
      <c r="MFO12" s="961"/>
      <c r="MFP12" s="961"/>
      <c r="MFQ12" s="963"/>
      <c r="MFR12" s="962"/>
      <c r="MFS12" s="961"/>
      <c r="MFT12" s="961"/>
      <c r="MFU12" s="963"/>
      <c r="MFV12" s="962"/>
      <c r="MFW12" s="961"/>
      <c r="MFX12" s="961"/>
      <c r="MFY12" s="963"/>
      <c r="MFZ12" s="962"/>
      <c r="MGA12" s="961"/>
      <c r="MGB12" s="961"/>
      <c r="MGC12" s="963"/>
      <c r="MGD12" s="962"/>
      <c r="MGE12" s="961"/>
      <c r="MGF12" s="961"/>
      <c r="MGG12" s="963"/>
      <c r="MGH12" s="962"/>
      <c r="MGI12" s="961"/>
      <c r="MGJ12" s="961"/>
      <c r="MGK12" s="963"/>
      <c r="MGL12" s="962"/>
      <c r="MGM12" s="961"/>
      <c r="MGN12" s="961"/>
      <c r="MGO12" s="963"/>
      <c r="MGP12" s="962"/>
      <c r="MGQ12" s="961"/>
      <c r="MGR12" s="961"/>
      <c r="MGS12" s="963"/>
      <c r="MGT12" s="962"/>
      <c r="MGU12" s="961"/>
      <c r="MGV12" s="961"/>
      <c r="MGW12" s="963"/>
      <c r="MGX12" s="962"/>
      <c r="MGY12" s="961"/>
      <c r="MGZ12" s="961"/>
      <c r="MHA12" s="963"/>
      <c r="MHB12" s="962"/>
      <c r="MHC12" s="961"/>
      <c r="MHD12" s="961"/>
      <c r="MHE12" s="963"/>
      <c r="MHF12" s="962"/>
      <c r="MHG12" s="961"/>
      <c r="MHH12" s="961"/>
      <c r="MHI12" s="963"/>
      <c r="MHJ12" s="962"/>
      <c r="MHK12" s="961"/>
      <c r="MHL12" s="961"/>
      <c r="MHM12" s="963"/>
      <c r="MHN12" s="962"/>
      <c r="MHO12" s="961"/>
      <c r="MHP12" s="961"/>
      <c r="MHQ12" s="963"/>
      <c r="MHR12" s="962"/>
      <c r="MHS12" s="961"/>
      <c r="MHT12" s="961"/>
      <c r="MHU12" s="963"/>
      <c r="MHV12" s="962"/>
      <c r="MHW12" s="961"/>
      <c r="MHX12" s="961"/>
      <c r="MHY12" s="963"/>
      <c r="MHZ12" s="962"/>
      <c r="MIA12" s="961"/>
      <c r="MIB12" s="961"/>
      <c r="MIC12" s="963"/>
      <c r="MID12" s="962"/>
      <c r="MIE12" s="961"/>
      <c r="MIF12" s="961"/>
      <c r="MIG12" s="963"/>
      <c r="MIH12" s="962"/>
      <c r="MII12" s="961"/>
      <c r="MIJ12" s="961"/>
      <c r="MIK12" s="963"/>
      <c r="MIL12" s="962"/>
      <c r="MIM12" s="961"/>
      <c r="MIN12" s="961"/>
      <c r="MIO12" s="963"/>
      <c r="MIP12" s="962"/>
      <c r="MIQ12" s="961"/>
      <c r="MIR12" s="961"/>
      <c r="MIS12" s="963"/>
      <c r="MIT12" s="962"/>
      <c r="MIU12" s="961"/>
      <c r="MIV12" s="961"/>
      <c r="MIW12" s="963"/>
      <c r="MIX12" s="962"/>
      <c r="MIY12" s="961"/>
      <c r="MIZ12" s="961"/>
      <c r="MJA12" s="963"/>
      <c r="MJB12" s="962"/>
      <c r="MJC12" s="961"/>
      <c r="MJD12" s="961"/>
      <c r="MJE12" s="963"/>
      <c r="MJF12" s="962"/>
      <c r="MJG12" s="961"/>
      <c r="MJH12" s="961"/>
      <c r="MJI12" s="963"/>
      <c r="MJJ12" s="962"/>
      <c r="MJK12" s="961"/>
      <c r="MJL12" s="961"/>
      <c r="MJM12" s="963"/>
      <c r="MJN12" s="962"/>
      <c r="MJO12" s="961"/>
      <c r="MJP12" s="961"/>
      <c r="MJQ12" s="963"/>
      <c r="MJR12" s="962"/>
      <c r="MJS12" s="961"/>
      <c r="MJT12" s="961"/>
      <c r="MJU12" s="963"/>
      <c r="MJV12" s="962"/>
      <c r="MJW12" s="961"/>
      <c r="MJX12" s="961"/>
      <c r="MJY12" s="963"/>
      <c r="MJZ12" s="962"/>
      <c r="MKA12" s="961"/>
      <c r="MKB12" s="961"/>
      <c r="MKC12" s="963"/>
      <c r="MKD12" s="962"/>
      <c r="MKE12" s="961"/>
      <c r="MKF12" s="961"/>
      <c r="MKG12" s="963"/>
      <c r="MKH12" s="962"/>
      <c r="MKI12" s="961"/>
      <c r="MKJ12" s="961"/>
      <c r="MKK12" s="963"/>
      <c r="MKL12" s="962"/>
      <c r="MKM12" s="961"/>
      <c r="MKN12" s="961"/>
      <c r="MKO12" s="963"/>
      <c r="MKP12" s="962"/>
      <c r="MKQ12" s="961"/>
      <c r="MKR12" s="961"/>
      <c r="MKS12" s="963"/>
      <c r="MKT12" s="962"/>
      <c r="MKU12" s="961"/>
      <c r="MKV12" s="961"/>
      <c r="MKW12" s="963"/>
      <c r="MKX12" s="962"/>
      <c r="MKY12" s="961"/>
      <c r="MKZ12" s="961"/>
      <c r="MLA12" s="963"/>
      <c r="MLB12" s="962"/>
      <c r="MLC12" s="961"/>
      <c r="MLD12" s="961"/>
      <c r="MLE12" s="963"/>
      <c r="MLF12" s="962"/>
      <c r="MLG12" s="961"/>
      <c r="MLH12" s="961"/>
      <c r="MLI12" s="963"/>
      <c r="MLJ12" s="962"/>
      <c r="MLK12" s="961"/>
      <c r="MLL12" s="961"/>
      <c r="MLM12" s="963"/>
      <c r="MLN12" s="962"/>
      <c r="MLO12" s="961"/>
      <c r="MLP12" s="961"/>
      <c r="MLQ12" s="963"/>
      <c r="MLR12" s="962"/>
      <c r="MLS12" s="961"/>
      <c r="MLT12" s="961"/>
      <c r="MLU12" s="963"/>
      <c r="MLV12" s="962"/>
      <c r="MLW12" s="961"/>
      <c r="MLX12" s="961"/>
      <c r="MLY12" s="963"/>
      <c r="MLZ12" s="962"/>
      <c r="MMA12" s="961"/>
      <c r="MMB12" s="961"/>
      <c r="MMC12" s="963"/>
      <c r="MMD12" s="962"/>
      <c r="MME12" s="961"/>
      <c r="MMF12" s="961"/>
      <c r="MMG12" s="963"/>
      <c r="MMH12" s="962"/>
      <c r="MMI12" s="961"/>
      <c r="MMJ12" s="961"/>
      <c r="MMK12" s="963"/>
      <c r="MML12" s="962"/>
      <c r="MMM12" s="961"/>
      <c r="MMN12" s="961"/>
      <c r="MMO12" s="963"/>
      <c r="MMP12" s="962"/>
      <c r="MMQ12" s="961"/>
      <c r="MMR12" s="961"/>
      <c r="MMS12" s="963"/>
      <c r="MMT12" s="962"/>
      <c r="MMU12" s="961"/>
      <c r="MMV12" s="961"/>
      <c r="MMW12" s="963"/>
      <c r="MMX12" s="962"/>
      <c r="MMY12" s="961"/>
      <c r="MMZ12" s="961"/>
      <c r="MNA12" s="963"/>
      <c r="MNB12" s="962"/>
      <c r="MNC12" s="961"/>
      <c r="MND12" s="961"/>
      <c r="MNE12" s="963"/>
      <c r="MNF12" s="962"/>
      <c r="MNG12" s="961"/>
      <c r="MNH12" s="961"/>
      <c r="MNI12" s="963"/>
      <c r="MNJ12" s="962"/>
      <c r="MNK12" s="961"/>
      <c r="MNL12" s="961"/>
      <c r="MNM12" s="963"/>
      <c r="MNN12" s="962"/>
      <c r="MNO12" s="961"/>
      <c r="MNP12" s="961"/>
      <c r="MNQ12" s="963"/>
      <c r="MNR12" s="962"/>
      <c r="MNS12" s="961"/>
      <c r="MNT12" s="961"/>
      <c r="MNU12" s="963"/>
      <c r="MNV12" s="962"/>
      <c r="MNW12" s="961"/>
      <c r="MNX12" s="961"/>
      <c r="MNY12" s="963"/>
      <c r="MNZ12" s="962"/>
      <c r="MOA12" s="961"/>
      <c r="MOB12" s="961"/>
      <c r="MOC12" s="963"/>
      <c r="MOD12" s="962"/>
      <c r="MOE12" s="961"/>
      <c r="MOF12" s="961"/>
      <c r="MOG12" s="963"/>
      <c r="MOH12" s="962"/>
      <c r="MOI12" s="961"/>
      <c r="MOJ12" s="961"/>
      <c r="MOK12" s="963"/>
      <c r="MOL12" s="962"/>
      <c r="MOM12" s="961"/>
      <c r="MON12" s="961"/>
      <c r="MOO12" s="963"/>
      <c r="MOP12" s="962"/>
      <c r="MOQ12" s="961"/>
      <c r="MOR12" s="961"/>
      <c r="MOS12" s="963"/>
      <c r="MOT12" s="962"/>
      <c r="MOU12" s="961"/>
      <c r="MOV12" s="961"/>
      <c r="MOW12" s="963"/>
      <c r="MOX12" s="962"/>
      <c r="MOY12" s="961"/>
      <c r="MOZ12" s="961"/>
      <c r="MPA12" s="963"/>
      <c r="MPB12" s="962"/>
      <c r="MPC12" s="961"/>
      <c r="MPD12" s="961"/>
      <c r="MPE12" s="963"/>
      <c r="MPF12" s="962"/>
      <c r="MPG12" s="961"/>
      <c r="MPH12" s="961"/>
      <c r="MPI12" s="963"/>
      <c r="MPJ12" s="962"/>
      <c r="MPK12" s="961"/>
      <c r="MPL12" s="961"/>
      <c r="MPM12" s="963"/>
      <c r="MPN12" s="962"/>
      <c r="MPO12" s="961"/>
      <c r="MPP12" s="961"/>
      <c r="MPQ12" s="963"/>
      <c r="MPR12" s="962"/>
      <c r="MPS12" s="961"/>
      <c r="MPT12" s="961"/>
      <c r="MPU12" s="963"/>
      <c r="MPV12" s="962"/>
      <c r="MPW12" s="961"/>
      <c r="MPX12" s="961"/>
      <c r="MPY12" s="963"/>
      <c r="MPZ12" s="962"/>
      <c r="MQA12" s="961"/>
      <c r="MQB12" s="961"/>
      <c r="MQC12" s="963"/>
      <c r="MQD12" s="962"/>
      <c r="MQE12" s="961"/>
      <c r="MQF12" s="961"/>
      <c r="MQG12" s="963"/>
      <c r="MQH12" s="962"/>
      <c r="MQI12" s="961"/>
      <c r="MQJ12" s="961"/>
      <c r="MQK12" s="963"/>
      <c r="MQL12" s="962"/>
      <c r="MQM12" s="961"/>
      <c r="MQN12" s="961"/>
      <c r="MQO12" s="963"/>
      <c r="MQP12" s="962"/>
      <c r="MQQ12" s="961"/>
      <c r="MQR12" s="961"/>
      <c r="MQS12" s="963"/>
      <c r="MQT12" s="962"/>
      <c r="MQU12" s="961"/>
      <c r="MQV12" s="961"/>
      <c r="MQW12" s="963"/>
      <c r="MQX12" s="962"/>
      <c r="MQY12" s="961"/>
      <c r="MQZ12" s="961"/>
      <c r="MRA12" s="963"/>
      <c r="MRB12" s="962"/>
      <c r="MRC12" s="961"/>
      <c r="MRD12" s="961"/>
      <c r="MRE12" s="963"/>
      <c r="MRF12" s="962"/>
      <c r="MRG12" s="961"/>
      <c r="MRH12" s="961"/>
      <c r="MRI12" s="963"/>
      <c r="MRJ12" s="962"/>
      <c r="MRK12" s="961"/>
      <c r="MRL12" s="961"/>
      <c r="MRM12" s="963"/>
      <c r="MRN12" s="962"/>
      <c r="MRO12" s="961"/>
      <c r="MRP12" s="961"/>
      <c r="MRQ12" s="963"/>
      <c r="MRR12" s="962"/>
      <c r="MRS12" s="961"/>
      <c r="MRT12" s="961"/>
      <c r="MRU12" s="963"/>
      <c r="MRV12" s="962"/>
      <c r="MRW12" s="961"/>
      <c r="MRX12" s="961"/>
      <c r="MRY12" s="963"/>
      <c r="MRZ12" s="962"/>
      <c r="MSA12" s="961"/>
      <c r="MSB12" s="961"/>
      <c r="MSC12" s="963"/>
      <c r="MSD12" s="962"/>
      <c r="MSE12" s="961"/>
      <c r="MSF12" s="961"/>
      <c r="MSG12" s="963"/>
      <c r="MSH12" s="962"/>
      <c r="MSI12" s="961"/>
      <c r="MSJ12" s="961"/>
      <c r="MSK12" s="963"/>
      <c r="MSL12" s="962"/>
      <c r="MSM12" s="961"/>
      <c r="MSN12" s="961"/>
      <c r="MSO12" s="963"/>
      <c r="MSP12" s="962"/>
      <c r="MSQ12" s="961"/>
      <c r="MSR12" s="961"/>
      <c r="MSS12" s="963"/>
      <c r="MST12" s="962"/>
      <c r="MSU12" s="961"/>
      <c r="MSV12" s="961"/>
      <c r="MSW12" s="963"/>
      <c r="MSX12" s="962"/>
      <c r="MSY12" s="961"/>
      <c r="MSZ12" s="961"/>
      <c r="MTA12" s="963"/>
      <c r="MTB12" s="962"/>
      <c r="MTC12" s="961"/>
      <c r="MTD12" s="961"/>
      <c r="MTE12" s="963"/>
      <c r="MTF12" s="962"/>
      <c r="MTG12" s="961"/>
      <c r="MTH12" s="961"/>
      <c r="MTI12" s="963"/>
      <c r="MTJ12" s="962"/>
      <c r="MTK12" s="961"/>
      <c r="MTL12" s="961"/>
      <c r="MTM12" s="963"/>
      <c r="MTN12" s="962"/>
      <c r="MTO12" s="961"/>
      <c r="MTP12" s="961"/>
      <c r="MTQ12" s="963"/>
      <c r="MTR12" s="962"/>
      <c r="MTS12" s="961"/>
      <c r="MTT12" s="961"/>
      <c r="MTU12" s="963"/>
      <c r="MTV12" s="962"/>
      <c r="MTW12" s="961"/>
      <c r="MTX12" s="961"/>
      <c r="MTY12" s="963"/>
      <c r="MTZ12" s="962"/>
      <c r="MUA12" s="961"/>
      <c r="MUB12" s="961"/>
      <c r="MUC12" s="963"/>
      <c r="MUD12" s="962"/>
      <c r="MUE12" s="961"/>
      <c r="MUF12" s="961"/>
      <c r="MUG12" s="963"/>
      <c r="MUH12" s="962"/>
      <c r="MUI12" s="961"/>
      <c r="MUJ12" s="961"/>
      <c r="MUK12" s="963"/>
      <c r="MUL12" s="962"/>
      <c r="MUM12" s="961"/>
      <c r="MUN12" s="961"/>
      <c r="MUO12" s="963"/>
      <c r="MUP12" s="962"/>
      <c r="MUQ12" s="961"/>
      <c r="MUR12" s="961"/>
      <c r="MUS12" s="963"/>
      <c r="MUT12" s="962"/>
      <c r="MUU12" s="961"/>
      <c r="MUV12" s="961"/>
      <c r="MUW12" s="963"/>
      <c r="MUX12" s="962"/>
      <c r="MUY12" s="961"/>
      <c r="MUZ12" s="961"/>
      <c r="MVA12" s="963"/>
      <c r="MVB12" s="962"/>
      <c r="MVC12" s="961"/>
      <c r="MVD12" s="961"/>
      <c r="MVE12" s="963"/>
      <c r="MVF12" s="962"/>
      <c r="MVG12" s="961"/>
      <c r="MVH12" s="961"/>
      <c r="MVI12" s="963"/>
      <c r="MVJ12" s="962"/>
      <c r="MVK12" s="961"/>
      <c r="MVL12" s="961"/>
      <c r="MVM12" s="963"/>
      <c r="MVN12" s="962"/>
      <c r="MVO12" s="961"/>
      <c r="MVP12" s="961"/>
      <c r="MVQ12" s="963"/>
      <c r="MVR12" s="962"/>
      <c r="MVS12" s="961"/>
      <c r="MVT12" s="961"/>
      <c r="MVU12" s="963"/>
      <c r="MVV12" s="962"/>
      <c r="MVW12" s="961"/>
      <c r="MVX12" s="961"/>
      <c r="MVY12" s="963"/>
      <c r="MVZ12" s="962"/>
      <c r="MWA12" s="961"/>
      <c r="MWB12" s="961"/>
      <c r="MWC12" s="963"/>
      <c r="MWD12" s="962"/>
      <c r="MWE12" s="961"/>
      <c r="MWF12" s="961"/>
      <c r="MWG12" s="963"/>
      <c r="MWH12" s="962"/>
      <c r="MWI12" s="961"/>
      <c r="MWJ12" s="961"/>
      <c r="MWK12" s="963"/>
      <c r="MWL12" s="962"/>
      <c r="MWM12" s="961"/>
      <c r="MWN12" s="961"/>
      <c r="MWO12" s="963"/>
      <c r="MWP12" s="962"/>
      <c r="MWQ12" s="961"/>
      <c r="MWR12" s="961"/>
      <c r="MWS12" s="963"/>
      <c r="MWT12" s="962"/>
      <c r="MWU12" s="961"/>
      <c r="MWV12" s="961"/>
      <c r="MWW12" s="963"/>
      <c r="MWX12" s="962"/>
      <c r="MWY12" s="961"/>
      <c r="MWZ12" s="961"/>
      <c r="MXA12" s="963"/>
      <c r="MXB12" s="962"/>
      <c r="MXC12" s="961"/>
      <c r="MXD12" s="961"/>
      <c r="MXE12" s="963"/>
      <c r="MXF12" s="962"/>
      <c r="MXG12" s="961"/>
      <c r="MXH12" s="961"/>
      <c r="MXI12" s="963"/>
      <c r="MXJ12" s="962"/>
      <c r="MXK12" s="961"/>
      <c r="MXL12" s="961"/>
      <c r="MXM12" s="963"/>
      <c r="MXN12" s="962"/>
      <c r="MXO12" s="961"/>
      <c r="MXP12" s="961"/>
      <c r="MXQ12" s="963"/>
      <c r="MXR12" s="962"/>
      <c r="MXS12" s="961"/>
      <c r="MXT12" s="961"/>
      <c r="MXU12" s="963"/>
      <c r="MXV12" s="962"/>
      <c r="MXW12" s="961"/>
      <c r="MXX12" s="961"/>
      <c r="MXY12" s="963"/>
      <c r="MXZ12" s="962"/>
      <c r="MYA12" s="961"/>
      <c r="MYB12" s="961"/>
      <c r="MYC12" s="963"/>
      <c r="MYD12" s="962"/>
      <c r="MYE12" s="961"/>
      <c r="MYF12" s="961"/>
      <c r="MYG12" s="963"/>
      <c r="MYH12" s="962"/>
      <c r="MYI12" s="961"/>
      <c r="MYJ12" s="961"/>
      <c r="MYK12" s="963"/>
      <c r="MYL12" s="962"/>
      <c r="MYM12" s="961"/>
      <c r="MYN12" s="961"/>
      <c r="MYO12" s="963"/>
      <c r="MYP12" s="962"/>
      <c r="MYQ12" s="961"/>
      <c r="MYR12" s="961"/>
      <c r="MYS12" s="963"/>
      <c r="MYT12" s="962"/>
      <c r="MYU12" s="961"/>
      <c r="MYV12" s="961"/>
      <c r="MYW12" s="963"/>
      <c r="MYX12" s="962"/>
      <c r="MYY12" s="961"/>
      <c r="MYZ12" s="961"/>
      <c r="MZA12" s="963"/>
      <c r="MZB12" s="962"/>
      <c r="MZC12" s="961"/>
      <c r="MZD12" s="961"/>
      <c r="MZE12" s="963"/>
      <c r="MZF12" s="962"/>
      <c r="MZG12" s="961"/>
      <c r="MZH12" s="961"/>
      <c r="MZI12" s="963"/>
      <c r="MZJ12" s="962"/>
      <c r="MZK12" s="961"/>
      <c r="MZL12" s="961"/>
      <c r="MZM12" s="963"/>
      <c r="MZN12" s="962"/>
      <c r="MZO12" s="961"/>
      <c r="MZP12" s="961"/>
      <c r="MZQ12" s="963"/>
      <c r="MZR12" s="962"/>
      <c r="MZS12" s="961"/>
      <c r="MZT12" s="961"/>
      <c r="MZU12" s="963"/>
      <c r="MZV12" s="962"/>
      <c r="MZW12" s="961"/>
      <c r="MZX12" s="961"/>
      <c r="MZY12" s="963"/>
      <c r="MZZ12" s="962"/>
      <c r="NAA12" s="961"/>
      <c r="NAB12" s="961"/>
      <c r="NAC12" s="963"/>
      <c r="NAD12" s="962"/>
      <c r="NAE12" s="961"/>
      <c r="NAF12" s="961"/>
      <c r="NAG12" s="963"/>
      <c r="NAH12" s="962"/>
      <c r="NAI12" s="961"/>
      <c r="NAJ12" s="961"/>
      <c r="NAK12" s="963"/>
      <c r="NAL12" s="962"/>
      <c r="NAM12" s="961"/>
      <c r="NAN12" s="961"/>
      <c r="NAO12" s="963"/>
      <c r="NAP12" s="962"/>
      <c r="NAQ12" s="961"/>
      <c r="NAR12" s="961"/>
      <c r="NAS12" s="963"/>
      <c r="NAT12" s="962"/>
      <c r="NAU12" s="961"/>
      <c r="NAV12" s="961"/>
      <c r="NAW12" s="963"/>
      <c r="NAX12" s="962"/>
      <c r="NAY12" s="961"/>
      <c r="NAZ12" s="961"/>
      <c r="NBA12" s="963"/>
      <c r="NBB12" s="962"/>
      <c r="NBC12" s="961"/>
      <c r="NBD12" s="961"/>
      <c r="NBE12" s="963"/>
      <c r="NBF12" s="962"/>
      <c r="NBG12" s="961"/>
      <c r="NBH12" s="961"/>
      <c r="NBI12" s="963"/>
      <c r="NBJ12" s="962"/>
      <c r="NBK12" s="961"/>
      <c r="NBL12" s="961"/>
      <c r="NBM12" s="963"/>
      <c r="NBN12" s="962"/>
      <c r="NBO12" s="961"/>
      <c r="NBP12" s="961"/>
      <c r="NBQ12" s="963"/>
      <c r="NBR12" s="962"/>
      <c r="NBS12" s="961"/>
      <c r="NBT12" s="961"/>
      <c r="NBU12" s="963"/>
      <c r="NBV12" s="962"/>
      <c r="NBW12" s="961"/>
      <c r="NBX12" s="961"/>
      <c r="NBY12" s="963"/>
      <c r="NBZ12" s="962"/>
      <c r="NCA12" s="961"/>
      <c r="NCB12" s="961"/>
      <c r="NCC12" s="963"/>
      <c r="NCD12" s="962"/>
      <c r="NCE12" s="961"/>
      <c r="NCF12" s="961"/>
      <c r="NCG12" s="963"/>
      <c r="NCH12" s="962"/>
      <c r="NCI12" s="961"/>
      <c r="NCJ12" s="961"/>
      <c r="NCK12" s="963"/>
      <c r="NCL12" s="962"/>
      <c r="NCM12" s="961"/>
      <c r="NCN12" s="961"/>
      <c r="NCO12" s="963"/>
      <c r="NCP12" s="962"/>
      <c r="NCQ12" s="961"/>
      <c r="NCR12" s="961"/>
      <c r="NCS12" s="963"/>
      <c r="NCT12" s="962"/>
      <c r="NCU12" s="961"/>
      <c r="NCV12" s="961"/>
      <c r="NCW12" s="963"/>
      <c r="NCX12" s="962"/>
      <c r="NCY12" s="961"/>
      <c r="NCZ12" s="961"/>
      <c r="NDA12" s="963"/>
      <c r="NDB12" s="962"/>
      <c r="NDC12" s="961"/>
      <c r="NDD12" s="961"/>
      <c r="NDE12" s="963"/>
      <c r="NDF12" s="962"/>
      <c r="NDG12" s="961"/>
      <c r="NDH12" s="961"/>
      <c r="NDI12" s="963"/>
      <c r="NDJ12" s="962"/>
      <c r="NDK12" s="961"/>
      <c r="NDL12" s="961"/>
      <c r="NDM12" s="963"/>
      <c r="NDN12" s="962"/>
      <c r="NDO12" s="961"/>
      <c r="NDP12" s="961"/>
      <c r="NDQ12" s="963"/>
      <c r="NDR12" s="962"/>
      <c r="NDS12" s="961"/>
      <c r="NDT12" s="961"/>
      <c r="NDU12" s="963"/>
      <c r="NDV12" s="962"/>
      <c r="NDW12" s="961"/>
      <c r="NDX12" s="961"/>
      <c r="NDY12" s="963"/>
      <c r="NDZ12" s="962"/>
      <c r="NEA12" s="961"/>
      <c r="NEB12" s="961"/>
      <c r="NEC12" s="963"/>
      <c r="NED12" s="962"/>
      <c r="NEE12" s="961"/>
      <c r="NEF12" s="961"/>
      <c r="NEG12" s="963"/>
      <c r="NEH12" s="962"/>
      <c r="NEI12" s="961"/>
      <c r="NEJ12" s="961"/>
      <c r="NEK12" s="963"/>
      <c r="NEL12" s="962"/>
      <c r="NEM12" s="961"/>
      <c r="NEN12" s="961"/>
      <c r="NEO12" s="963"/>
      <c r="NEP12" s="962"/>
      <c r="NEQ12" s="961"/>
      <c r="NER12" s="961"/>
      <c r="NES12" s="963"/>
      <c r="NET12" s="962"/>
      <c r="NEU12" s="961"/>
      <c r="NEV12" s="961"/>
      <c r="NEW12" s="963"/>
      <c r="NEX12" s="962"/>
      <c r="NEY12" s="961"/>
      <c r="NEZ12" s="961"/>
      <c r="NFA12" s="963"/>
      <c r="NFB12" s="962"/>
      <c r="NFC12" s="961"/>
      <c r="NFD12" s="961"/>
      <c r="NFE12" s="963"/>
      <c r="NFF12" s="962"/>
      <c r="NFG12" s="961"/>
      <c r="NFH12" s="961"/>
      <c r="NFI12" s="963"/>
      <c r="NFJ12" s="962"/>
      <c r="NFK12" s="961"/>
      <c r="NFL12" s="961"/>
      <c r="NFM12" s="963"/>
      <c r="NFN12" s="962"/>
      <c r="NFO12" s="961"/>
      <c r="NFP12" s="961"/>
      <c r="NFQ12" s="963"/>
      <c r="NFR12" s="962"/>
      <c r="NFS12" s="961"/>
      <c r="NFT12" s="961"/>
      <c r="NFU12" s="963"/>
      <c r="NFV12" s="962"/>
      <c r="NFW12" s="961"/>
      <c r="NFX12" s="961"/>
      <c r="NFY12" s="963"/>
      <c r="NFZ12" s="962"/>
      <c r="NGA12" s="961"/>
      <c r="NGB12" s="961"/>
      <c r="NGC12" s="963"/>
      <c r="NGD12" s="962"/>
      <c r="NGE12" s="961"/>
      <c r="NGF12" s="961"/>
      <c r="NGG12" s="963"/>
      <c r="NGH12" s="962"/>
      <c r="NGI12" s="961"/>
      <c r="NGJ12" s="961"/>
      <c r="NGK12" s="963"/>
      <c r="NGL12" s="962"/>
      <c r="NGM12" s="961"/>
      <c r="NGN12" s="961"/>
      <c r="NGO12" s="963"/>
      <c r="NGP12" s="962"/>
      <c r="NGQ12" s="961"/>
      <c r="NGR12" s="961"/>
      <c r="NGS12" s="963"/>
      <c r="NGT12" s="962"/>
      <c r="NGU12" s="961"/>
      <c r="NGV12" s="961"/>
      <c r="NGW12" s="963"/>
      <c r="NGX12" s="962"/>
      <c r="NGY12" s="961"/>
      <c r="NGZ12" s="961"/>
      <c r="NHA12" s="963"/>
      <c r="NHB12" s="962"/>
      <c r="NHC12" s="961"/>
      <c r="NHD12" s="961"/>
      <c r="NHE12" s="963"/>
      <c r="NHF12" s="962"/>
      <c r="NHG12" s="961"/>
      <c r="NHH12" s="961"/>
      <c r="NHI12" s="963"/>
      <c r="NHJ12" s="962"/>
      <c r="NHK12" s="961"/>
      <c r="NHL12" s="961"/>
      <c r="NHM12" s="963"/>
      <c r="NHN12" s="962"/>
      <c r="NHO12" s="961"/>
      <c r="NHP12" s="961"/>
      <c r="NHQ12" s="963"/>
      <c r="NHR12" s="962"/>
      <c r="NHS12" s="961"/>
      <c r="NHT12" s="961"/>
      <c r="NHU12" s="963"/>
      <c r="NHV12" s="962"/>
      <c r="NHW12" s="961"/>
      <c r="NHX12" s="961"/>
      <c r="NHY12" s="963"/>
      <c r="NHZ12" s="962"/>
      <c r="NIA12" s="961"/>
      <c r="NIB12" s="961"/>
      <c r="NIC12" s="963"/>
      <c r="NID12" s="962"/>
      <c r="NIE12" s="961"/>
      <c r="NIF12" s="961"/>
      <c r="NIG12" s="963"/>
      <c r="NIH12" s="962"/>
      <c r="NII12" s="961"/>
      <c r="NIJ12" s="961"/>
      <c r="NIK12" s="963"/>
      <c r="NIL12" s="962"/>
      <c r="NIM12" s="961"/>
      <c r="NIN12" s="961"/>
      <c r="NIO12" s="963"/>
      <c r="NIP12" s="962"/>
      <c r="NIQ12" s="961"/>
      <c r="NIR12" s="961"/>
      <c r="NIS12" s="963"/>
      <c r="NIT12" s="962"/>
      <c r="NIU12" s="961"/>
      <c r="NIV12" s="961"/>
      <c r="NIW12" s="963"/>
      <c r="NIX12" s="962"/>
      <c r="NIY12" s="961"/>
      <c r="NIZ12" s="961"/>
      <c r="NJA12" s="963"/>
      <c r="NJB12" s="962"/>
      <c r="NJC12" s="961"/>
      <c r="NJD12" s="961"/>
      <c r="NJE12" s="963"/>
      <c r="NJF12" s="962"/>
      <c r="NJG12" s="961"/>
      <c r="NJH12" s="961"/>
      <c r="NJI12" s="963"/>
      <c r="NJJ12" s="962"/>
      <c r="NJK12" s="961"/>
      <c r="NJL12" s="961"/>
      <c r="NJM12" s="963"/>
      <c r="NJN12" s="962"/>
      <c r="NJO12" s="961"/>
      <c r="NJP12" s="961"/>
      <c r="NJQ12" s="963"/>
      <c r="NJR12" s="962"/>
      <c r="NJS12" s="961"/>
      <c r="NJT12" s="961"/>
      <c r="NJU12" s="963"/>
      <c r="NJV12" s="962"/>
      <c r="NJW12" s="961"/>
      <c r="NJX12" s="961"/>
      <c r="NJY12" s="963"/>
      <c r="NJZ12" s="962"/>
      <c r="NKA12" s="961"/>
      <c r="NKB12" s="961"/>
      <c r="NKC12" s="963"/>
      <c r="NKD12" s="962"/>
      <c r="NKE12" s="961"/>
      <c r="NKF12" s="961"/>
      <c r="NKG12" s="963"/>
      <c r="NKH12" s="962"/>
      <c r="NKI12" s="961"/>
      <c r="NKJ12" s="961"/>
      <c r="NKK12" s="963"/>
      <c r="NKL12" s="962"/>
      <c r="NKM12" s="961"/>
      <c r="NKN12" s="961"/>
      <c r="NKO12" s="963"/>
      <c r="NKP12" s="962"/>
      <c r="NKQ12" s="961"/>
      <c r="NKR12" s="961"/>
      <c r="NKS12" s="963"/>
      <c r="NKT12" s="962"/>
      <c r="NKU12" s="961"/>
      <c r="NKV12" s="961"/>
      <c r="NKW12" s="963"/>
      <c r="NKX12" s="962"/>
      <c r="NKY12" s="961"/>
      <c r="NKZ12" s="961"/>
      <c r="NLA12" s="963"/>
      <c r="NLB12" s="962"/>
      <c r="NLC12" s="961"/>
      <c r="NLD12" s="961"/>
      <c r="NLE12" s="963"/>
      <c r="NLF12" s="962"/>
      <c r="NLG12" s="961"/>
      <c r="NLH12" s="961"/>
      <c r="NLI12" s="963"/>
      <c r="NLJ12" s="962"/>
      <c r="NLK12" s="961"/>
      <c r="NLL12" s="961"/>
      <c r="NLM12" s="963"/>
      <c r="NLN12" s="962"/>
      <c r="NLO12" s="961"/>
      <c r="NLP12" s="961"/>
      <c r="NLQ12" s="963"/>
      <c r="NLR12" s="962"/>
      <c r="NLS12" s="961"/>
      <c r="NLT12" s="961"/>
      <c r="NLU12" s="963"/>
      <c r="NLV12" s="962"/>
      <c r="NLW12" s="961"/>
      <c r="NLX12" s="961"/>
      <c r="NLY12" s="963"/>
      <c r="NLZ12" s="962"/>
      <c r="NMA12" s="961"/>
      <c r="NMB12" s="961"/>
      <c r="NMC12" s="963"/>
      <c r="NMD12" s="962"/>
      <c r="NME12" s="961"/>
      <c r="NMF12" s="961"/>
      <c r="NMG12" s="963"/>
      <c r="NMH12" s="962"/>
      <c r="NMI12" s="961"/>
      <c r="NMJ12" s="961"/>
      <c r="NMK12" s="963"/>
      <c r="NML12" s="962"/>
      <c r="NMM12" s="961"/>
      <c r="NMN12" s="961"/>
      <c r="NMO12" s="963"/>
      <c r="NMP12" s="962"/>
      <c r="NMQ12" s="961"/>
      <c r="NMR12" s="961"/>
      <c r="NMS12" s="963"/>
      <c r="NMT12" s="962"/>
      <c r="NMU12" s="961"/>
      <c r="NMV12" s="961"/>
      <c r="NMW12" s="963"/>
      <c r="NMX12" s="962"/>
      <c r="NMY12" s="961"/>
      <c r="NMZ12" s="961"/>
      <c r="NNA12" s="963"/>
      <c r="NNB12" s="962"/>
      <c r="NNC12" s="961"/>
      <c r="NND12" s="961"/>
      <c r="NNE12" s="963"/>
      <c r="NNF12" s="962"/>
      <c r="NNG12" s="961"/>
      <c r="NNH12" s="961"/>
      <c r="NNI12" s="963"/>
      <c r="NNJ12" s="962"/>
      <c r="NNK12" s="961"/>
      <c r="NNL12" s="961"/>
      <c r="NNM12" s="963"/>
      <c r="NNN12" s="962"/>
      <c r="NNO12" s="961"/>
      <c r="NNP12" s="961"/>
      <c r="NNQ12" s="963"/>
      <c r="NNR12" s="962"/>
      <c r="NNS12" s="961"/>
      <c r="NNT12" s="961"/>
      <c r="NNU12" s="963"/>
      <c r="NNV12" s="962"/>
      <c r="NNW12" s="961"/>
      <c r="NNX12" s="961"/>
      <c r="NNY12" s="963"/>
      <c r="NNZ12" s="962"/>
      <c r="NOA12" s="961"/>
      <c r="NOB12" s="961"/>
      <c r="NOC12" s="963"/>
      <c r="NOD12" s="962"/>
      <c r="NOE12" s="961"/>
      <c r="NOF12" s="961"/>
      <c r="NOG12" s="963"/>
      <c r="NOH12" s="962"/>
      <c r="NOI12" s="961"/>
      <c r="NOJ12" s="961"/>
      <c r="NOK12" s="963"/>
      <c r="NOL12" s="962"/>
      <c r="NOM12" s="961"/>
      <c r="NON12" s="961"/>
      <c r="NOO12" s="963"/>
      <c r="NOP12" s="962"/>
      <c r="NOQ12" s="961"/>
      <c r="NOR12" s="961"/>
      <c r="NOS12" s="963"/>
      <c r="NOT12" s="962"/>
      <c r="NOU12" s="961"/>
      <c r="NOV12" s="961"/>
      <c r="NOW12" s="963"/>
      <c r="NOX12" s="962"/>
      <c r="NOY12" s="961"/>
      <c r="NOZ12" s="961"/>
      <c r="NPA12" s="963"/>
      <c r="NPB12" s="962"/>
      <c r="NPC12" s="961"/>
      <c r="NPD12" s="961"/>
      <c r="NPE12" s="963"/>
      <c r="NPF12" s="962"/>
      <c r="NPG12" s="961"/>
      <c r="NPH12" s="961"/>
      <c r="NPI12" s="963"/>
      <c r="NPJ12" s="962"/>
      <c r="NPK12" s="961"/>
      <c r="NPL12" s="961"/>
      <c r="NPM12" s="963"/>
      <c r="NPN12" s="962"/>
      <c r="NPO12" s="961"/>
      <c r="NPP12" s="961"/>
      <c r="NPQ12" s="963"/>
      <c r="NPR12" s="962"/>
      <c r="NPS12" s="961"/>
      <c r="NPT12" s="961"/>
      <c r="NPU12" s="963"/>
      <c r="NPV12" s="962"/>
      <c r="NPW12" s="961"/>
      <c r="NPX12" s="961"/>
      <c r="NPY12" s="963"/>
      <c r="NPZ12" s="962"/>
      <c r="NQA12" s="961"/>
      <c r="NQB12" s="961"/>
      <c r="NQC12" s="963"/>
      <c r="NQD12" s="962"/>
      <c r="NQE12" s="961"/>
      <c r="NQF12" s="961"/>
      <c r="NQG12" s="963"/>
      <c r="NQH12" s="962"/>
      <c r="NQI12" s="961"/>
      <c r="NQJ12" s="961"/>
      <c r="NQK12" s="963"/>
      <c r="NQL12" s="962"/>
      <c r="NQM12" s="961"/>
      <c r="NQN12" s="961"/>
      <c r="NQO12" s="963"/>
      <c r="NQP12" s="962"/>
      <c r="NQQ12" s="961"/>
      <c r="NQR12" s="961"/>
      <c r="NQS12" s="963"/>
      <c r="NQT12" s="962"/>
      <c r="NQU12" s="961"/>
      <c r="NQV12" s="961"/>
      <c r="NQW12" s="963"/>
      <c r="NQX12" s="962"/>
      <c r="NQY12" s="961"/>
      <c r="NQZ12" s="961"/>
      <c r="NRA12" s="963"/>
      <c r="NRB12" s="962"/>
      <c r="NRC12" s="961"/>
      <c r="NRD12" s="961"/>
      <c r="NRE12" s="963"/>
      <c r="NRF12" s="962"/>
      <c r="NRG12" s="961"/>
      <c r="NRH12" s="961"/>
      <c r="NRI12" s="963"/>
      <c r="NRJ12" s="962"/>
      <c r="NRK12" s="961"/>
      <c r="NRL12" s="961"/>
      <c r="NRM12" s="963"/>
      <c r="NRN12" s="962"/>
      <c r="NRO12" s="961"/>
      <c r="NRP12" s="961"/>
      <c r="NRQ12" s="963"/>
      <c r="NRR12" s="962"/>
      <c r="NRS12" s="961"/>
      <c r="NRT12" s="961"/>
      <c r="NRU12" s="963"/>
      <c r="NRV12" s="962"/>
      <c r="NRW12" s="961"/>
      <c r="NRX12" s="961"/>
      <c r="NRY12" s="963"/>
      <c r="NRZ12" s="962"/>
      <c r="NSA12" s="961"/>
      <c r="NSB12" s="961"/>
      <c r="NSC12" s="963"/>
      <c r="NSD12" s="962"/>
      <c r="NSE12" s="961"/>
      <c r="NSF12" s="961"/>
      <c r="NSG12" s="963"/>
      <c r="NSH12" s="962"/>
      <c r="NSI12" s="961"/>
      <c r="NSJ12" s="961"/>
      <c r="NSK12" s="963"/>
      <c r="NSL12" s="962"/>
      <c r="NSM12" s="961"/>
      <c r="NSN12" s="961"/>
      <c r="NSO12" s="963"/>
      <c r="NSP12" s="962"/>
      <c r="NSQ12" s="961"/>
      <c r="NSR12" s="961"/>
      <c r="NSS12" s="963"/>
      <c r="NST12" s="962"/>
      <c r="NSU12" s="961"/>
      <c r="NSV12" s="961"/>
      <c r="NSW12" s="963"/>
      <c r="NSX12" s="962"/>
      <c r="NSY12" s="961"/>
      <c r="NSZ12" s="961"/>
      <c r="NTA12" s="963"/>
      <c r="NTB12" s="962"/>
      <c r="NTC12" s="961"/>
      <c r="NTD12" s="961"/>
      <c r="NTE12" s="963"/>
      <c r="NTF12" s="962"/>
      <c r="NTG12" s="961"/>
      <c r="NTH12" s="961"/>
      <c r="NTI12" s="963"/>
      <c r="NTJ12" s="962"/>
      <c r="NTK12" s="961"/>
      <c r="NTL12" s="961"/>
      <c r="NTM12" s="963"/>
      <c r="NTN12" s="962"/>
      <c r="NTO12" s="961"/>
      <c r="NTP12" s="961"/>
      <c r="NTQ12" s="963"/>
      <c r="NTR12" s="962"/>
      <c r="NTS12" s="961"/>
      <c r="NTT12" s="961"/>
      <c r="NTU12" s="963"/>
      <c r="NTV12" s="962"/>
      <c r="NTW12" s="961"/>
      <c r="NTX12" s="961"/>
      <c r="NTY12" s="963"/>
      <c r="NTZ12" s="962"/>
      <c r="NUA12" s="961"/>
      <c r="NUB12" s="961"/>
      <c r="NUC12" s="963"/>
      <c r="NUD12" s="962"/>
      <c r="NUE12" s="961"/>
      <c r="NUF12" s="961"/>
      <c r="NUG12" s="963"/>
      <c r="NUH12" s="962"/>
      <c r="NUI12" s="961"/>
      <c r="NUJ12" s="961"/>
      <c r="NUK12" s="963"/>
      <c r="NUL12" s="962"/>
      <c r="NUM12" s="961"/>
      <c r="NUN12" s="961"/>
      <c r="NUO12" s="963"/>
      <c r="NUP12" s="962"/>
      <c r="NUQ12" s="961"/>
      <c r="NUR12" s="961"/>
      <c r="NUS12" s="963"/>
      <c r="NUT12" s="962"/>
      <c r="NUU12" s="961"/>
      <c r="NUV12" s="961"/>
      <c r="NUW12" s="963"/>
      <c r="NUX12" s="962"/>
      <c r="NUY12" s="961"/>
      <c r="NUZ12" s="961"/>
      <c r="NVA12" s="963"/>
      <c r="NVB12" s="962"/>
      <c r="NVC12" s="961"/>
      <c r="NVD12" s="961"/>
      <c r="NVE12" s="963"/>
      <c r="NVF12" s="962"/>
      <c r="NVG12" s="961"/>
      <c r="NVH12" s="961"/>
      <c r="NVI12" s="963"/>
      <c r="NVJ12" s="962"/>
      <c r="NVK12" s="961"/>
      <c r="NVL12" s="961"/>
      <c r="NVM12" s="963"/>
      <c r="NVN12" s="962"/>
      <c r="NVO12" s="961"/>
      <c r="NVP12" s="961"/>
      <c r="NVQ12" s="963"/>
      <c r="NVR12" s="962"/>
      <c r="NVS12" s="961"/>
      <c r="NVT12" s="961"/>
      <c r="NVU12" s="963"/>
      <c r="NVV12" s="962"/>
      <c r="NVW12" s="961"/>
      <c r="NVX12" s="961"/>
      <c r="NVY12" s="963"/>
      <c r="NVZ12" s="962"/>
      <c r="NWA12" s="961"/>
      <c r="NWB12" s="961"/>
      <c r="NWC12" s="963"/>
      <c r="NWD12" s="962"/>
      <c r="NWE12" s="961"/>
      <c r="NWF12" s="961"/>
      <c r="NWG12" s="963"/>
      <c r="NWH12" s="962"/>
      <c r="NWI12" s="961"/>
      <c r="NWJ12" s="961"/>
      <c r="NWK12" s="963"/>
      <c r="NWL12" s="962"/>
      <c r="NWM12" s="961"/>
      <c r="NWN12" s="961"/>
      <c r="NWO12" s="963"/>
      <c r="NWP12" s="962"/>
      <c r="NWQ12" s="961"/>
      <c r="NWR12" s="961"/>
      <c r="NWS12" s="963"/>
      <c r="NWT12" s="962"/>
      <c r="NWU12" s="961"/>
      <c r="NWV12" s="961"/>
      <c r="NWW12" s="963"/>
      <c r="NWX12" s="962"/>
      <c r="NWY12" s="961"/>
      <c r="NWZ12" s="961"/>
      <c r="NXA12" s="963"/>
      <c r="NXB12" s="962"/>
      <c r="NXC12" s="961"/>
      <c r="NXD12" s="961"/>
      <c r="NXE12" s="963"/>
      <c r="NXF12" s="962"/>
      <c r="NXG12" s="961"/>
      <c r="NXH12" s="961"/>
      <c r="NXI12" s="963"/>
      <c r="NXJ12" s="962"/>
      <c r="NXK12" s="961"/>
      <c r="NXL12" s="961"/>
      <c r="NXM12" s="963"/>
      <c r="NXN12" s="962"/>
      <c r="NXO12" s="961"/>
      <c r="NXP12" s="961"/>
      <c r="NXQ12" s="963"/>
      <c r="NXR12" s="962"/>
      <c r="NXS12" s="961"/>
      <c r="NXT12" s="961"/>
      <c r="NXU12" s="963"/>
      <c r="NXV12" s="962"/>
      <c r="NXW12" s="961"/>
      <c r="NXX12" s="961"/>
      <c r="NXY12" s="963"/>
      <c r="NXZ12" s="962"/>
      <c r="NYA12" s="961"/>
      <c r="NYB12" s="961"/>
      <c r="NYC12" s="963"/>
      <c r="NYD12" s="962"/>
      <c r="NYE12" s="961"/>
      <c r="NYF12" s="961"/>
      <c r="NYG12" s="963"/>
      <c r="NYH12" s="962"/>
      <c r="NYI12" s="961"/>
      <c r="NYJ12" s="961"/>
      <c r="NYK12" s="963"/>
      <c r="NYL12" s="962"/>
      <c r="NYM12" s="961"/>
      <c r="NYN12" s="961"/>
      <c r="NYO12" s="963"/>
      <c r="NYP12" s="962"/>
      <c r="NYQ12" s="961"/>
      <c r="NYR12" s="961"/>
      <c r="NYS12" s="963"/>
      <c r="NYT12" s="962"/>
      <c r="NYU12" s="961"/>
      <c r="NYV12" s="961"/>
      <c r="NYW12" s="963"/>
      <c r="NYX12" s="962"/>
      <c r="NYY12" s="961"/>
      <c r="NYZ12" s="961"/>
      <c r="NZA12" s="963"/>
      <c r="NZB12" s="962"/>
      <c r="NZC12" s="961"/>
      <c r="NZD12" s="961"/>
      <c r="NZE12" s="963"/>
      <c r="NZF12" s="962"/>
      <c r="NZG12" s="961"/>
      <c r="NZH12" s="961"/>
      <c r="NZI12" s="963"/>
      <c r="NZJ12" s="962"/>
      <c r="NZK12" s="961"/>
      <c r="NZL12" s="961"/>
      <c r="NZM12" s="963"/>
      <c r="NZN12" s="962"/>
      <c r="NZO12" s="961"/>
      <c r="NZP12" s="961"/>
      <c r="NZQ12" s="963"/>
      <c r="NZR12" s="962"/>
      <c r="NZS12" s="961"/>
      <c r="NZT12" s="961"/>
      <c r="NZU12" s="963"/>
      <c r="NZV12" s="962"/>
      <c r="NZW12" s="961"/>
      <c r="NZX12" s="961"/>
      <c r="NZY12" s="963"/>
      <c r="NZZ12" s="962"/>
      <c r="OAA12" s="961"/>
      <c r="OAB12" s="961"/>
      <c r="OAC12" s="963"/>
      <c r="OAD12" s="962"/>
      <c r="OAE12" s="961"/>
      <c r="OAF12" s="961"/>
      <c r="OAG12" s="963"/>
      <c r="OAH12" s="962"/>
      <c r="OAI12" s="961"/>
      <c r="OAJ12" s="961"/>
      <c r="OAK12" s="963"/>
      <c r="OAL12" s="962"/>
      <c r="OAM12" s="961"/>
      <c r="OAN12" s="961"/>
      <c r="OAO12" s="963"/>
      <c r="OAP12" s="962"/>
      <c r="OAQ12" s="961"/>
      <c r="OAR12" s="961"/>
      <c r="OAS12" s="963"/>
      <c r="OAT12" s="962"/>
      <c r="OAU12" s="961"/>
      <c r="OAV12" s="961"/>
      <c r="OAW12" s="963"/>
      <c r="OAX12" s="962"/>
      <c r="OAY12" s="961"/>
      <c r="OAZ12" s="961"/>
      <c r="OBA12" s="963"/>
      <c r="OBB12" s="962"/>
      <c r="OBC12" s="961"/>
      <c r="OBD12" s="961"/>
      <c r="OBE12" s="963"/>
      <c r="OBF12" s="962"/>
      <c r="OBG12" s="961"/>
      <c r="OBH12" s="961"/>
      <c r="OBI12" s="963"/>
      <c r="OBJ12" s="962"/>
      <c r="OBK12" s="961"/>
      <c r="OBL12" s="961"/>
      <c r="OBM12" s="963"/>
      <c r="OBN12" s="962"/>
      <c r="OBO12" s="961"/>
      <c r="OBP12" s="961"/>
      <c r="OBQ12" s="963"/>
      <c r="OBR12" s="962"/>
      <c r="OBS12" s="961"/>
      <c r="OBT12" s="961"/>
      <c r="OBU12" s="963"/>
      <c r="OBV12" s="962"/>
      <c r="OBW12" s="961"/>
      <c r="OBX12" s="961"/>
      <c r="OBY12" s="963"/>
      <c r="OBZ12" s="962"/>
      <c r="OCA12" s="961"/>
      <c r="OCB12" s="961"/>
      <c r="OCC12" s="963"/>
      <c r="OCD12" s="962"/>
      <c r="OCE12" s="961"/>
      <c r="OCF12" s="961"/>
      <c r="OCG12" s="963"/>
      <c r="OCH12" s="962"/>
      <c r="OCI12" s="961"/>
      <c r="OCJ12" s="961"/>
      <c r="OCK12" s="963"/>
      <c r="OCL12" s="962"/>
      <c r="OCM12" s="961"/>
      <c r="OCN12" s="961"/>
      <c r="OCO12" s="963"/>
      <c r="OCP12" s="962"/>
      <c r="OCQ12" s="961"/>
      <c r="OCR12" s="961"/>
      <c r="OCS12" s="963"/>
      <c r="OCT12" s="962"/>
      <c r="OCU12" s="961"/>
      <c r="OCV12" s="961"/>
      <c r="OCW12" s="963"/>
      <c r="OCX12" s="962"/>
      <c r="OCY12" s="961"/>
      <c r="OCZ12" s="961"/>
      <c r="ODA12" s="963"/>
      <c r="ODB12" s="962"/>
      <c r="ODC12" s="961"/>
      <c r="ODD12" s="961"/>
      <c r="ODE12" s="963"/>
      <c r="ODF12" s="962"/>
      <c r="ODG12" s="961"/>
      <c r="ODH12" s="961"/>
      <c r="ODI12" s="963"/>
      <c r="ODJ12" s="962"/>
      <c r="ODK12" s="961"/>
      <c r="ODL12" s="961"/>
      <c r="ODM12" s="963"/>
      <c r="ODN12" s="962"/>
      <c r="ODO12" s="961"/>
      <c r="ODP12" s="961"/>
      <c r="ODQ12" s="963"/>
      <c r="ODR12" s="962"/>
      <c r="ODS12" s="961"/>
      <c r="ODT12" s="961"/>
      <c r="ODU12" s="963"/>
      <c r="ODV12" s="962"/>
      <c r="ODW12" s="961"/>
      <c r="ODX12" s="961"/>
      <c r="ODY12" s="963"/>
      <c r="ODZ12" s="962"/>
      <c r="OEA12" s="961"/>
      <c r="OEB12" s="961"/>
      <c r="OEC12" s="963"/>
      <c r="OED12" s="962"/>
      <c r="OEE12" s="961"/>
      <c r="OEF12" s="961"/>
      <c r="OEG12" s="963"/>
      <c r="OEH12" s="962"/>
      <c r="OEI12" s="961"/>
      <c r="OEJ12" s="961"/>
      <c r="OEK12" s="963"/>
      <c r="OEL12" s="962"/>
      <c r="OEM12" s="961"/>
      <c r="OEN12" s="961"/>
      <c r="OEO12" s="963"/>
      <c r="OEP12" s="962"/>
      <c r="OEQ12" s="961"/>
      <c r="OER12" s="961"/>
      <c r="OES12" s="963"/>
      <c r="OET12" s="962"/>
      <c r="OEU12" s="961"/>
      <c r="OEV12" s="961"/>
      <c r="OEW12" s="963"/>
      <c r="OEX12" s="962"/>
      <c r="OEY12" s="961"/>
      <c r="OEZ12" s="961"/>
      <c r="OFA12" s="963"/>
      <c r="OFB12" s="962"/>
      <c r="OFC12" s="961"/>
      <c r="OFD12" s="961"/>
      <c r="OFE12" s="963"/>
      <c r="OFF12" s="962"/>
      <c r="OFG12" s="961"/>
      <c r="OFH12" s="961"/>
      <c r="OFI12" s="963"/>
      <c r="OFJ12" s="962"/>
      <c r="OFK12" s="961"/>
      <c r="OFL12" s="961"/>
      <c r="OFM12" s="963"/>
      <c r="OFN12" s="962"/>
      <c r="OFO12" s="961"/>
      <c r="OFP12" s="961"/>
      <c r="OFQ12" s="963"/>
      <c r="OFR12" s="962"/>
      <c r="OFS12" s="961"/>
      <c r="OFT12" s="961"/>
      <c r="OFU12" s="963"/>
      <c r="OFV12" s="962"/>
      <c r="OFW12" s="961"/>
      <c r="OFX12" s="961"/>
      <c r="OFY12" s="963"/>
      <c r="OFZ12" s="962"/>
      <c r="OGA12" s="961"/>
      <c r="OGB12" s="961"/>
      <c r="OGC12" s="963"/>
      <c r="OGD12" s="962"/>
      <c r="OGE12" s="961"/>
      <c r="OGF12" s="961"/>
      <c r="OGG12" s="963"/>
      <c r="OGH12" s="962"/>
      <c r="OGI12" s="961"/>
      <c r="OGJ12" s="961"/>
      <c r="OGK12" s="963"/>
      <c r="OGL12" s="962"/>
      <c r="OGM12" s="961"/>
      <c r="OGN12" s="961"/>
      <c r="OGO12" s="963"/>
      <c r="OGP12" s="962"/>
      <c r="OGQ12" s="961"/>
      <c r="OGR12" s="961"/>
      <c r="OGS12" s="963"/>
      <c r="OGT12" s="962"/>
      <c r="OGU12" s="961"/>
      <c r="OGV12" s="961"/>
      <c r="OGW12" s="963"/>
      <c r="OGX12" s="962"/>
      <c r="OGY12" s="961"/>
      <c r="OGZ12" s="961"/>
      <c r="OHA12" s="963"/>
      <c r="OHB12" s="962"/>
      <c r="OHC12" s="961"/>
      <c r="OHD12" s="961"/>
      <c r="OHE12" s="963"/>
      <c r="OHF12" s="962"/>
      <c r="OHG12" s="961"/>
      <c r="OHH12" s="961"/>
      <c r="OHI12" s="963"/>
      <c r="OHJ12" s="962"/>
      <c r="OHK12" s="961"/>
      <c r="OHL12" s="961"/>
      <c r="OHM12" s="963"/>
      <c r="OHN12" s="962"/>
      <c r="OHO12" s="961"/>
      <c r="OHP12" s="961"/>
      <c r="OHQ12" s="963"/>
      <c r="OHR12" s="962"/>
      <c r="OHS12" s="961"/>
      <c r="OHT12" s="961"/>
      <c r="OHU12" s="963"/>
      <c r="OHV12" s="962"/>
      <c r="OHW12" s="961"/>
      <c r="OHX12" s="961"/>
      <c r="OHY12" s="963"/>
      <c r="OHZ12" s="962"/>
      <c r="OIA12" s="961"/>
      <c r="OIB12" s="961"/>
      <c r="OIC12" s="963"/>
      <c r="OID12" s="962"/>
      <c r="OIE12" s="961"/>
      <c r="OIF12" s="961"/>
      <c r="OIG12" s="963"/>
      <c r="OIH12" s="962"/>
      <c r="OII12" s="961"/>
      <c r="OIJ12" s="961"/>
      <c r="OIK12" s="963"/>
      <c r="OIL12" s="962"/>
      <c r="OIM12" s="961"/>
      <c r="OIN12" s="961"/>
      <c r="OIO12" s="963"/>
      <c r="OIP12" s="962"/>
      <c r="OIQ12" s="961"/>
      <c r="OIR12" s="961"/>
      <c r="OIS12" s="963"/>
      <c r="OIT12" s="962"/>
      <c r="OIU12" s="961"/>
      <c r="OIV12" s="961"/>
      <c r="OIW12" s="963"/>
      <c r="OIX12" s="962"/>
      <c r="OIY12" s="961"/>
      <c r="OIZ12" s="961"/>
      <c r="OJA12" s="963"/>
      <c r="OJB12" s="962"/>
      <c r="OJC12" s="961"/>
      <c r="OJD12" s="961"/>
      <c r="OJE12" s="963"/>
      <c r="OJF12" s="962"/>
      <c r="OJG12" s="961"/>
      <c r="OJH12" s="961"/>
      <c r="OJI12" s="963"/>
      <c r="OJJ12" s="962"/>
      <c r="OJK12" s="961"/>
      <c r="OJL12" s="961"/>
      <c r="OJM12" s="963"/>
      <c r="OJN12" s="962"/>
      <c r="OJO12" s="961"/>
      <c r="OJP12" s="961"/>
      <c r="OJQ12" s="963"/>
      <c r="OJR12" s="962"/>
      <c r="OJS12" s="961"/>
      <c r="OJT12" s="961"/>
      <c r="OJU12" s="963"/>
      <c r="OJV12" s="962"/>
      <c r="OJW12" s="961"/>
      <c r="OJX12" s="961"/>
      <c r="OJY12" s="963"/>
      <c r="OJZ12" s="962"/>
      <c r="OKA12" s="961"/>
      <c r="OKB12" s="961"/>
      <c r="OKC12" s="963"/>
      <c r="OKD12" s="962"/>
      <c r="OKE12" s="961"/>
      <c r="OKF12" s="961"/>
      <c r="OKG12" s="963"/>
      <c r="OKH12" s="962"/>
      <c r="OKI12" s="961"/>
      <c r="OKJ12" s="961"/>
      <c r="OKK12" s="963"/>
      <c r="OKL12" s="962"/>
      <c r="OKM12" s="961"/>
      <c r="OKN12" s="961"/>
      <c r="OKO12" s="963"/>
      <c r="OKP12" s="962"/>
      <c r="OKQ12" s="961"/>
      <c r="OKR12" s="961"/>
      <c r="OKS12" s="963"/>
      <c r="OKT12" s="962"/>
      <c r="OKU12" s="961"/>
      <c r="OKV12" s="961"/>
      <c r="OKW12" s="963"/>
      <c r="OKX12" s="962"/>
      <c r="OKY12" s="961"/>
      <c r="OKZ12" s="961"/>
      <c r="OLA12" s="963"/>
      <c r="OLB12" s="962"/>
      <c r="OLC12" s="961"/>
      <c r="OLD12" s="961"/>
      <c r="OLE12" s="963"/>
      <c r="OLF12" s="962"/>
      <c r="OLG12" s="961"/>
      <c r="OLH12" s="961"/>
      <c r="OLI12" s="963"/>
      <c r="OLJ12" s="962"/>
      <c r="OLK12" s="961"/>
      <c r="OLL12" s="961"/>
      <c r="OLM12" s="963"/>
      <c r="OLN12" s="962"/>
      <c r="OLO12" s="961"/>
      <c r="OLP12" s="961"/>
      <c r="OLQ12" s="963"/>
      <c r="OLR12" s="962"/>
      <c r="OLS12" s="961"/>
      <c r="OLT12" s="961"/>
      <c r="OLU12" s="963"/>
      <c r="OLV12" s="962"/>
      <c r="OLW12" s="961"/>
      <c r="OLX12" s="961"/>
      <c r="OLY12" s="963"/>
      <c r="OLZ12" s="962"/>
      <c r="OMA12" s="961"/>
      <c r="OMB12" s="961"/>
      <c r="OMC12" s="963"/>
      <c r="OMD12" s="962"/>
      <c r="OME12" s="961"/>
      <c r="OMF12" s="961"/>
      <c r="OMG12" s="963"/>
      <c r="OMH12" s="962"/>
      <c r="OMI12" s="961"/>
      <c r="OMJ12" s="961"/>
      <c r="OMK12" s="963"/>
      <c r="OML12" s="962"/>
      <c r="OMM12" s="961"/>
      <c r="OMN12" s="961"/>
      <c r="OMO12" s="963"/>
      <c r="OMP12" s="962"/>
      <c r="OMQ12" s="961"/>
      <c r="OMR12" s="961"/>
      <c r="OMS12" s="963"/>
      <c r="OMT12" s="962"/>
      <c r="OMU12" s="961"/>
      <c r="OMV12" s="961"/>
      <c r="OMW12" s="963"/>
      <c r="OMX12" s="962"/>
      <c r="OMY12" s="961"/>
      <c r="OMZ12" s="961"/>
      <c r="ONA12" s="963"/>
      <c r="ONB12" s="962"/>
      <c r="ONC12" s="961"/>
      <c r="OND12" s="961"/>
      <c r="ONE12" s="963"/>
      <c r="ONF12" s="962"/>
      <c r="ONG12" s="961"/>
      <c r="ONH12" s="961"/>
      <c r="ONI12" s="963"/>
      <c r="ONJ12" s="962"/>
      <c r="ONK12" s="961"/>
      <c r="ONL12" s="961"/>
      <c r="ONM12" s="963"/>
      <c r="ONN12" s="962"/>
      <c r="ONO12" s="961"/>
      <c r="ONP12" s="961"/>
      <c r="ONQ12" s="963"/>
      <c r="ONR12" s="962"/>
      <c r="ONS12" s="961"/>
      <c r="ONT12" s="961"/>
      <c r="ONU12" s="963"/>
      <c r="ONV12" s="962"/>
      <c r="ONW12" s="961"/>
      <c r="ONX12" s="961"/>
      <c r="ONY12" s="963"/>
      <c r="ONZ12" s="962"/>
      <c r="OOA12" s="961"/>
      <c r="OOB12" s="961"/>
      <c r="OOC12" s="963"/>
      <c r="OOD12" s="962"/>
      <c r="OOE12" s="961"/>
      <c r="OOF12" s="961"/>
      <c r="OOG12" s="963"/>
      <c r="OOH12" s="962"/>
      <c r="OOI12" s="961"/>
      <c r="OOJ12" s="961"/>
      <c r="OOK12" s="963"/>
      <c r="OOL12" s="962"/>
      <c r="OOM12" s="961"/>
      <c r="OON12" s="961"/>
      <c r="OOO12" s="963"/>
      <c r="OOP12" s="962"/>
      <c r="OOQ12" s="961"/>
      <c r="OOR12" s="961"/>
      <c r="OOS12" s="963"/>
      <c r="OOT12" s="962"/>
      <c r="OOU12" s="961"/>
      <c r="OOV12" s="961"/>
      <c r="OOW12" s="963"/>
      <c r="OOX12" s="962"/>
      <c r="OOY12" s="961"/>
      <c r="OOZ12" s="961"/>
      <c r="OPA12" s="963"/>
      <c r="OPB12" s="962"/>
      <c r="OPC12" s="961"/>
      <c r="OPD12" s="961"/>
      <c r="OPE12" s="963"/>
      <c r="OPF12" s="962"/>
      <c r="OPG12" s="961"/>
      <c r="OPH12" s="961"/>
      <c r="OPI12" s="963"/>
      <c r="OPJ12" s="962"/>
      <c r="OPK12" s="961"/>
      <c r="OPL12" s="961"/>
      <c r="OPM12" s="963"/>
      <c r="OPN12" s="962"/>
      <c r="OPO12" s="961"/>
      <c r="OPP12" s="961"/>
      <c r="OPQ12" s="963"/>
      <c r="OPR12" s="962"/>
      <c r="OPS12" s="961"/>
      <c r="OPT12" s="961"/>
      <c r="OPU12" s="963"/>
      <c r="OPV12" s="962"/>
      <c r="OPW12" s="961"/>
      <c r="OPX12" s="961"/>
      <c r="OPY12" s="963"/>
      <c r="OPZ12" s="962"/>
      <c r="OQA12" s="961"/>
      <c r="OQB12" s="961"/>
      <c r="OQC12" s="963"/>
      <c r="OQD12" s="962"/>
      <c r="OQE12" s="961"/>
      <c r="OQF12" s="961"/>
      <c r="OQG12" s="963"/>
      <c r="OQH12" s="962"/>
      <c r="OQI12" s="961"/>
      <c r="OQJ12" s="961"/>
      <c r="OQK12" s="963"/>
      <c r="OQL12" s="962"/>
      <c r="OQM12" s="961"/>
      <c r="OQN12" s="961"/>
      <c r="OQO12" s="963"/>
      <c r="OQP12" s="962"/>
      <c r="OQQ12" s="961"/>
      <c r="OQR12" s="961"/>
      <c r="OQS12" s="963"/>
      <c r="OQT12" s="962"/>
      <c r="OQU12" s="961"/>
      <c r="OQV12" s="961"/>
      <c r="OQW12" s="963"/>
      <c r="OQX12" s="962"/>
      <c r="OQY12" s="961"/>
      <c r="OQZ12" s="961"/>
      <c r="ORA12" s="963"/>
      <c r="ORB12" s="962"/>
      <c r="ORC12" s="961"/>
      <c r="ORD12" s="961"/>
      <c r="ORE12" s="963"/>
      <c r="ORF12" s="962"/>
      <c r="ORG12" s="961"/>
      <c r="ORH12" s="961"/>
      <c r="ORI12" s="963"/>
      <c r="ORJ12" s="962"/>
      <c r="ORK12" s="961"/>
      <c r="ORL12" s="961"/>
      <c r="ORM12" s="963"/>
      <c r="ORN12" s="962"/>
      <c r="ORO12" s="961"/>
      <c r="ORP12" s="961"/>
      <c r="ORQ12" s="963"/>
      <c r="ORR12" s="962"/>
      <c r="ORS12" s="961"/>
      <c r="ORT12" s="961"/>
      <c r="ORU12" s="963"/>
      <c r="ORV12" s="962"/>
      <c r="ORW12" s="961"/>
      <c r="ORX12" s="961"/>
      <c r="ORY12" s="963"/>
      <c r="ORZ12" s="962"/>
      <c r="OSA12" s="961"/>
      <c r="OSB12" s="961"/>
      <c r="OSC12" s="963"/>
      <c r="OSD12" s="962"/>
      <c r="OSE12" s="961"/>
      <c r="OSF12" s="961"/>
      <c r="OSG12" s="963"/>
      <c r="OSH12" s="962"/>
      <c r="OSI12" s="961"/>
      <c r="OSJ12" s="961"/>
      <c r="OSK12" s="963"/>
      <c r="OSL12" s="962"/>
      <c r="OSM12" s="961"/>
      <c r="OSN12" s="961"/>
      <c r="OSO12" s="963"/>
      <c r="OSP12" s="962"/>
      <c r="OSQ12" s="961"/>
      <c r="OSR12" s="961"/>
      <c r="OSS12" s="963"/>
      <c r="OST12" s="962"/>
      <c r="OSU12" s="961"/>
      <c r="OSV12" s="961"/>
      <c r="OSW12" s="963"/>
      <c r="OSX12" s="962"/>
      <c r="OSY12" s="961"/>
      <c r="OSZ12" s="961"/>
      <c r="OTA12" s="963"/>
      <c r="OTB12" s="962"/>
      <c r="OTC12" s="961"/>
      <c r="OTD12" s="961"/>
      <c r="OTE12" s="963"/>
      <c r="OTF12" s="962"/>
      <c r="OTG12" s="961"/>
      <c r="OTH12" s="961"/>
      <c r="OTI12" s="963"/>
      <c r="OTJ12" s="962"/>
      <c r="OTK12" s="961"/>
      <c r="OTL12" s="961"/>
      <c r="OTM12" s="963"/>
      <c r="OTN12" s="962"/>
      <c r="OTO12" s="961"/>
      <c r="OTP12" s="961"/>
      <c r="OTQ12" s="963"/>
      <c r="OTR12" s="962"/>
      <c r="OTS12" s="961"/>
      <c r="OTT12" s="961"/>
      <c r="OTU12" s="963"/>
      <c r="OTV12" s="962"/>
      <c r="OTW12" s="961"/>
      <c r="OTX12" s="961"/>
      <c r="OTY12" s="963"/>
      <c r="OTZ12" s="962"/>
      <c r="OUA12" s="961"/>
      <c r="OUB12" s="961"/>
      <c r="OUC12" s="963"/>
      <c r="OUD12" s="962"/>
      <c r="OUE12" s="961"/>
      <c r="OUF12" s="961"/>
      <c r="OUG12" s="963"/>
      <c r="OUH12" s="962"/>
      <c r="OUI12" s="961"/>
      <c r="OUJ12" s="961"/>
      <c r="OUK12" s="963"/>
      <c r="OUL12" s="962"/>
      <c r="OUM12" s="961"/>
      <c r="OUN12" s="961"/>
      <c r="OUO12" s="963"/>
      <c r="OUP12" s="962"/>
      <c r="OUQ12" s="961"/>
      <c r="OUR12" s="961"/>
      <c r="OUS12" s="963"/>
      <c r="OUT12" s="962"/>
      <c r="OUU12" s="961"/>
      <c r="OUV12" s="961"/>
      <c r="OUW12" s="963"/>
      <c r="OUX12" s="962"/>
      <c r="OUY12" s="961"/>
      <c r="OUZ12" s="961"/>
      <c r="OVA12" s="963"/>
      <c r="OVB12" s="962"/>
      <c r="OVC12" s="961"/>
      <c r="OVD12" s="961"/>
      <c r="OVE12" s="963"/>
      <c r="OVF12" s="962"/>
      <c r="OVG12" s="961"/>
      <c r="OVH12" s="961"/>
      <c r="OVI12" s="963"/>
      <c r="OVJ12" s="962"/>
      <c r="OVK12" s="961"/>
      <c r="OVL12" s="961"/>
      <c r="OVM12" s="963"/>
      <c r="OVN12" s="962"/>
      <c r="OVO12" s="961"/>
      <c r="OVP12" s="961"/>
      <c r="OVQ12" s="963"/>
      <c r="OVR12" s="962"/>
      <c r="OVS12" s="961"/>
      <c r="OVT12" s="961"/>
      <c r="OVU12" s="963"/>
      <c r="OVV12" s="962"/>
      <c r="OVW12" s="961"/>
      <c r="OVX12" s="961"/>
      <c r="OVY12" s="963"/>
      <c r="OVZ12" s="962"/>
      <c r="OWA12" s="961"/>
      <c r="OWB12" s="961"/>
      <c r="OWC12" s="963"/>
      <c r="OWD12" s="962"/>
      <c r="OWE12" s="961"/>
      <c r="OWF12" s="961"/>
      <c r="OWG12" s="963"/>
      <c r="OWH12" s="962"/>
      <c r="OWI12" s="961"/>
      <c r="OWJ12" s="961"/>
      <c r="OWK12" s="963"/>
      <c r="OWL12" s="962"/>
      <c r="OWM12" s="961"/>
      <c r="OWN12" s="961"/>
      <c r="OWO12" s="963"/>
      <c r="OWP12" s="962"/>
      <c r="OWQ12" s="961"/>
      <c r="OWR12" s="961"/>
      <c r="OWS12" s="963"/>
      <c r="OWT12" s="962"/>
      <c r="OWU12" s="961"/>
      <c r="OWV12" s="961"/>
      <c r="OWW12" s="963"/>
      <c r="OWX12" s="962"/>
      <c r="OWY12" s="961"/>
      <c r="OWZ12" s="961"/>
      <c r="OXA12" s="963"/>
      <c r="OXB12" s="962"/>
      <c r="OXC12" s="961"/>
      <c r="OXD12" s="961"/>
      <c r="OXE12" s="963"/>
      <c r="OXF12" s="962"/>
      <c r="OXG12" s="961"/>
      <c r="OXH12" s="961"/>
      <c r="OXI12" s="963"/>
      <c r="OXJ12" s="962"/>
      <c r="OXK12" s="961"/>
      <c r="OXL12" s="961"/>
      <c r="OXM12" s="963"/>
      <c r="OXN12" s="962"/>
      <c r="OXO12" s="961"/>
      <c r="OXP12" s="961"/>
      <c r="OXQ12" s="963"/>
      <c r="OXR12" s="962"/>
      <c r="OXS12" s="961"/>
      <c r="OXT12" s="961"/>
      <c r="OXU12" s="963"/>
      <c r="OXV12" s="962"/>
      <c r="OXW12" s="961"/>
      <c r="OXX12" s="961"/>
      <c r="OXY12" s="963"/>
      <c r="OXZ12" s="962"/>
      <c r="OYA12" s="961"/>
      <c r="OYB12" s="961"/>
      <c r="OYC12" s="963"/>
      <c r="OYD12" s="962"/>
      <c r="OYE12" s="961"/>
      <c r="OYF12" s="961"/>
      <c r="OYG12" s="963"/>
      <c r="OYH12" s="962"/>
      <c r="OYI12" s="961"/>
      <c r="OYJ12" s="961"/>
      <c r="OYK12" s="963"/>
      <c r="OYL12" s="962"/>
      <c r="OYM12" s="961"/>
      <c r="OYN12" s="961"/>
      <c r="OYO12" s="963"/>
      <c r="OYP12" s="962"/>
      <c r="OYQ12" s="961"/>
      <c r="OYR12" s="961"/>
      <c r="OYS12" s="963"/>
      <c r="OYT12" s="962"/>
      <c r="OYU12" s="961"/>
      <c r="OYV12" s="961"/>
      <c r="OYW12" s="963"/>
      <c r="OYX12" s="962"/>
      <c r="OYY12" s="961"/>
      <c r="OYZ12" s="961"/>
      <c r="OZA12" s="963"/>
      <c r="OZB12" s="962"/>
      <c r="OZC12" s="961"/>
      <c r="OZD12" s="961"/>
      <c r="OZE12" s="963"/>
      <c r="OZF12" s="962"/>
      <c r="OZG12" s="961"/>
      <c r="OZH12" s="961"/>
      <c r="OZI12" s="963"/>
      <c r="OZJ12" s="962"/>
      <c r="OZK12" s="961"/>
      <c r="OZL12" s="961"/>
      <c r="OZM12" s="963"/>
      <c r="OZN12" s="962"/>
      <c r="OZO12" s="961"/>
      <c r="OZP12" s="961"/>
      <c r="OZQ12" s="963"/>
      <c r="OZR12" s="962"/>
      <c r="OZS12" s="961"/>
      <c r="OZT12" s="961"/>
      <c r="OZU12" s="963"/>
      <c r="OZV12" s="962"/>
      <c r="OZW12" s="961"/>
      <c r="OZX12" s="961"/>
      <c r="OZY12" s="963"/>
      <c r="OZZ12" s="962"/>
      <c r="PAA12" s="961"/>
      <c r="PAB12" s="961"/>
      <c r="PAC12" s="963"/>
      <c r="PAD12" s="962"/>
      <c r="PAE12" s="961"/>
      <c r="PAF12" s="961"/>
      <c r="PAG12" s="963"/>
      <c r="PAH12" s="962"/>
      <c r="PAI12" s="961"/>
      <c r="PAJ12" s="961"/>
      <c r="PAK12" s="963"/>
      <c r="PAL12" s="962"/>
      <c r="PAM12" s="961"/>
      <c r="PAN12" s="961"/>
      <c r="PAO12" s="963"/>
      <c r="PAP12" s="962"/>
      <c r="PAQ12" s="961"/>
      <c r="PAR12" s="961"/>
      <c r="PAS12" s="963"/>
      <c r="PAT12" s="962"/>
      <c r="PAU12" s="961"/>
      <c r="PAV12" s="961"/>
      <c r="PAW12" s="963"/>
      <c r="PAX12" s="962"/>
      <c r="PAY12" s="961"/>
      <c r="PAZ12" s="961"/>
      <c r="PBA12" s="963"/>
      <c r="PBB12" s="962"/>
      <c r="PBC12" s="961"/>
      <c r="PBD12" s="961"/>
      <c r="PBE12" s="963"/>
      <c r="PBF12" s="962"/>
      <c r="PBG12" s="961"/>
      <c r="PBH12" s="961"/>
      <c r="PBI12" s="963"/>
      <c r="PBJ12" s="962"/>
      <c r="PBK12" s="961"/>
      <c r="PBL12" s="961"/>
      <c r="PBM12" s="963"/>
      <c r="PBN12" s="962"/>
      <c r="PBO12" s="961"/>
      <c r="PBP12" s="961"/>
      <c r="PBQ12" s="963"/>
      <c r="PBR12" s="962"/>
      <c r="PBS12" s="961"/>
      <c r="PBT12" s="961"/>
      <c r="PBU12" s="963"/>
      <c r="PBV12" s="962"/>
      <c r="PBW12" s="961"/>
      <c r="PBX12" s="961"/>
      <c r="PBY12" s="963"/>
      <c r="PBZ12" s="962"/>
      <c r="PCA12" s="961"/>
      <c r="PCB12" s="961"/>
      <c r="PCC12" s="963"/>
      <c r="PCD12" s="962"/>
      <c r="PCE12" s="961"/>
      <c r="PCF12" s="961"/>
      <c r="PCG12" s="963"/>
      <c r="PCH12" s="962"/>
      <c r="PCI12" s="961"/>
      <c r="PCJ12" s="961"/>
      <c r="PCK12" s="963"/>
      <c r="PCL12" s="962"/>
      <c r="PCM12" s="961"/>
      <c r="PCN12" s="961"/>
      <c r="PCO12" s="963"/>
      <c r="PCP12" s="962"/>
      <c r="PCQ12" s="961"/>
      <c r="PCR12" s="961"/>
      <c r="PCS12" s="963"/>
      <c r="PCT12" s="962"/>
      <c r="PCU12" s="961"/>
      <c r="PCV12" s="961"/>
      <c r="PCW12" s="963"/>
      <c r="PCX12" s="962"/>
      <c r="PCY12" s="961"/>
      <c r="PCZ12" s="961"/>
      <c r="PDA12" s="963"/>
      <c r="PDB12" s="962"/>
      <c r="PDC12" s="961"/>
      <c r="PDD12" s="961"/>
      <c r="PDE12" s="963"/>
      <c r="PDF12" s="962"/>
      <c r="PDG12" s="961"/>
      <c r="PDH12" s="961"/>
      <c r="PDI12" s="963"/>
      <c r="PDJ12" s="962"/>
      <c r="PDK12" s="961"/>
      <c r="PDL12" s="961"/>
      <c r="PDM12" s="963"/>
      <c r="PDN12" s="962"/>
      <c r="PDO12" s="961"/>
      <c r="PDP12" s="961"/>
      <c r="PDQ12" s="963"/>
      <c r="PDR12" s="962"/>
      <c r="PDS12" s="961"/>
      <c r="PDT12" s="961"/>
      <c r="PDU12" s="963"/>
      <c r="PDV12" s="962"/>
      <c r="PDW12" s="961"/>
      <c r="PDX12" s="961"/>
      <c r="PDY12" s="963"/>
      <c r="PDZ12" s="962"/>
      <c r="PEA12" s="961"/>
      <c r="PEB12" s="961"/>
      <c r="PEC12" s="963"/>
      <c r="PED12" s="962"/>
      <c r="PEE12" s="961"/>
      <c r="PEF12" s="961"/>
      <c r="PEG12" s="963"/>
      <c r="PEH12" s="962"/>
      <c r="PEI12" s="961"/>
      <c r="PEJ12" s="961"/>
      <c r="PEK12" s="963"/>
      <c r="PEL12" s="962"/>
      <c r="PEM12" s="961"/>
      <c r="PEN12" s="961"/>
      <c r="PEO12" s="963"/>
      <c r="PEP12" s="962"/>
      <c r="PEQ12" s="961"/>
      <c r="PER12" s="961"/>
      <c r="PES12" s="963"/>
      <c r="PET12" s="962"/>
      <c r="PEU12" s="961"/>
      <c r="PEV12" s="961"/>
      <c r="PEW12" s="963"/>
      <c r="PEX12" s="962"/>
      <c r="PEY12" s="961"/>
      <c r="PEZ12" s="961"/>
      <c r="PFA12" s="963"/>
      <c r="PFB12" s="962"/>
      <c r="PFC12" s="961"/>
      <c r="PFD12" s="961"/>
      <c r="PFE12" s="963"/>
      <c r="PFF12" s="962"/>
      <c r="PFG12" s="961"/>
      <c r="PFH12" s="961"/>
      <c r="PFI12" s="963"/>
      <c r="PFJ12" s="962"/>
      <c r="PFK12" s="961"/>
      <c r="PFL12" s="961"/>
      <c r="PFM12" s="963"/>
      <c r="PFN12" s="962"/>
      <c r="PFO12" s="961"/>
      <c r="PFP12" s="961"/>
      <c r="PFQ12" s="963"/>
      <c r="PFR12" s="962"/>
      <c r="PFS12" s="961"/>
      <c r="PFT12" s="961"/>
      <c r="PFU12" s="963"/>
      <c r="PFV12" s="962"/>
      <c r="PFW12" s="961"/>
      <c r="PFX12" s="961"/>
      <c r="PFY12" s="963"/>
      <c r="PFZ12" s="962"/>
      <c r="PGA12" s="961"/>
      <c r="PGB12" s="961"/>
      <c r="PGC12" s="963"/>
      <c r="PGD12" s="962"/>
      <c r="PGE12" s="961"/>
      <c r="PGF12" s="961"/>
      <c r="PGG12" s="963"/>
      <c r="PGH12" s="962"/>
      <c r="PGI12" s="961"/>
      <c r="PGJ12" s="961"/>
      <c r="PGK12" s="963"/>
      <c r="PGL12" s="962"/>
      <c r="PGM12" s="961"/>
      <c r="PGN12" s="961"/>
      <c r="PGO12" s="963"/>
      <c r="PGP12" s="962"/>
      <c r="PGQ12" s="961"/>
      <c r="PGR12" s="961"/>
      <c r="PGS12" s="963"/>
      <c r="PGT12" s="962"/>
      <c r="PGU12" s="961"/>
      <c r="PGV12" s="961"/>
      <c r="PGW12" s="963"/>
      <c r="PGX12" s="962"/>
      <c r="PGY12" s="961"/>
      <c r="PGZ12" s="961"/>
      <c r="PHA12" s="963"/>
      <c r="PHB12" s="962"/>
      <c r="PHC12" s="961"/>
      <c r="PHD12" s="961"/>
      <c r="PHE12" s="963"/>
      <c r="PHF12" s="962"/>
      <c r="PHG12" s="961"/>
      <c r="PHH12" s="961"/>
      <c r="PHI12" s="963"/>
      <c r="PHJ12" s="962"/>
      <c r="PHK12" s="961"/>
      <c r="PHL12" s="961"/>
      <c r="PHM12" s="963"/>
      <c r="PHN12" s="962"/>
      <c r="PHO12" s="961"/>
      <c r="PHP12" s="961"/>
      <c r="PHQ12" s="963"/>
      <c r="PHR12" s="962"/>
      <c r="PHS12" s="961"/>
      <c r="PHT12" s="961"/>
      <c r="PHU12" s="963"/>
      <c r="PHV12" s="962"/>
      <c r="PHW12" s="961"/>
      <c r="PHX12" s="961"/>
      <c r="PHY12" s="963"/>
      <c r="PHZ12" s="962"/>
      <c r="PIA12" s="961"/>
      <c r="PIB12" s="961"/>
      <c r="PIC12" s="963"/>
      <c r="PID12" s="962"/>
      <c r="PIE12" s="961"/>
      <c r="PIF12" s="961"/>
      <c r="PIG12" s="963"/>
      <c r="PIH12" s="962"/>
      <c r="PII12" s="961"/>
      <c r="PIJ12" s="961"/>
      <c r="PIK12" s="963"/>
      <c r="PIL12" s="962"/>
      <c r="PIM12" s="961"/>
      <c r="PIN12" s="961"/>
      <c r="PIO12" s="963"/>
      <c r="PIP12" s="962"/>
      <c r="PIQ12" s="961"/>
      <c r="PIR12" s="961"/>
      <c r="PIS12" s="963"/>
      <c r="PIT12" s="962"/>
      <c r="PIU12" s="961"/>
      <c r="PIV12" s="961"/>
      <c r="PIW12" s="963"/>
      <c r="PIX12" s="962"/>
      <c r="PIY12" s="961"/>
      <c r="PIZ12" s="961"/>
      <c r="PJA12" s="963"/>
      <c r="PJB12" s="962"/>
      <c r="PJC12" s="961"/>
      <c r="PJD12" s="961"/>
      <c r="PJE12" s="963"/>
      <c r="PJF12" s="962"/>
      <c r="PJG12" s="961"/>
      <c r="PJH12" s="961"/>
      <c r="PJI12" s="963"/>
      <c r="PJJ12" s="962"/>
      <c r="PJK12" s="961"/>
      <c r="PJL12" s="961"/>
      <c r="PJM12" s="963"/>
      <c r="PJN12" s="962"/>
      <c r="PJO12" s="961"/>
      <c r="PJP12" s="961"/>
      <c r="PJQ12" s="963"/>
      <c r="PJR12" s="962"/>
      <c r="PJS12" s="961"/>
      <c r="PJT12" s="961"/>
      <c r="PJU12" s="963"/>
      <c r="PJV12" s="962"/>
      <c r="PJW12" s="961"/>
      <c r="PJX12" s="961"/>
      <c r="PJY12" s="963"/>
      <c r="PJZ12" s="962"/>
      <c r="PKA12" s="961"/>
      <c r="PKB12" s="961"/>
      <c r="PKC12" s="963"/>
      <c r="PKD12" s="962"/>
      <c r="PKE12" s="961"/>
      <c r="PKF12" s="961"/>
      <c r="PKG12" s="963"/>
      <c r="PKH12" s="962"/>
      <c r="PKI12" s="961"/>
      <c r="PKJ12" s="961"/>
      <c r="PKK12" s="963"/>
      <c r="PKL12" s="962"/>
      <c r="PKM12" s="961"/>
      <c r="PKN12" s="961"/>
      <c r="PKO12" s="963"/>
      <c r="PKP12" s="962"/>
      <c r="PKQ12" s="961"/>
      <c r="PKR12" s="961"/>
      <c r="PKS12" s="963"/>
      <c r="PKT12" s="962"/>
      <c r="PKU12" s="961"/>
      <c r="PKV12" s="961"/>
      <c r="PKW12" s="963"/>
      <c r="PKX12" s="962"/>
      <c r="PKY12" s="961"/>
      <c r="PKZ12" s="961"/>
      <c r="PLA12" s="963"/>
      <c r="PLB12" s="962"/>
      <c r="PLC12" s="961"/>
      <c r="PLD12" s="961"/>
      <c r="PLE12" s="963"/>
      <c r="PLF12" s="962"/>
      <c r="PLG12" s="961"/>
      <c r="PLH12" s="961"/>
      <c r="PLI12" s="963"/>
      <c r="PLJ12" s="962"/>
      <c r="PLK12" s="961"/>
      <c r="PLL12" s="961"/>
      <c r="PLM12" s="963"/>
      <c r="PLN12" s="962"/>
      <c r="PLO12" s="961"/>
      <c r="PLP12" s="961"/>
      <c r="PLQ12" s="963"/>
      <c r="PLR12" s="962"/>
      <c r="PLS12" s="961"/>
      <c r="PLT12" s="961"/>
      <c r="PLU12" s="963"/>
      <c r="PLV12" s="962"/>
      <c r="PLW12" s="961"/>
      <c r="PLX12" s="961"/>
      <c r="PLY12" s="963"/>
      <c r="PLZ12" s="962"/>
      <c r="PMA12" s="961"/>
      <c r="PMB12" s="961"/>
      <c r="PMC12" s="963"/>
      <c r="PMD12" s="962"/>
      <c r="PME12" s="961"/>
      <c r="PMF12" s="961"/>
      <c r="PMG12" s="963"/>
      <c r="PMH12" s="962"/>
      <c r="PMI12" s="961"/>
      <c r="PMJ12" s="961"/>
      <c r="PMK12" s="963"/>
      <c r="PML12" s="962"/>
      <c r="PMM12" s="961"/>
      <c r="PMN12" s="961"/>
      <c r="PMO12" s="963"/>
      <c r="PMP12" s="962"/>
      <c r="PMQ12" s="961"/>
      <c r="PMR12" s="961"/>
      <c r="PMS12" s="963"/>
      <c r="PMT12" s="962"/>
      <c r="PMU12" s="961"/>
      <c r="PMV12" s="961"/>
      <c r="PMW12" s="963"/>
      <c r="PMX12" s="962"/>
      <c r="PMY12" s="961"/>
      <c r="PMZ12" s="961"/>
      <c r="PNA12" s="963"/>
      <c r="PNB12" s="962"/>
      <c r="PNC12" s="961"/>
      <c r="PND12" s="961"/>
      <c r="PNE12" s="963"/>
      <c r="PNF12" s="962"/>
      <c r="PNG12" s="961"/>
      <c r="PNH12" s="961"/>
      <c r="PNI12" s="963"/>
      <c r="PNJ12" s="962"/>
      <c r="PNK12" s="961"/>
      <c r="PNL12" s="961"/>
      <c r="PNM12" s="963"/>
      <c r="PNN12" s="962"/>
      <c r="PNO12" s="961"/>
      <c r="PNP12" s="961"/>
      <c r="PNQ12" s="963"/>
      <c r="PNR12" s="962"/>
      <c r="PNS12" s="961"/>
      <c r="PNT12" s="961"/>
      <c r="PNU12" s="963"/>
      <c r="PNV12" s="962"/>
      <c r="PNW12" s="961"/>
      <c r="PNX12" s="961"/>
      <c r="PNY12" s="963"/>
      <c r="PNZ12" s="962"/>
      <c r="POA12" s="961"/>
      <c r="POB12" s="961"/>
      <c r="POC12" s="963"/>
      <c r="POD12" s="962"/>
      <c r="POE12" s="961"/>
      <c r="POF12" s="961"/>
      <c r="POG12" s="963"/>
      <c r="POH12" s="962"/>
      <c r="POI12" s="961"/>
      <c r="POJ12" s="961"/>
      <c r="POK12" s="963"/>
      <c r="POL12" s="962"/>
      <c r="POM12" s="961"/>
      <c r="PON12" s="961"/>
      <c r="POO12" s="963"/>
      <c r="POP12" s="962"/>
      <c r="POQ12" s="961"/>
      <c r="POR12" s="961"/>
      <c r="POS12" s="963"/>
      <c r="POT12" s="962"/>
      <c r="POU12" s="961"/>
      <c r="POV12" s="961"/>
      <c r="POW12" s="963"/>
      <c r="POX12" s="962"/>
      <c r="POY12" s="961"/>
      <c r="POZ12" s="961"/>
      <c r="PPA12" s="963"/>
      <c r="PPB12" s="962"/>
      <c r="PPC12" s="961"/>
      <c r="PPD12" s="961"/>
      <c r="PPE12" s="963"/>
      <c r="PPF12" s="962"/>
      <c r="PPG12" s="961"/>
      <c r="PPH12" s="961"/>
      <c r="PPI12" s="963"/>
      <c r="PPJ12" s="962"/>
      <c r="PPK12" s="961"/>
      <c r="PPL12" s="961"/>
      <c r="PPM12" s="963"/>
      <c r="PPN12" s="962"/>
      <c r="PPO12" s="961"/>
      <c r="PPP12" s="961"/>
      <c r="PPQ12" s="963"/>
      <c r="PPR12" s="962"/>
      <c r="PPS12" s="961"/>
      <c r="PPT12" s="961"/>
      <c r="PPU12" s="963"/>
      <c r="PPV12" s="962"/>
      <c r="PPW12" s="961"/>
      <c r="PPX12" s="961"/>
      <c r="PPY12" s="963"/>
      <c r="PPZ12" s="962"/>
      <c r="PQA12" s="961"/>
      <c r="PQB12" s="961"/>
      <c r="PQC12" s="963"/>
      <c r="PQD12" s="962"/>
      <c r="PQE12" s="961"/>
      <c r="PQF12" s="961"/>
      <c r="PQG12" s="963"/>
      <c r="PQH12" s="962"/>
      <c r="PQI12" s="961"/>
      <c r="PQJ12" s="961"/>
      <c r="PQK12" s="963"/>
      <c r="PQL12" s="962"/>
      <c r="PQM12" s="961"/>
      <c r="PQN12" s="961"/>
      <c r="PQO12" s="963"/>
      <c r="PQP12" s="962"/>
      <c r="PQQ12" s="961"/>
      <c r="PQR12" s="961"/>
      <c r="PQS12" s="963"/>
      <c r="PQT12" s="962"/>
      <c r="PQU12" s="961"/>
      <c r="PQV12" s="961"/>
      <c r="PQW12" s="963"/>
      <c r="PQX12" s="962"/>
      <c r="PQY12" s="961"/>
      <c r="PQZ12" s="961"/>
      <c r="PRA12" s="963"/>
      <c r="PRB12" s="962"/>
      <c r="PRC12" s="961"/>
      <c r="PRD12" s="961"/>
      <c r="PRE12" s="963"/>
      <c r="PRF12" s="962"/>
      <c r="PRG12" s="961"/>
      <c r="PRH12" s="961"/>
      <c r="PRI12" s="963"/>
      <c r="PRJ12" s="962"/>
      <c r="PRK12" s="961"/>
      <c r="PRL12" s="961"/>
      <c r="PRM12" s="963"/>
      <c r="PRN12" s="962"/>
      <c r="PRO12" s="961"/>
      <c r="PRP12" s="961"/>
      <c r="PRQ12" s="963"/>
      <c r="PRR12" s="962"/>
      <c r="PRS12" s="961"/>
      <c r="PRT12" s="961"/>
      <c r="PRU12" s="963"/>
      <c r="PRV12" s="962"/>
      <c r="PRW12" s="961"/>
      <c r="PRX12" s="961"/>
      <c r="PRY12" s="963"/>
      <c r="PRZ12" s="962"/>
      <c r="PSA12" s="961"/>
      <c r="PSB12" s="961"/>
      <c r="PSC12" s="963"/>
      <c r="PSD12" s="962"/>
      <c r="PSE12" s="961"/>
      <c r="PSF12" s="961"/>
      <c r="PSG12" s="963"/>
      <c r="PSH12" s="962"/>
      <c r="PSI12" s="961"/>
      <c r="PSJ12" s="961"/>
      <c r="PSK12" s="963"/>
      <c r="PSL12" s="962"/>
      <c r="PSM12" s="961"/>
      <c r="PSN12" s="961"/>
      <c r="PSO12" s="963"/>
      <c r="PSP12" s="962"/>
      <c r="PSQ12" s="961"/>
      <c r="PSR12" s="961"/>
      <c r="PSS12" s="963"/>
      <c r="PST12" s="962"/>
      <c r="PSU12" s="961"/>
      <c r="PSV12" s="961"/>
      <c r="PSW12" s="963"/>
      <c r="PSX12" s="962"/>
      <c r="PSY12" s="961"/>
      <c r="PSZ12" s="961"/>
      <c r="PTA12" s="963"/>
      <c r="PTB12" s="962"/>
      <c r="PTC12" s="961"/>
      <c r="PTD12" s="961"/>
      <c r="PTE12" s="963"/>
      <c r="PTF12" s="962"/>
      <c r="PTG12" s="961"/>
      <c r="PTH12" s="961"/>
      <c r="PTI12" s="963"/>
      <c r="PTJ12" s="962"/>
      <c r="PTK12" s="961"/>
      <c r="PTL12" s="961"/>
      <c r="PTM12" s="963"/>
      <c r="PTN12" s="962"/>
      <c r="PTO12" s="961"/>
      <c r="PTP12" s="961"/>
      <c r="PTQ12" s="963"/>
      <c r="PTR12" s="962"/>
      <c r="PTS12" s="961"/>
      <c r="PTT12" s="961"/>
      <c r="PTU12" s="963"/>
      <c r="PTV12" s="962"/>
      <c r="PTW12" s="961"/>
      <c r="PTX12" s="961"/>
      <c r="PTY12" s="963"/>
      <c r="PTZ12" s="962"/>
      <c r="PUA12" s="961"/>
      <c r="PUB12" s="961"/>
      <c r="PUC12" s="963"/>
      <c r="PUD12" s="962"/>
      <c r="PUE12" s="961"/>
      <c r="PUF12" s="961"/>
      <c r="PUG12" s="963"/>
      <c r="PUH12" s="962"/>
      <c r="PUI12" s="961"/>
      <c r="PUJ12" s="961"/>
      <c r="PUK12" s="963"/>
      <c r="PUL12" s="962"/>
      <c r="PUM12" s="961"/>
      <c r="PUN12" s="961"/>
      <c r="PUO12" s="963"/>
      <c r="PUP12" s="962"/>
      <c r="PUQ12" s="961"/>
      <c r="PUR12" s="961"/>
      <c r="PUS12" s="963"/>
      <c r="PUT12" s="962"/>
      <c r="PUU12" s="961"/>
      <c r="PUV12" s="961"/>
      <c r="PUW12" s="963"/>
      <c r="PUX12" s="962"/>
      <c r="PUY12" s="961"/>
      <c r="PUZ12" s="961"/>
      <c r="PVA12" s="963"/>
      <c r="PVB12" s="962"/>
      <c r="PVC12" s="961"/>
      <c r="PVD12" s="961"/>
      <c r="PVE12" s="963"/>
      <c r="PVF12" s="962"/>
      <c r="PVG12" s="961"/>
      <c r="PVH12" s="961"/>
      <c r="PVI12" s="963"/>
      <c r="PVJ12" s="962"/>
      <c r="PVK12" s="961"/>
      <c r="PVL12" s="961"/>
      <c r="PVM12" s="963"/>
      <c r="PVN12" s="962"/>
      <c r="PVO12" s="961"/>
      <c r="PVP12" s="961"/>
      <c r="PVQ12" s="963"/>
      <c r="PVR12" s="962"/>
      <c r="PVS12" s="961"/>
      <c r="PVT12" s="961"/>
      <c r="PVU12" s="963"/>
      <c r="PVV12" s="962"/>
      <c r="PVW12" s="961"/>
      <c r="PVX12" s="961"/>
      <c r="PVY12" s="963"/>
      <c r="PVZ12" s="962"/>
      <c r="PWA12" s="961"/>
      <c r="PWB12" s="961"/>
      <c r="PWC12" s="963"/>
      <c r="PWD12" s="962"/>
      <c r="PWE12" s="961"/>
      <c r="PWF12" s="961"/>
      <c r="PWG12" s="963"/>
      <c r="PWH12" s="962"/>
      <c r="PWI12" s="961"/>
      <c r="PWJ12" s="961"/>
      <c r="PWK12" s="963"/>
      <c r="PWL12" s="962"/>
      <c r="PWM12" s="961"/>
      <c r="PWN12" s="961"/>
      <c r="PWO12" s="963"/>
      <c r="PWP12" s="962"/>
      <c r="PWQ12" s="961"/>
      <c r="PWR12" s="961"/>
      <c r="PWS12" s="963"/>
      <c r="PWT12" s="962"/>
      <c r="PWU12" s="961"/>
      <c r="PWV12" s="961"/>
      <c r="PWW12" s="963"/>
      <c r="PWX12" s="962"/>
      <c r="PWY12" s="961"/>
      <c r="PWZ12" s="961"/>
      <c r="PXA12" s="963"/>
      <c r="PXB12" s="962"/>
      <c r="PXC12" s="961"/>
      <c r="PXD12" s="961"/>
      <c r="PXE12" s="963"/>
      <c r="PXF12" s="962"/>
      <c r="PXG12" s="961"/>
      <c r="PXH12" s="961"/>
      <c r="PXI12" s="963"/>
      <c r="PXJ12" s="962"/>
      <c r="PXK12" s="961"/>
      <c r="PXL12" s="961"/>
      <c r="PXM12" s="963"/>
      <c r="PXN12" s="962"/>
      <c r="PXO12" s="961"/>
      <c r="PXP12" s="961"/>
      <c r="PXQ12" s="963"/>
      <c r="PXR12" s="962"/>
      <c r="PXS12" s="961"/>
      <c r="PXT12" s="961"/>
      <c r="PXU12" s="963"/>
      <c r="PXV12" s="962"/>
      <c r="PXW12" s="961"/>
      <c r="PXX12" s="961"/>
      <c r="PXY12" s="963"/>
      <c r="PXZ12" s="962"/>
      <c r="PYA12" s="961"/>
      <c r="PYB12" s="961"/>
      <c r="PYC12" s="963"/>
      <c r="PYD12" s="962"/>
      <c r="PYE12" s="961"/>
      <c r="PYF12" s="961"/>
      <c r="PYG12" s="963"/>
      <c r="PYH12" s="962"/>
      <c r="PYI12" s="961"/>
      <c r="PYJ12" s="961"/>
      <c r="PYK12" s="963"/>
      <c r="PYL12" s="962"/>
      <c r="PYM12" s="961"/>
      <c r="PYN12" s="961"/>
      <c r="PYO12" s="963"/>
      <c r="PYP12" s="962"/>
      <c r="PYQ12" s="961"/>
      <c r="PYR12" s="961"/>
      <c r="PYS12" s="963"/>
      <c r="PYT12" s="962"/>
      <c r="PYU12" s="961"/>
      <c r="PYV12" s="961"/>
      <c r="PYW12" s="963"/>
      <c r="PYX12" s="962"/>
      <c r="PYY12" s="961"/>
      <c r="PYZ12" s="961"/>
      <c r="PZA12" s="963"/>
      <c r="PZB12" s="962"/>
      <c r="PZC12" s="961"/>
      <c r="PZD12" s="961"/>
      <c r="PZE12" s="963"/>
      <c r="PZF12" s="962"/>
      <c r="PZG12" s="961"/>
      <c r="PZH12" s="961"/>
      <c r="PZI12" s="963"/>
      <c r="PZJ12" s="962"/>
      <c r="PZK12" s="961"/>
      <c r="PZL12" s="961"/>
      <c r="PZM12" s="963"/>
      <c r="PZN12" s="962"/>
      <c r="PZO12" s="961"/>
      <c r="PZP12" s="961"/>
      <c r="PZQ12" s="963"/>
      <c r="PZR12" s="962"/>
      <c r="PZS12" s="961"/>
      <c r="PZT12" s="961"/>
      <c r="PZU12" s="963"/>
      <c r="PZV12" s="962"/>
      <c r="PZW12" s="961"/>
      <c r="PZX12" s="961"/>
      <c r="PZY12" s="963"/>
      <c r="PZZ12" s="962"/>
      <c r="QAA12" s="961"/>
      <c r="QAB12" s="961"/>
      <c r="QAC12" s="963"/>
      <c r="QAD12" s="962"/>
      <c r="QAE12" s="961"/>
      <c r="QAF12" s="961"/>
      <c r="QAG12" s="963"/>
      <c r="QAH12" s="962"/>
      <c r="QAI12" s="961"/>
      <c r="QAJ12" s="961"/>
      <c r="QAK12" s="963"/>
      <c r="QAL12" s="962"/>
      <c r="QAM12" s="961"/>
      <c r="QAN12" s="961"/>
      <c r="QAO12" s="963"/>
      <c r="QAP12" s="962"/>
      <c r="QAQ12" s="961"/>
      <c r="QAR12" s="961"/>
      <c r="QAS12" s="963"/>
      <c r="QAT12" s="962"/>
      <c r="QAU12" s="961"/>
      <c r="QAV12" s="961"/>
      <c r="QAW12" s="963"/>
      <c r="QAX12" s="962"/>
      <c r="QAY12" s="961"/>
      <c r="QAZ12" s="961"/>
      <c r="QBA12" s="963"/>
      <c r="QBB12" s="962"/>
      <c r="QBC12" s="961"/>
      <c r="QBD12" s="961"/>
      <c r="QBE12" s="963"/>
      <c r="QBF12" s="962"/>
      <c r="QBG12" s="961"/>
      <c r="QBH12" s="961"/>
      <c r="QBI12" s="963"/>
      <c r="QBJ12" s="962"/>
      <c r="QBK12" s="961"/>
      <c r="QBL12" s="961"/>
      <c r="QBM12" s="963"/>
      <c r="QBN12" s="962"/>
      <c r="QBO12" s="961"/>
      <c r="QBP12" s="961"/>
      <c r="QBQ12" s="963"/>
      <c r="QBR12" s="962"/>
      <c r="QBS12" s="961"/>
      <c r="QBT12" s="961"/>
      <c r="QBU12" s="963"/>
      <c r="QBV12" s="962"/>
      <c r="QBW12" s="961"/>
      <c r="QBX12" s="961"/>
      <c r="QBY12" s="963"/>
      <c r="QBZ12" s="962"/>
      <c r="QCA12" s="961"/>
      <c r="QCB12" s="961"/>
      <c r="QCC12" s="963"/>
      <c r="QCD12" s="962"/>
      <c r="QCE12" s="961"/>
      <c r="QCF12" s="961"/>
      <c r="QCG12" s="963"/>
      <c r="QCH12" s="962"/>
      <c r="QCI12" s="961"/>
      <c r="QCJ12" s="961"/>
      <c r="QCK12" s="963"/>
      <c r="QCL12" s="962"/>
      <c r="QCM12" s="961"/>
      <c r="QCN12" s="961"/>
      <c r="QCO12" s="963"/>
      <c r="QCP12" s="962"/>
      <c r="QCQ12" s="961"/>
      <c r="QCR12" s="961"/>
      <c r="QCS12" s="963"/>
      <c r="QCT12" s="962"/>
      <c r="QCU12" s="961"/>
      <c r="QCV12" s="961"/>
      <c r="QCW12" s="963"/>
      <c r="QCX12" s="962"/>
      <c r="QCY12" s="961"/>
      <c r="QCZ12" s="961"/>
      <c r="QDA12" s="963"/>
      <c r="QDB12" s="962"/>
      <c r="QDC12" s="961"/>
      <c r="QDD12" s="961"/>
      <c r="QDE12" s="963"/>
      <c r="QDF12" s="962"/>
      <c r="QDG12" s="961"/>
      <c r="QDH12" s="961"/>
      <c r="QDI12" s="963"/>
      <c r="QDJ12" s="962"/>
      <c r="QDK12" s="961"/>
      <c r="QDL12" s="961"/>
      <c r="QDM12" s="963"/>
      <c r="QDN12" s="962"/>
      <c r="QDO12" s="961"/>
      <c r="QDP12" s="961"/>
      <c r="QDQ12" s="963"/>
      <c r="QDR12" s="962"/>
      <c r="QDS12" s="961"/>
      <c r="QDT12" s="961"/>
      <c r="QDU12" s="963"/>
      <c r="QDV12" s="962"/>
      <c r="QDW12" s="961"/>
      <c r="QDX12" s="961"/>
      <c r="QDY12" s="963"/>
      <c r="QDZ12" s="962"/>
      <c r="QEA12" s="961"/>
      <c r="QEB12" s="961"/>
      <c r="QEC12" s="963"/>
      <c r="QED12" s="962"/>
      <c r="QEE12" s="961"/>
      <c r="QEF12" s="961"/>
      <c r="QEG12" s="963"/>
      <c r="QEH12" s="962"/>
      <c r="QEI12" s="961"/>
      <c r="QEJ12" s="961"/>
      <c r="QEK12" s="963"/>
      <c r="QEL12" s="962"/>
      <c r="QEM12" s="961"/>
      <c r="QEN12" s="961"/>
      <c r="QEO12" s="963"/>
      <c r="QEP12" s="962"/>
      <c r="QEQ12" s="961"/>
      <c r="QER12" s="961"/>
      <c r="QES12" s="963"/>
      <c r="QET12" s="962"/>
      <c r="QEU12" s="961"/>
      <c r="QEV12" s="961"/>
      <c r="QEW12" s="963"/>
      <c r="QEX12" s="962"/>
      <c r="QEY12" s="961"/>
      <c r="QEZ12" s="961"/>
      <c r="QFA12" s="963"/>
      <c r="QFB12" s="962"/>
      <c r="QFC12" s="961"/>
      <c r="QFD12" s="961"/>
      <c r="QFE12" s="963"/>
      <c r="QFF12" s="962"/>
      <c r="QFG12" s="961"/>
      <c r="QFH12" s="961"/>
      <c r="QFI12" s="963"/>
      <c r="QFJ12" s="962"/>
      <c r="QFK12" s="961"/>
      <c r="QFL12" s="961"/>
      <c r="QFM12" s="963"/>
      <c r="QFN12" s="962"/>
      <c r="QFO12" s="961"/>
      <c r="QFP12" s="961"/>
      <c r="QFQ12" s="963"/>
      <c r="QFR12" s="962"/>
      <c r="QFS12" s="961"/>
      <c r="QFT12" s="961"/>
      <c r="QFU12" s="963"/>
      <c r="QFV12" s="962"/>
      <c r="QFW12" s="961"/>
      <c r="QFX12" s="961"/>
      <c r="QFY12" s="963"/>
      <c r="QFZ12" s="962"/>
      <c r="QGA12" s="961"/>
      <c r="QGB12" s="961"/>
      <c r="QGC12" s="963"/>
      <c r="QGD12" s="962"/>
      <c r="QGE12" s="961"/>
      <c r="QGF12" s="961"/>
      <c r="QGG12" s="963"/>
      <c r="QGH12" s="962"/>
      <c r="QGI12" s="961"/>
      <c r="QGJ12" s="961"/>
      <c r="QGK12" s="963"/>
      <c r="QGL12" s="962"/>
      <c r="QGM12" s="961"/>
      <c r="QGN12" s="961"/>
      <c r="QGO12" s="963"/>
      <c r="QGP12" s="962"/>
      <c r="QGQ12" s="961"/>
      <c r="QGR12" s="961"/>
      <c r="QGS12" s="963"/>
      <c r="QGT12" s="962"/>
      <c r="QGU12" s="961"/>
      <c r="QGV12" s="961"/>
      <c r="QGW12" s="963"/>
      <c r="QGX12" s="962"/>
      <c r="QGY12" s="961"/>
      <c r="QGZ12" s="961"/>
      <c r="QHA12" s="963"/>
      <c r="QHB12" s="962"/>
      <c r="QHC12" s="961"/>
      <c r="QHD12" s="961"/>
      <c r="QHE12" s="963"/>
      <c r="QHF12" s="962"/>
      <c r="QHG12" s="961"/>
      <c r="QHH12" s="961"/>
      <c r="QHI12" s="963"/>
      <c r="QHJ12" s="962"/>
      <c r="QHK12" s="961"/>
      <c r="QHL12" s="961"/>
      <c r="QHM12" s="963"/>
      <c r="QHN12" s="962"/>
      <c r="QHO12" s="961"/>
      <c r="QHP12" s="961"/>
      <c r="QHQ12" s="963"/>
      <c r="QHR12" s="962"/>
      <c r="QHS12" s="961"/>
      <c r="QHT12" s="961"/>
      <c r="QHU12" s="963"/>
      <c r="QHV12" s="962"/>
      <c r="QHW12" s="961"/>
      <c r="QHX12" s="961"/>
      <c r="QHY12" s="963"/>
      <c r="QHZ12" s="962"/>
      <c r="QIA12" s="961"/>
      <c r="QIB12" s="961"/>
      <c r="QIC12" s="963"/>
      <c r="QID12" s="962"/>
      <c r="QIE12" s="961"/>
      <c r="QIF12" s="961"/>
      <c r="QIG12" s="963"/>
      <c r="QIH12" s="962"/>
      <c r="QII12" s="961"/>
      <c r="QIJ12" s="961"/>
      <c r="QIK12" s="963"/>
      <c r="QIL12" s="962"/>
      <c r="QIM12" s="961"/>
      <c r="QIN12" s="961"/>
      <c r="QIO12" s="963"/>
      <c r="QIP12" s="962"/>
      <c r="QIQ12" s="961"/>
      <c r="QIR12" s="961"/>
      <c r="QIS12" s="963"/>
      <c r="QIT12" s="962"/>
      <c r="QIU12" s="961"/>
      <c r="QIV12" s="961"/>
      <c r="QIW12" s="963"/>
      <c r="QIX12" s="962"/>
      <c r="QIY12" s="961"/>
      <c r="QIZ12" s="961"/>
      <c r="QJA12" s="963"/>
      <c r="QJB12" s="962"/>
      <c r="QJC12" s="961"/>
      <c r="QJD12" s="961"/>
      <c r="QJE12" s="963"/>
      <c r="QJF12" s="962"/>
      <c r="QJG12" s="961"/>
      <c r="QJH12" s="961"/>
      <c r="QJI12" s="963"/>
      <c r="QJJ12" s="962"/>
      <c r="QJK12" s="961"/>
      <c r="QJL12" s="961"/>
      <c r="QJM12" s="963"/>
      <c r="QJN12" s="962"/>
      <c r="QJO12" s="961"/>
      <c r="QJP12" s="961"/>
      <c r="QJQ12" s="963"/>
      <c r="QJR12" s="962"/>
      <c r="QJS12" s="961"/>
      <c r="QJT12" s="961"/>
      <c r="QJU12" s="963"/>
      <c r="QJV12" s="962"/>
      <c r="QJW12" s="961"/>
      <c r="QJX12" s="961"/>
      <c r="QJY12" s="963"/>
      <c r="QJZ12" s="962"/>
      <c r="QKA12" s="961"/>
      <c r="QKB12" s="961"/>
      <c r="QKC12" s="963"/>
      <c r="QKD12" s="962"/>
      <c r="QKE12" s="961"/>
      <c r="QKF12" s="961"/>
      <c r="QKG12" s="963"/>
      <c r="QKH12" s="962"/>
      <c r="QKI12" s="961"/>
      <c r="QKJ12" s="961"/>
      <c r="QKK12" s="963"/>
      <c r="QKL12" s="962"/>
      <c r="QKM12" s="961"/>
      <c r="QKN12" s="961"/>
      <c r="QKO12" s="963"/>
      <c r="QKP12" s="962"/>
      <c r="QKQ12" s="961"/>
      <c r="QKR12" s="961"/>
      <c r="QKS12" s="963"/>
      <c r="QKT12" s="962"/>
      <c r="QKU12" s="961"/>
      <c r="QKV12" s="961"/>
      <c r="QKW12" s="963"/>
      <c r="QKX12" s="962"/>
      <c r="QKY12" s="961"/>
      <c r="QKZ12" s="961"/>
      <c r="QLA12" s="963"/>
      <c r="QLB12" s="962"/>
      <c r="QLC12" s="961"/>
      <c r="QLD12" s="961"/>
      <c r="QLE12" s="963"/>
      <c r="QLF12" s="962"/>
      <c r="QLG12" s="961"/>
      <c r="QLH12" s="961"/>
      <c r="QLI12" s="963"/>
      <c r="QLJ12" s="962"/>
      <c r="QLK12" s="961"/>
      <c r="QLL12" s="961"/>
      <c r="QLM12" s="963"/>
      <c r="QLN12" s="962"/>
      <c r="QLO12" s="961"/>
      <c r="QLP12" s="961"/>
      <c r="QLQ12" s="963"/>
      <c r="QLR12" s="962"/>
      <c r="QLS12" s="961"/>
      <c r="QLT12" s="961"/>
      <c r="QLU12" s="963"/>
      <c r="QLV12" s="962"/>
      <c r="QLW12" s="961"/>
      <c r="QLX12" s="961"/>
      <c r="QLY12" s="963"/>
      <c r="QLZ12" s="962"/>
      <c r="QMA12" s="961"/>
      <c r="QMB12" s="961"/>
      <c r="QMC12" s="963"/>
      <c r="QMD12" s="962"/>
      <c r="QME12" s="961"/>
      <c r="QMF12" s="961"/>
      <c r="QMG12" s="963"/>
      <c r="QMH12" s="962"/>
      <c r="QMI12" s="961"/>
      <c r="QMJ12" s="961"/>
      <c r="QMK12" s="963"/>
      <c r="QML12" s="962"/>
      <c r="QMM12" s="961"/>
      <c r="QMN12" s="961"/>
      <c r="QMO12" s="963"/>
      <c r="QMP12" s="962"/>
      <c r="QMQ12" s="961"/>
      <c r="QMR12" s="961"/>
      <c r="QMS12" s="963"/>
      <c r="QMT12" s="962"/>
      <c r="QMU12" s="961"/>
      <c r="QMV12" s="961"/>
      <c r="QMW12" s="963"/>
      <c r="QMX12" s="962"/>
      <c r="QMY12" s="961"/>
      <c r="QMZ12" s="961"/>
      <c r="QNA12" s="963"/>
      <c r="QNB12" s="962"/>
      <c r="QNC12" s="961"/>
      <c r="QND12" s="961"/>
      <c r="QNE12" s="963"/>
      <c r="QNF12" s="962"/>
      <c r="QNG12" s="961"/>
      <c r="QNH12" s="961"/>
      <c r="QNI12" s="963"/>
      <c r="QNJ12" s="962"/>
      <c r="QNK12" s="961"/>
      <c r="QNL12" s="961"/>
      <c r="QNM12" s="963"/>
      <c r="QNN12" s="962"/>
      <c r="QNO12" s="961"/>
      <c r="QNP12" s="961"/>
      <c r="QNQ12" s="963"/>
      <c r="QNR12" s="962"/>
      <c r="QNS12" s="961"/>
      <c r="QNT12" s="961"/>
      <c r="QNU12" s="963"/>
      <c r="QNV12" s="962"/>
      <c r="QNW12" s="961"/>
      <c r="QNX12" s="961"/>
      <c r="QNY12" s="963"/>
      <c r="QNZ12" s="962"/>
      <c r="QOA12" s="961"/>
      <c r="QOB12" s="961"/>
      <c r="QOC12" s="963"/>
      <c r="QOD12" s="962"/>
      <c r="QOE12" s="961"/>
      <c r="QOF12" s="961"/>
      <c r="QOG12" s="963"/>
      <c r="QOH12" s="962"/>
      <c r="QOI12" s="961"/>
      <c r="QOJ12" s="961"/>
      <c r="QOK12" s="963"/>
      <c r="QOL12" s="962"/>
      <c r="QOM12" s="961"/>
      <c r="QON12" s="961"/>
      <c r="QOO12" s="963"/>
      <c r="QOP12" s="962"/>
      <c r="QOQ12" s="961"/>
      <c r="QOR12" s="961"/>
      <c r="QOS12" s="963"/>
      <c r="QOT12" s="962"/>
      <c r="QOU12" s="961"/>
      <c r="QOV12" s="961"/>
      <c r="QOW12" s="963"/>
      <c r="QOX12" s="962"/>
      <c r="QOY12" s="961"/>
      <c r="QOZ12" s="961"/>
      <c r="QPA12" s="963"/>
      <c r="QPB12" s="962"/>
      <c r="QPC12" s="961"/>
      <c r="QPD12" s="961"/>
      <c r="QPE12" s="963"/>
      <c r="QPF12" s="962"/>
      <c r="QPG12" s="961"/>
      <c r="QPH12" s="961"/>
      <c r="QPI12" s="963"/>
      <c r="QPJ12" s="962"/>
      <c r="QPK12" s="961"/>
      <c r="QPL12" s="961"/>
      <c r="QPM12" s="963"/>
      <c r="QPN12" s="962"/>
      <c r="QPO12" s="961"/>
      <c r="QPP12" s="961"/>
      <c r="QPQ12" s="963"/>
      <c r="QPR12" s="962"/>
      <c r="QPS12" s="961"/>
      <c r="QPT12" s="961"/>
      <c r="QPU12" s="963"/>
      <c r="QPV12" s="962"/>
      <c r="QPW12" s="961"/>
      <c r="QPX12" s="961"/>
      <c r="QPY12" s="963"/>
      <c r="QPZ12" s="962"/>
      <c r="QQA12" s="961"/>
      <c r="QQB12" s="961"/>
      <c r="QQC12" s="963"/>
      <c r="QQD12" s="962"/>
      <c r="QQE12" s="961"/>
      <c r="QQF12" s="961"/>
      <c r="QQG12" s="963"/>
      <c r="QQH12" s="962"/>
      <c r="QQI12" s="961"/>
      <c r="QQJ12" s="961"/>
      <c r="QQK12" s="963"/>
      <c r="QQL12" s="962"/>
      <c r="QQM12" s="961"/>
      <c r="QQN12" s="961"/>
      <c r="QQO12" s="963"/>
      <c r="QQP12" s="962"/>
      <c r="QQQ12" s="961"/>
      <c r="QQR12" s="961"/>
      <c r="QQS12" s="963"/>
      <c r="QQT12" s="962"/>
      <c r="QQU12" s="961"/>
      <c r="QQV12" s="961"/>
      <c r="QQW12" s="963"/>
      <c r="QQX12" s="962"/>
      <c r="QQY12" s="961"/>
      <c r="QQZ12" s="961"/>
      <c r="QRA12" s="963"/>
      <c r="QRB12" s="962"/>
      <c r="QRC12" s="961"/>
      <c r="QRD12" s="961"/>
      <c r="QRE12" s="963"/>
      <c r="QRF12" s="962"/>
      <c r="QRG12" s="961"/>
      <c r="QRH12" s="961"/>
      <c r="QRI12" s="963"/>
      <c r="QRJ12" s="962"/>
      <c r="QRK12" s="961"/>
      <c r="QRL12" s="961"/>
      <c r="QRM12" s="963"/>
      <c r="QRN12" s="962"/>
      <c r="QRO12" s="961"/>
      <c r="QRP12" s="961"/>
      <c r="QRQ12" s="963"/>
      <c r="QRR12" s="962"/>
      <c r="QRS12" s="961"/>
      <c r="QRT12" s="961"/>
      <c r="QRU12" s="963"/>
      <c r="QRV12" s="962"/>
      <c r="QRW12" s="961"/>
      <c r="QRX12" s="961"/>
      <c r="QRY12" s="963"/>
      <c r="QRZ12" s="962"/>
      <c r="QSA12" s="961"/>
      <c r="QSB12" s="961"/>
      <c r="QSC12" s="963"/>
      <c r="QSD12" s="962"/>
      <c r="QSE12" s="961"/>
      <c r="QSF12" s="961"/>
      <c r="QSG12" s="963"/>
      <c r="QSH12" s="962"/>
      <c r="QSI12" s="961"/>
      <c r="QSJ12" s="961"/>
      <c r="QSK12" s="963"/>
      <c r="QSL12" s="962"/>
      <c r="QSM12" s="961"/>
      <c r="QSN12" s="961"/>
      <c r="QSO12" s="963"/>
      <c r="QSP12" s="962"/>
      <c r="QSQ12" s="961"/>
      <c r="QSR12" s="961"/>
      <c r="QSS12" s="963"/>
      <c r="QST12" s="962"/>
      <c r="QSU12" s="961"/>
      <c r="QSV12" s="961"/>
      <c r="QSW12" s="963"/>
      <c r="QSX12" s="962"/>
      <c r="QSY12" s="961"/>
      <c r="QSZ12" s="961"/>
      <c r="QTA12" s="963"/>
      <c r="QTB12" s="962"/>
      <c r="QTC12" s="961"/>
      <c r="QTD12" s="961"/>
      <c r="QTE12" s="963"/>
      <c r="QTF12" s="962"/>
      <c r="QTG12" s="961"/>
      <c r="QTH12" s="961"/>
      <c r="QTI12" s="963"/>
      <c r="QTJ12" s="962"/>
      <c r="QTK12" s="961"/>
      <c r="QTL12" s="961"/>
      <c r="QTM12" s="963"/>
      <c r="QTN12" s="962"/>
      <c r="QTO12" s="961"/>
      <c r="QTP12" s="961"/>
      <c r="QTQ12" s="963"/>
      <c r="QTR12" s="962"/>
      <c r="QTS12" s="961"/>
      <c r="QTT12" s="961"/>
      <c r="QTU12" s="963"/>
      <c r="QTV12" s="962"/>
      <c r="QTW12" s="961"/>
      <c r="QTX12" s="961"/>
      <c r="QTY12" s="963"/>
      <c r="QTZ12" s="962"/>
      <c r="QUA12" s="961"/>
      <c r="QUB12" s="961"/>
      <c r="QUC12" s="963"/>
      <c r="QUD12" s="962"/>
      <c r="QUE12" s="961"/>
      <c r="QUF12" s="961"/>
      <c r="QUG12" s="963"/>
      <c r="QUH12" s="962"/>
      <c r="QUI12" s="961"/>
      <c r="QUJ12" s="961"/>
      <c r="QUK12" s="963"/>
      <c r="QUL12" s="962"/>
      <c r="QUM12" s="961"/>
      <c r="QUN12" s="961"/>
      <c r="QUO12" s="963"/>
      <c r="QUP12" s="962"/>
      <c r="QUQ12" s="961"/>
      <c r="QUR12" s="961"/>
      <c r="QUS12" s="963"/>
      <c r="QUT12" s="962"/>
      <c r="QUU12" s="961"/>
      <c r="QUV12" s="961"/>
      <c r="QUW12" s="963"/>
      <c r="QUX12" s="962"/>
      <c r="QUY12" s="961"/>
      <c r="QUZ12" s="961"/>
      <c r="QVA12" s="963"/>
      <c r="QVB12" s="962"/>
      <c r="QVC12" s="961"/>
      <c r="QVD12" s="961"/>
      <c r="QVE12" s="963"/>
      <c r="QVF12" s="962"/>
      <c r="QVG12" s="961"/>
      <c r="QVH12" s="961"/>
      <c r="QVI12" s="963"/>
      <c r="QVJ12" s="962"/>
      <c r="QVK12" s="961"/>
      <c r="QVL12" s="961"/>
      <c r="QVM12" s="963"/>
      <c r="QVN12" s="962"/>
      <c r="QVO12" s="961"/>
      <c r="QVP12" s="961"/>
      <c r="QVQ12" s="963"/>
      <c r="QVR12" s="962"/>
      <c r="QVS12" s="961"/>
      <c r="QVT12" s="961"/>
      <c r="QVU12" s="963"/>
      <c r="QVV12" s="962"/>
      <c r="QVW12" s="961"/>
      <c r="QVX12" s="961"/>
      <c r="QVY12" s="963"/>
      <c r="QVZ12" s="962"/>
      <c r="QWA12" s="961"/>
      <c r="QWB12" s="961"/>
      <c r="QWC12" s="963"/>
      <c r="QWD12" s="962"/>
      <c r="QWE12" s="961"/>
      <c r="QWF12" s="961"/>
      <c r="QWG12" s="963"/>
      <c r="QWH12" s="962"/>
      <c r="QWI12" s="961"/>
      <c r="QWJ12" s="961"/>
      <c r="QWK12" s="963"/>
      <c r="QWL12" s="962"/>
      <c r="QWM12" s="961"/>
      <c r="QWN12" s="961"/>
      <c r="QWO12" s="963"/>
      <c r="QWP12" s="962"/>
      <c r="QWQ12" s="961"/>
      <c r="QWR12" s="961"/>
      <c r="QWS12" s="963"/>
      <c r="QWT12" s="962"/>
      <c r="QWU12" s="961"/>
      <c r="QWV12" s="961"/>
      <c r="QWW12" s="963"/>
      <c r="QWX12" s="962"/>
      <c r="QWY12" s="961"/>
      <c r="QWZ12" s="961"/>
      <c r="QXA12" s="963"/>
      <c r="QXB12" s="962"/>
      <c r="QXC12" s="961"/>
      <c r="QXD12" s="961"/>
      <c r="QXE12" s="963"/>
      <c r="QXF12" s="962"/>
      <c r="QXG12" s="961"/>
      <c r="QXH12" s="961"/>
      <c r="QXI12" s="963"/>
      <c r="QXJ12" s="962"/>
      <c r="QXK12" s="961"/>
      <c r="QXL12" s="961"/>
      <c r="QXM12" s="963"/>
      <c r="QXN12" s="962"/>
      <c r="QXO12" s="961"/>
      <c r="QXP12" s="961"/>
      <c r="QXQ12" s="963"/>
      <c r="QXR12" s="962"/>
      <c r="QXS12" s="961"/>
      <c r="QXT12" s="961"/>
      <c r="QXU12" s="963"/>
      <c r="QXV12" s="962"/>
      <c r="QXW12" s="961"/>
      <c r="QXX12" s="961"/>
      <c r="QXY12" s="963"/>
      <c r="QXZ12" s="962"/>
      <c r="QYA12" s="961"/>
      <c r="QYB12" s="961"/>
      <c r="QYC12" s="963"/>
      <c r="QYD12" s="962"/>
      <c r="QYE12" s="961"/>
      <c r="QYF12" s="961"/>
      <c r="QYG12" s="963"/>
      <c r="QYH12" s="962"/>
      <c r="QYI12" s="961"/>
      <c r="QYJ12" s="961"/>
      <c r="QYK12" s="963"/>
      <c r="QYL12" s="962"/>
      <c r="QYM12" s="961"/>
      <c r="QYN12" s="961"/>
      <c r="QYO12" s="963"/>
      <c r="QYP12" s="962"/>
      <c r="QYQ12" s="961"/>
      <c r="QYR12" s="961"/>
      <c r="QYS12" s="963"/>
      <c r="QYT12" s="962"/>
      <c r="QYU12" s="961"/>
      <c r="QYV12" s="961"/>
      <c r="QYW12" s="963"/>
      <c r="QYX12" s="962"/>
      <c r="QYY12" s="961"/>
      <c r="QYZ12" s="961"/>
      <c r="QZA12" s="963"/>
      <c r="QZB12" s="962"/>
      <c r="QZC12" s="961"/>
      <c r="QZD12" s="961"/>
      <c r="QZE12" s="963"/>
      <c r="QZF12" s="962"/>
      <c r="QZG12" s="961"/>
      <c r="QZH12" s="961"/>
      <c r="QZI12" s="963"/>
      <c r="QZJ12" s="962"/>
      <c r="QZK12" s="961"/>
      <c r="QZL12" s="961"/>
      <c r="QZM12" s="963"/>
      <c r="QZN12" s="962"/>
      <c r="QZO12" s="961"/>
      <c r="QZP12" s="961"/>
      <c r="QZQ12" s="963"/>
      <c r="QZR12" s="962"/>
      <c r="QZS12" s="961"/>
      <c r="QZT12" s="961"/>
      <c r="QZU12" s="963"/>
      <c r="QZV12" s="962"/>
      <c r="QZW12" s="961"/>
      <c r="QZX12" s="961"/>
      <c r="QZY12" s="963"/>
      <c r="QZZ12" s="962"/>
      <c r="RAA12" s="961"/>
      <c r="RAB12" s="961"/>
      <c r="RAC12" s="963"/>
      <c r="RAD12" s="962"/>
      <c r="RAE12" s="961"/>
      <c r="RAF12" s="961"/>
      <c r="RAG12" s="963"/>
      <c r="RAH12" s="962"/>
      <c r="RAI12" s="961"/>
      <c r="RAJ12" s="961"/>
      <c r="RAK12" s="963"/>
      <c r="RAL12" s="962"/>
      <c r="RAM12" s="961"/>
      <c r="RAN12" s="961"/>
      <c r="RAO12" s="963"/>
      <c r="RAP12" s="962"/>
      <c r="RAQ12" s="961"/>
      <c r="RAR12" s="961"/>
      <c r="RAS12" s="963"/>
      <c r="RAT12" s="962"/>
      <c r="RAU12" s="961"/>
      <c r="RAV12" s="961"/>
      <c r="RAW12" s="963"/>
      <c r="RAX12" s="962"/>
      <c r="RAY12" s="961"/>
      <c r="RAZ12" s="961"/>
      <c r="RBA12" s="963"/>
      <c r="RBB12" s="962"/>
      <c r="RBC12" s="961"/>
      <c r="RBD12" s="961"/>
      <c r="RBE12" s="963"/>
      <c r="RBF12" s="962"/>
      <c r="RBG12" s="961"/>
      <c r="RBH12" s="961"/>
      <c r="RBI12" s="963"/>
      <c r="RBJ12" s="962"/>
      <c r="RBK12" s="961"/>
      <c r="RBL12" s="961"/>
      <c r="RBM12" s="963"/>
      <c r="RBN12" s="962"/>
      <c r="RBO12" s="961"/>
      <c r="RBP12" s="961"/>
      <c r="RBQ12" s="963"/>
      <c r="RBR12" s="962"/>
      <c r="RBS12" s="961"/>
      <c r="RBT12" s="961"/>
      <c r="RBU12" s="963"/>
      <c r="RBV12" s="962"/>
      <c r="RBW12" s="961"/>
      <c r="RBX12" s="961"/>
      <c r="RBY12" s="963"/>
      <c r="RBZ12" s="962"/>
      <c r="RCA12" s="961"/>
      <c r="RCB12" s="961"/>
      <c r="RCC12" s="963"/>
      <c r="RCD12" s="962"/>
      <c r="RCE12" s="961"/>
      <c r="RCF12" s="961"/>
      <c r="RCG12" s="963"/>
      <c r="RCH12" s="962"/>
      <c r="RCI12" s="961"/>
      <c r="RCJ12" s="961"/>
      <c r="RCK12" s="963"/>
      <c r="RCL12" s="962"/>
      <c r="RCM12" s="961"/>
      <c r="RCN12" s="961"/>
      <c r="RCO12" s="963"/>
      <c r="RCP12" s="962"/>
      <c r="RCQ12" s="961"/>
      <c r="RCR12" s="961"/>
      <c r="RCS12" s="963"/>
      <c r="RCT12" s="962"/>
      <c r="RCU12" s="961"/>
      <c r="RCV12" s="961"/>
      <c r="RCW12" s="963"/>
      <c r="RCX12" s="962"/>
      <c r="RCY12" s="961"/>
      <c r="RCZ12" s="961"/>
      <c r="RDA12" s="963"/>
      <c r="RDB12" s="962"/>
      <c r="RDC12" s="961"/>
      <c r="RDD12" s="961"/>
      <c r="RDE12" s="963"/>
      <c r="RDF12" s="962"/>
      <c r="RDG12" s="961"/>
      <c r="RDH12" s="961"/>
      <c r="RDI12" s="963"/>
      <c r="RDJ12" s="962"/>
      <c r="RDK12" s="961"/>
      <c r="RDL12" s="961"/>
      <c r="RDM12" s="963"/>
      <c r="RDN12" s="962"/>
      <c r="RDO12" s="961"/>
      <c r="RDP12" s="961"/>
      <c r="RDQ12" s="963"/>
      <c r="RDR12" s="962"/>
      <c r="RDS12" s="961"/>
      <c r="RDT12" s="961"/>
      <c r="RDU12" s="963"/>
      <c r="RDV12" s="962"/>
      <c r="RDW12" s="961"/>
      <c r="RDX12" s="961"/>
      <c r="RDY12" s="963"/>
      <c r="RDZ12" s="962"/>
      <c r="REA12" s="961"/>
      <c r="REB12" s="961"/>
      <c r="REC12" s="963"/>
      <c r="RED12" s="962"/>
      <c r="REE12" s="961"/>
      <c r="REF12" s="961"/>
      <c r="REG12" s="963"/>
      <c r="REH12" s="962"/>
      <c r="REI12" s="961"/>
      <c r="REJ12" s="961"/>
      <c r="REK12" s="963"/>
      <c r="REL12" s="962"/>
      <c r="REM12" s="961"/>
      <c r="REN12" s="961"/>
      <c r="REO12" s="963"/>
      <c r="REP12" s="962"/>
      <c r="REQ12" s="961"/>
      <c r="RER12" s="961"/>
      <c r="RES12" s="963"/>
      <c r="RET12" s="962"/>
      <c r="REU12" s="961"/>
      <c r="REV12" s="961"/>
      <c r="REW12" s="963"/>
      <c r="REX12" s="962"/>
      <c r="REY12" s="961"/>
      <c r="REZ12" s="961"/>
      <c r="RFA12" s="963"/>
      <c r="RFB12" s="962"/>
      <c r="RFC12" s="961"/>
      <c r="RFD12" s="961"/>
      <c r="RFE12" s="963"/>
      <c r="RFF12" s="962"/>
      <c r="RFG12" s="961"/>
      <c r="RFH12" s="961"/>
      <c r="RFI12" s="963"/>
      <c r="RFJ12" s="962"/>
      <c r="RFK12" s="961"/>
      <c r="RFL12" s="961"/>
      <c r="RFM12" s="963"/>
      <c r="RFN12" s="962"/>
      <c r="RFO12" s="961"/>
      <c r="RFP12" s="961"/>
      <c r="RFQ12" s="963"/>
      <c r="RFR12" s="962"/>
      <c r="RFS12" s="961"/>
      <c r="RFT12" s="961"/>
      <c r="RFU12" s="963"/>
      <c r="RFV12" s="962"/>
      <c r="RFW12" s="961"/>
      <c r="RFX12" s="961"/>
      <c r="RFY12" s="963"/>
      <c r="RFZ12" s="962"/>
      <c r="RGA12" s="961"/>
      <c r="RGB12" s="961"/>
      <c r="RGC12" s="963"/>
      <c r="RGD12" s="962"/>
      <c r="RGE12" s="961"/>
      <c r="RGF12" s="961"/>
      <c r="RGG12" s="963"/>
      <c r="RGH12" s="962"/>
      <c r="RGI12" s="961"/>
      <c r="RGJ12" s="961"/>
      <c r="RGK12" s="963"/>
      <c r="RGL12" s="962"/>
      <c r="RGM12" s="961"/>
      <c r="RGN12" s="961"/>
      <c r="RGO12" s="963"/>
      <c r="RGP12" s="962"/>
      <c r="RGQ12" s="961"/>
      <c r="RGR12" s="961"/>
      <c r="RGS12" s="963"/>
      <c r="RGT12" s="962"/>
      <c r="RGU12" s="961"/>
      <c r="RGV12" s="961"/>
      <c r="RGW12" s="963"/>
      <c r="RGX12" s="962"/>
      <c r="RGY12" s="961"/>
      <c r="RGZ12" s="961"/>
      <c r="RHA12" s="963"/>
      <c r="RHB12" s="962"/>
      <c r="RHC12" s="961"/>
      <c r="RHD12" s="961"/>
      <c r="RHE12" s="963"/>
      <c r="RHF12" s="962"/>
      <c r="RHG12" s="961"/>
      <c r="RHH12" s="961"/>
      <c r="RHI12" s="963"/>
      <c r="RHJ12" s="962"/>
      <c r="RHK12" s="961"/>
      <c r="RHL12" s="961"/>
      <c r="RHM12" s="963"/>
      <c r="RHN12" s="962"/>
      <c r="RHO12" s="961"/>
      <c r="RHP12" s="961"/>
      <c r="RHQ12" s="963"/>
      <c r="RHR12" s="962"/>
      <c r="RHS12" s="961"/>
      <c r="RHT12" s="961"/>
      <c r="RHU12" s="963"/>
      <c r="RHV12" s="962"/>
      <c r="RHW12" s="961"/>
      <c r="RHX12" s="961"/>
      <c r="RHY12" s="963"/>
      <c r="RHZ12" s="962"/>
      <c r="RIA12" s="961"/>
      <c r="RIB12" s="961"/>
      <c r="RIC12" s="963"/>
      <c r="RID12" s="962"/>
      <c r="RIE12" s="961"/>
      <c r="RIF12" s="961"/>
      <c r="RIG12" s="963"/>
      <c r="RIH12" s="962"/>
      <c r="RII12" s="961"/>
      <c r="RIJ12" s="961"/>
      <c r="RIK12" s="963"/>
      <c r="RIL12" s="962"/>
      <c r="RIM12" s="961"/>
      <c r="RIN12" s="961"/>
      <c r="RIO12" s="963"/>
      <c r="RIP12" s="962"/>
      <c r="RIQ12" s="961"/>
      <c r="RIR12" s="961"/>
      <c r="RIS12" s="963"/>
      <c r="RIT12" s="962"/>
      <c r="RIU12" s="961"/>
      <c r="RIV12" s="961"/>
      <c r="RIW12" s="963"/>
      <c r="RIX12" s="962"/>
      <c r="RIY12" s="961"/>
      <c r="RIZ12" s="961"/>
      <c r="RJA12" s="963"/>
      <c r="RJB12" s="962"/>
      <c r="RJC12" s="961"/>
      <c r="RJD12" s="961"/>
      <c r="RJE12" s="963"/>
      <c r="RJF12" s="962"/>
      <c r="RJG12" s="961"/>
      <c r="RJH12" s="961"/>
      <c r="RJI12" s="963"/>
      <c r="RJJ12" s="962"/>
      <c r="RJK12" s="961"/>
      <c r="RJL12" s="961"/>
      <c r="RJM12" s="963"/>
      <c r="RJN12" s="962"/>
      <c r="RJO12" s="961"/>
      <c r="RJP12" s="961"/>
      <c r="RJQ12" s="963"/>
      <c r="RJR12" s="962"/>
      <c r="RJS12" s="961"/>
      <c r="RJT12" s="961"/>
      <c r="RJU12" s="963"/>
      <c r="RJV12" s="962"/>
      <c r="RJW12" s="961"/>
      <c r="RJX12" s="961"/>
      <c r="RJY12" s="963"/>
      <c r="RJZ12" s="962"/>
      <c r="RKA12" s="961"/>
      <c r="RKB12" s="961"/>
      <c r="RKC12" s="963"/>
      <c r="RKD12" s="962"/>
      <c r="RKE12" s="961"/>
      <c r="RKF12" s="961"/>
      <c r="RKG12" s="963"/>
      <c r="RKH12" s="962"/>
      <c r="RKI12" s="961"/>
      <c r="RKJ12" s="961"/>
      <c r="RKK12" s="963"/>
      <c r="RKL12" s="962"/>
      <c r="RKM12" s="961"/>
      <c r="RKN12" s="961"/>
      <c r="RKO12" s="963"/>
      <c r="RKP12" s="962"/>
      <c r="RKQ12" s="961"/>
      <c r="RKR12" s="961"/>
      <c r="RKS12" s="963"/>
      <c r="RKT12" s="962"/>
      <c r="RKU12" s="961"/>
      <c r="RKV12" s="961"/>
      <c r="RKW12" s="963"/>
      <c r="RKX12" s="962"/>
      <c r="RKY12" s="961"/>
      <c r="RKZ12" s="961"/>
      <c r="RLA12" s="963"/>
      <c r="RLB12" s="962"/>
      <c r="RLC12" s="961"/>
      <c r="RLD12" s="961"/>
      <c r="RLE12" s="963"/>
      <c r="RLF12" s="962"/>
      <c r="RLG12" s="961"/>
      <c r="RLH12" s="961"/>
      <c r="RLI12" s="963"/>
      <c r="RLJ12" s="962"/>
      <c r="RLK12" s="961"/>
      <c r="RLL12" s="961"/>
      <c r="RLM12" s="963"/>
      <c r="RLN12" s="962"/>
      <c r="RLO12" s="961"/>
      <c r="RLP12" s="961"/>
      <c r="RLQ12" s="963"/>
      <c r="RLR12" s="962"/>
      <c r="RLS12" s="961"/>
      <c r="RLT12" s="961"/>
      <c r="RLU12" s="963"/>
      <c r="RLV12" s="962"/>
      <c r="RLW12" s="961"/>
      <c r="RLX12" s="961"/>
      <c r="RLY12" s="963"/>
      <c r="RLZ12" s="962"/>
      <c r="RMA12" s="961"/>
      <c r="RMB12" s="961"/>
      <c r="RMC12" s="963"/>
      <c r="RMD12" s="962"/>
      <c r="RME12" s="961"/>
      <c r="RMF12" s="961"/>
      <c r="RMG12" s="963"/>
      <c r="RMH12" s="962"/>
      <c r="RMI12" s="961"/>
      <c r="RMJ12" s="961"/>
      <c r="RMK12" s="963"/>
      <c r="RML12" s="962"/>
      <c r="RMM12" s="961"/>
      <c r="RMN12" s="961"/>
      <c r="RMO12" s="963"/>
      <c r="RMP12" s="962"/>
      <c r="RMQ12" s="961"/>
      <c r="RMR12" s="961"/>
      <c r="RMS12" s="963"/>
      <c r="RMT12" s="962"/>
      <c r="RMU12" s="961"/>
      <c r="RMV12" s="961"/>
      <c r="RMW12" s="963"/>
      <c r="RMX12" s="962"/>
      <c r="RMY12" s="961"/>
      <c r="RMZ12" s="961"/>
      <c r="RNA12" s="963"/>
      <c r="RNB12" s="962"/>
      <c r="RNC12" s="961"/>
      <c r="RND12" s="961"/>
      <c r="RNE12" s="963"/>
      <c r="RNF12" s="962"/>
      <c r="RNG12" s="961"/>
      <c r="RNH12" s="961"/>
      <c r="RNI12" s="963"/>
      <c r="RNJ12" s="962"/>
      <c r="RNK12" s="961"/>
      <c r="RNL12" s="961"/>
      <c r="RNM12" s="963"/>
      <c r="RNN12" s="962"/>
      <c r="RNO12" s="961"/>
      <c r="RNP12" s="961"/>
      <c r="RNQ12" s="963"/>
      <c r="RNR12" s="962"/>
      <c r="RNS12" s="961"/>
      <c r="RNT12" s="961"/>
      <c r="RNU12" s="963"/>
      <c r="RNV12" s="962"/>
      <c r="RNW12" s="961"/>
      <c r="RNX12" s="961"/>
      <c r="RNY12" s="963"/>
      <c r="RNZ12" s="962"/>
      <c r="ROA12" s="961"/>
      <c r="ROB12" s="961"/>
      <c r="ROC12" s="963"/>
      <c r="ROD12" s="962"/>
      <c r="ROE12" s="961"/>
      <c r="ROF12" s="961"/>
      <c r="ROG12" s="963"/>
      <c r="ROH12" s="962"/>
      <c r="ROI12" s="961"/>
      <c r="ROJ12" s="961"/>
      <c r="ROK12" s="963"/>
      <c r="ROL12" s="962"/>
      <c r="ROM12" s="961"/>
      <c r="RON12" s="961"/>
      <c r="ROO12" s="963"/>
      <c r="ROP12" s="962"/>
      <c r="ROQ12" s="961"/>
      <c r="ROR12" s="961"/>
      <c r="ROS12" s="963"/>
      <c r="ROT12" s="962"/>
      <c r="ROU12" s="961"/>
      <c r="ROV12" s="961"/>
      <c r="ROW12" s="963"/>
      <c r="ROX12" s="962"/>
      <c r="ROY12" s="961"/>
      <c r="ROZ12" s="961"/>
      <c r="RPA12" s="963"/>
      <c r="RPB12" s="962"/>
      <c r="RPC12" s="961"/>
      <c r="RPD12" s="961"/>
      <c r="RPE12" s="963"/>
      <c r="RPF12" s="962"/>
      <c r="RPG12" s="961"/>
      <c r="RPH12" s="961"/>
      <c r="RPI12" s="963"/>
      <c r="RPJ12" s="962"/>
      <c r="RPK12" s="961"/>
      <c r="RPL12" s="961"/>
      <c r="RPM12" s="963"/>
      <c r="RPN12" s="962"/>
      <c r="RPO12" s="961"/>
      <c r="RPP12" s="961"/>
      <c r="RPQ12" s="963"/>
      <c r="RPR12" s="962"/>
      <c r="RPS12" s="961"/>
      <c r="RPT12" s="961"/>
      <c r="RPU12" s="963"/>
      <c r="RPV12" s="962"/>
      <c r="RPW12" s="961"/>
      <c r="RPX12" s="961"/>
      <c r="RPY12" s="963"/>
      <c r="RPZ12" s="962"/>
      <c r="RQA12" s="961"/>
      <c r="RQB12" s="961"/>
      <c r="RQC12" s="963"/>
      <c r="RQD12" s="962"/>
      <c r="RQE12" s="961"/>
      <c r="RQF12" s="961"/>
      <c r="RQG12" s="963"/>
      <c r="RQH12" s="962"/>
      <c r="RQI12" s="961"/>
      <c r="RQJ12" s="961"/>
      <c r="RQK12" s="963"/>
      <c r="RQL12" s="962"/>
      <c r="RQM12" s="961"/>
      <c r="RQN12" s="961"/>
      <c r="RQO12" s="963"/>
      <c r="RQP12" s="962"/>
      <c r="RQQ12" s="961"/>
      <c r="RQR12" s="961"/>
      <c r="RQS12" s="963"/>
      <c r="RQT12" s="962"/>
      <c r="RQU12" s="961"/>
      <c r="RQV12" s="961"/>
      <c r="RQW12" s="963"/>
      <c r="RQX12" s="962"/>
      <c r="RQY12" s="961"/>
      <c r="RQZ12" s="961"/>
      <c r="RRA12" s="963"/>
      <c r="RRB12" s="962"/>
      <c r="RRC12" s="961"/>
      <c r="RRD12" s="961"/>
      <c r="RRE12" s="963"/>
      <c r="RRF12" s="962"/>
      <c r="RRG12" s="961"/>
      <c r="RRH12" s="961"/>
      <c r="RRI12" s="963"/>
      <c r="RRJ12" s="962"/>
      <c r="RRK12" s="961"/>
      <c r="RRL12" s="961"/>
      <c r="RRM12" s="963"/>
      <c r="RRN12" s="962"/>
      <c r="RRO12" s="961"/>
      <c r="RRP12" s="961"/>
      <c r="RRQ12" s="963"/>
      <c r="RRR12" s="962"/>
      <c r="RRS12" s="961"/>
      <c r="RRT12" s="961"/>
      <c r="RRU12" s="963"/>
      <c r="RRV12" s="962"/>
      <c r="RRW12" s="961"/>
      <c r="RRX12" s="961"/>
      <c r="RRY12" s="963"/>
      <c r="RRZ12" s="962"/>
      <c r="RSA12" s="961"/>
      <c r="RSB12" s="961"/>
      <c r="RSC12" s="963"/>
      <c r="RSD12" s="962"/>
      <c r="RSE12" s="961"/>
      <c r="RSF12" s="961"/>
      <c r="RSG12" s="963"/>
      <c r="RSH12" s="962"/>
      <c r="RSI12" s="961"/>
      <c r="RSJ12" s="961"/>
      <c r="RSK12" s="963"/>
      <c r="RSL12" s="962"/>
      <c r="RSM12" s="961"/>
      <c r="RSN12" s="961"/>
      <c r="RSO12" s="963"/>
      <c r="RSP12" s="962"/>
      <c r="RSQ12" s="961"/>
      <c r="RSR12" s="961"/>
      <c r="RSS12" s="963"/>
      <c r="RST12" s="962"/>
      <c r="RSU12" s="961"/>
      <c r="RSV12" s="961"/>
      <c r="RSW12" s="963"/>
      <c r="RSX12" s="962"/>
      <c r="RSY12" s="961"/>
      <c r="RSZ12" s="961"/>
      <c r="RTA12" s="963"/>
      <c r="RTB12" s="962"/>
      <c r="RTC12" s="961"/>
      <c r="RTD12" s="961"/>
      <c r="RTE12" s="963"/>
      <c r="RTF12" s="962"/>
      <c r="RTG12" s="961"/>
      <c r="RTH12" s="961"/>
      <c r="RTI12" s="963"/>
      <c r="RTJ12" s="962"/>
      <c r="RTK12" s="961"/>
      <c r="RTL12" s="961"/>
      <c r="RTM12" s="963"/>
      <c r="RTN12" s="962"/>
      <c r="RTO12" s="961"/>
      <c r="RTP12" s="961"/>
      <c r="RTQ12" s="963"/>
      <c r="RTR12" s="962"/>
      <c r="RTS12" s="961"/>
      <c r="RTT12" s="961"/>
      <c r="RTU12" s="963"/>
      <c r="RTV12" s="962"/>
      <c r="RTW12" s="961"/>
      <c r="RTX12" s="961"/>
      <c r="RTY12" s="963"/>
      <c r="RTZ12" s="962"/>
      <c r="RUA12" s="961"/>
      <c r="RUB12" s="961"/>
      <c r="RUC12" s="963"/>
      <c r="RUD12" s="962"/>
      <c r="RUE12" s="961"/>
      <c r="RUF12" s="961"/>
      <c r="RUG12" s="963"/>
      <c r="RUH12" s="962"/>
      <c r="RUI12" s="961"/>
      <c r="RUJ12" s="961"/>
      <c r="RUK12" s="963"/>
      <c r="RUL12" s="962"/>
      <c r="RUM12" s="961"/>
      <c r="RUN12" s="961"/>
      <c r="RUO12" s="963"/>
      <c r="RUP12" s="962"/>
      <c r="RUQ12" s="961"/>
      <c r="RUR12" s="961"/>
      <c r="RUS12" s="963"/>
      <c r="RUT12" s="962"/>
      <c r="RUU12" s="961"/>
      <c r="RUV12" s="961"/>
      <c r="RUW12" s="963"/>
      <c r="RUX12" s="962"/>
      <c r="RUY12" s="961"/>
      <c r="RUZ12" s="961"/>
      <c r="RVA12" s="963"/>
      <c r="RVB12" s="962"/>
      <c r="RVC12" s="961"/>
      <c r="RVD12" s="961"/>
      <c r="RVE12" s="963"/>
      <c r="RVF12" s="962"/>
      <c r="RVG12" s="961"/>
      <c r="RVH12" s="961"/>
      <c r="RVI12" s="963"/>
      <c r="RVJ12" s="962"/>
      <c r="RVK12" s="961"/>
      <c r="RVL12" s="961"/>
      <c r="RVM12" s="963"/>
      <c r="RVN12" s="962"/>
      <c r="RVO12" s="961"/>
      <c r="RVP12" s="961"/>
      <c r="RVQ12" s="963"/>
      <c r="RVR12" s="962"/>
      <c r="RVS12" s="961"/>
      <c r="RVT12" s="961"/>
      <c r="RVU12" s="963"/>
      <c r="RVV12" s="962"/>
      <c r="RVW12" s="961"/>
      <c r="RVX12" s="961"/>
      <c r="RVY12" s="963"/>
      <c r="RVZ12" s="962"/>
      <c r="RWA12" s="961"/>
      <c r="RWB12" s="961"/>
      <c r="RWC12" s="963"/>
      <c r="RWD12" s="962"/>
      <c r="RWE12" s="961"/>
      <c r="RWF12" s="961"/>
      <c r="RWG12" s="963"/>
      <c r="RWH12" s="962"/>
      <c r="RWI12" s="961"/>
      <c r="RWJ12" s="961"/>
      <c r="RWK12" s="963"/>
      <c r="RWL12" s="962"/>
      <c r="RWM12" s="961"/>
      <c r="RWN12" s="961"/>
      <c r="RWO12" s="963"/>
      <c r="RWP12" s="962"/>
      <c r="RWQ12" s="961"/>
      <c r="RWR12" s="961"/>
      <c r="RWS12" s="963"/>
      <c r="RWT12" s="962"/>
      <c r="RWU12" s="961"/>
      <c r="RWV12" s="961"/>
      <c r="RWW12" s="963"/>
      <c r="RWX12" s="962"/>
      <c r="RWY12" s="961"/>
      <c r="RWZ12" s="961"/>
      <c r="RXA12" s="963"/>
      <c r="RXB12" s="962"/>
      <c r="RXC12" s="961"/>
      <c r="RXD12" s="961"/>
      <c r="RXE12" s="963"/>
      <c r="RXF12" s="962"/>
      <c r="RXG12" s="961"/>
      <c r="RXH12" s="961"/>
      <c r="RXI12" s="963"/>
      <c r="RXJ12" s="962"/>
      <c r="RXK12" s="961"/>
      <c r="RXL12" s="961"/>
      <c r="RXM12" s="963"/>
      <c r="RXN12" s="962"/>
      <c r="RXO12" s="961"/>
      <c r="RXP12" s="961"/>
      <c r="RXQ12" s="963"/>
      <c r="RXR12" s="962"/>
      <c r="RXS12" s="961"/>
      <c r="RXT12" s="961"/>
      <c r="RXU12" s="963"/>
      <c r="RXV12" s="962"/>
      <c r="RXW12" s="961"/>
      <c r="RXX12" s="961"/>
      <c r="RXY12" s="963"/>
      <c r="RXZ12" s="962"/>
      <c r="RYA12" s="961"/>
      <c r="RYB12" s="961"/>
      <c r="RYC12" s="963"/>
      <c r="RYD12" s="962"/>
      <c r="RYE12" s="961"/>
      <c r="RYF12" s="961"/>
      <c r="RYG12" s="963"/>
      <c r="RYH12" s="962"/>
      <c r="RYI12" s="961"/>
      <c r="RYJ12" s="961"/>
      <c r="RYK12" s="963"/>
      <c r="RYL12" s="962"/>
      <c r="RYM12" s="961"/>
      <c r="RYN12" s="961"/>
      <c r="RYO12" s="963"/>
      <c r="RYP12" s="962"/>
      <c r="RYQ12" s="961"/>
      <c r="RYR12" s="961"/>
      <c r="RYS12" s="963"/>
      <c r="RYT12" s="962"/>
      <c r="RYU12" s="961"/>
      <c r="RYV12" s="961"/>
      <c r="RYW12" s="963"/>
      <c r="RYX12" s="962"/>
      <c r="RYY12" s="961"/>
      <c r="RYZ12" s="961"/>
      <c r="RZA12" s="963"/>
      <c r="RZB12" s="962"/>
      <c r="RZC12" s="961"/>
      <c r="RZD12" s="961"/>
      <c r="RZE12" s="963"/>
      <c r="RZF12" s="962"/>
      <c r="RZG12" s="961"/>
      <c r="RZH12" s="961"/>
      <c r="RZI12" s="963"/>
      <c r="RZJ12" s="962"/>
      <c r="RZK12" s="961"/>
      <c r="RZL12" s="961"/>
      <c r="RZM12" s="963"/>
      <c r="RZN12" s="962"/>
      <c r="RZO12" s="961"/>
      <c r="RZP12" s="961"/>
      <c r="RZQ12" s="963"/>
      <c r="RZR12" s="962"/>
      <c r="RZS12" s="961"/>
      <c r="RZT12" s="961"/>
      <c r="RZU12" s="963"/>
      <c r="RZV12" s="962"/>
      <c r="RZW12" s="961"/>
      <c r="RZX12" s="961"/>
      <c r="RZY12" s="963"/>
      <c r="RZZ12" s="962"/>
      <c r="SAA12" s="961"/>
      <c r="SAB12" s="961"/>
      <c r="SAC12" s="963"/>
      <c r="SAD12" s="962"/>
      <c r="SAE12" s="961"/>
      <c r="SAF12" s="961"/>
      <c r="SAG12" s="963"/>
      <c r="SAH12" s="962"/>
      <c r="SAI12" s="961"/>
      <c r="SAJ12" s="961"/>
      <c r="SAK12" s="963"/>
      <c r="SAL12" s="962"/>
      <c r="SAM12" s="961"/>
      <c r="SAN12" s="961"/>
      <c r="SAO12" s="963"/>
      <c r="SAP12" s="962"/>
      <c r="SAQ12" s="961"/>
      <c r="SAR12" s="961"/>
      <c r="SAS12" s="963"/>
      <c r="SAT12" s="962"/>
      <c r="SAU12" s="961"/>
      <c r="SAV12" s="961"/>
      <c r="SAW12" s="963"/>
      <c r="SAX12" s="962"/>
      <c r="SAY12" s="961"/>
      <c r="SAZ12" s="961"/>
      <c r="SBA12" s="963"/>
      <c r="SBB12" s="962"/>
      <c r="SBC12" s="961"/>
      <c r="SBD12" s="961"/>
      <c r="SBE12" s="963"/>
      <c r="SBF12" s="962"/>
      <c r="SBG12" s="961"/>
      <c r="SBH12" s="961"/>
      <c r="SBI12" s="963"/>
      <c r="SBJ12" s="962"/>
      <c r="SBK12" s="961"/>
      <c r="SBL12" s="961"/>
      <c r="SBM12" s="963"/>
      <c r="SBN12" s="962"/>
      <c r="SBO12" s="961"/>
      <c r="SBP12" s="961"/>
      <c r="SBQ12" s="963"/>
      <c r="SBR12" s="962"/>
      <c r="SBS12" s="961"/>
      <c r="SBT12" s="961"/>
      <c r="SBU12" s="963"/>
      <c r="SBV12" s="962"/>
      <c r="SBW12" s="961"/>
      <c r="SBX12" s="961"/>
      <c r="SBY12" s="963"/>
      <c r="SBZ12" s="962"/>
      <c r="SCA12" s="961"/>
      <c r="SCB12" s="961"/>
      <c r="SCC12" s="963"/>
      <c r="SCD12" s="962"/>
      <c r="SCE12" s="961"/>
      <c r="SCF12" s="961"/>
      <c r="SCG12" s="963"/>
      <c r="SCH12" s="962"/>
      <c r="SCI12" s="961"/>
      <c r="SCJ12" s="961"/>
      <c r="SCK12" s="963"/>
      <c r="SCL12" s="962"/>
      <c r="SCM12" s="961"/>
      <c r="SCN12" s="961"/>
      <c r="SCO12" s="963"/>
      <c r="SCP12" s="962"/>
      <c r="SCQ12" s="961"/>
      <c r="SCR12" s="961"/>
      <c r="SCS12" s="963"/>
      <c r="SCT12" s="962"/>
      <c r="SCU12" s="961"/>
      <c r="SCV12" s="961"/>
      <c r="SCW12" s="963"/>
      <c r="SCX12" s="962"/>
      <c r="SCY12" s="961"/>
      <c r="SCZ12" s="961"/>
      <c r="SDA12" s="963"/>
      <c r="SDB12" s="962"/>
      <c r="SDC12" s="961"/>
      <c r="SDD12" s="961"/>
      <c r="SDE12" s="963"/>
      <c r="SDF12" s="962"/>
      <c r="SDG12" s="961"/>
      <c r="SDH12" s="961"/>
      <c r="SDI12" s="963"/>
      <c r="SDJ12" s="962"/>
      <c r="SDK12" s="961"/>
      <c r="SDL12" s="961"/>
      <c r="SDM12" s="963"/>
      <c r="SDN12" s="962"/>
      <c r="SDO12" s="961"/>
      <c r="SDP12" s="961"/>
      <c r="SDQ12" s="963"/>
      <c r="SDR12" s="962"/>
      <c r="SDS12" s="961"/>
      <c r="SDT12" s="961"/>
      <c r="SDU12" s="963"/>
      <c r="SDV12" s="962"/>
      <c r="SDW12" s="961"/>
      <c r="SDX12" s="961"/>
      <c r="SDY12" s="963"/>
      <c r="SDZ12" s="962"/>
      <c r="SEA12" s="961"/>
      <c r="SEB12" s="961"/>
      <c r="SEC12" s="963"/>
      <c r="SED12" s="962"/>
      <c r="SEE12" s="961"/>
      <c r="SEF12" s="961"/>
      <c r="SEG12" s="963"/>
      <c r="SEH12" s="962"/>
      <c r="SEI12" s="961"/>
      <c r="SEJ12" s="961"/>
      <c r="SEK12" s="963"/>
      <c r="SEL12" s="962"/>
      <c r="SEM12" s="961"/>
      <c r="SEN12" s="961"/>
      <c r="SEO12" s="963"/>
      <c r="SEP12" s="962"/>
      <c r="SEQ12" s="961"/>
      <c r="SER12" s="961"/>
      <c r="SES12" s="963"/>
      <c r="SET12" s="962"/>
      <c r="SEU12" s="961"/>
      <c r="SEV12" s="961"/>
      <c r="SEW12" s="963"/>
      <c r="SEX12" s="962"/>
      <c r="SEY12" s="961"/>
      <c r="SEZ12" s="961"/>
      <c r="SFA12" s="963"/>
      <c r="SFB12" s="962"/>
      <c r="SFC12" s="961"/>
      <c r="SFD12" s="961"/>
      <c r="SFE12" s="963"/>
      <c r="SFF12" s="962"/>
      <c r="SFG12" s="961"/>
      <c r="SFH12" s="961"/>
      <c r="SFI12" s="963"/>
      <c r="SFJ12" s="962"/>
      <c r="SFK12" s="961"/>
      <c r="SFL12" s="961"/>
      <c r="SFM12" s="963"/>
      <c r="SFN12" s="962"/>
      <c r="SFO12" s="961"/>
      <c r="SFP12" s="961"/>
      <c r="SFQ12" s="963"/>
      <c r="SFR12" s="962"/>
      <c r="SFS12" s="961"/>
      <c r="SFT12" s="961"/>
      <c r="SFU12" s="963"/>
      <c r="SFV12" s="962"/>
      <c r="SFW12" s="961"/>
      <c r="SFX12" s="961"/>
      <c r="SFY12" s="963"/>
      <c r="SFZ12" s="962"/>
      <c r="SGA12" s="961"/>
      <c r="SGB12" s="961"/>
      <c r="SGC12" s="963"/>
      <c r="SGD12" s="962"/>
      <c r="SGE12" s="961"/>
      <c r="SGF12" s="961"/>
      <c r="SGG12" s="963"/>
      <c r="SGH12" s="962"/>
      <c r="SGI12" s="961"/>
      <c r="SGJ12" s="961"/>
      <c r="SGK12" s="963"/>
      <c r="SGL12" s="962"/>
      <c r="SGM12" s="961"/>
      <c r="SGN12" s="961"/>
      <c r="SGO12" s="963"/>
      <c r="SGP12" s="962"/>
      <c r="SGQ12" s="961"/>
      <c r="SGR12" s="961"/>
      <c r="SGS12" s="963"/>
      <c r="SGT12" s="962"/>
      <c r="SGU12" s="961"/>
      <c r="SGV12" s="961"/>
      <c r="SGW12" s="963"/>
      <c r="SGX12" s="962"/>
      <c r="SGY12" s="961"/>
      <c r="SGZ12" s="961"/>
      <c r="SHA12" s="963"/>
      <c r="SHB12" s="962"/>
      <c r="SHC12" s="961"/>
      <c r="SHD12" s="961"/>
      <c r="SHE12" s="963"/>
      <c r="SHF12" s="962"/>
      <c r="SHG12" s="961"/>
      <c r="SHH12" s="961"/>
      <c r="SHI12" s="963"/>
      <c r="SHJ12" s="962"/>
      <c r="SHK12" s="961"/>
      <c r="SHL12" s="961"/>
      <c r="SHM12" s="963"/>
      <c r="SHN12" s="962"/>
      <c r="SHO12" s="961"/>
      <c r="SHP12" s="961"/>
      <c r="SHQ12" s="963"/>
      <c r="SHR12" s="962"/>
      <c r="SHS12" s="961"/>
      <c r="SHT12" s="961"/>
      <c r="SHU12" s="963"/>
      <c r="SHV12" s="962"/>
      <c r="SHW12" s="961"/>
      <c r="SHX12" s="961"/>
      <c r="SHY12" s="963"/>
      <c r="SHZ12" s="962"/>
      <c r="SIA12" s="961"/>
      <c r="SIB12" s="961"/>
      <c r="SIC12" s="963"/>
      <c r="SID12" s="962"/>
      <c r="SIE12" s="961"/>
      <c r="SIF12" s="961"/>
      <c r="SIG12" s="963"/>
      <c r="SIH12" s="962"/>
      <c r="SII12" s="961"/>
      <c r="SIJ12" s="961"/>
      <c r="SIK12" s="963"/>
      <c r="SIL12" s="962"/>
      <c r="SIM12" s="961"/>
      <c r="SIN12" s="961"/>
      <c r="SIO12" s="963"/>
      <c r="SIP12" s="962"/>
      <c r="SIQ12" s="961"/>
      <c r="SIR12" s="961"/>
      <c r="SIS12" s="963"/>
      <c r="SIT12" s="962"/>
      <c r="SIU12" s="961"/>
      <c r="SIV12" s="961"/>
      <c r="SIW12" s="963"/>
      <c r="SIX12" s="962"/>
      <c r="SIY12" s="961"/>
      <c r="SIZ12" s="961"/>
      <c r="SJA12" s="963"/>
      <c r="SJB12" s="962"/>
      <c r="SJC12" s="961"/>
      <c r="SJD12" s="961"/>
      <c r="SJE12" s="963"/>
      <c r="SJF12" s="962"/>
      <c r="SJG12" s="961"/>
      <c r="SJH12" s="961"/>
      <c r="SJI12" s="963"/>
      <c r="SJJ12" s="962"/>
      <c r="SJK12" s="961"/>
      <c r="SJL12" s="961"/>
      <c r="SJM12" s="963"/>
      <c r="SJN12" s="962"/>
      <c r="SJO12" s="961"/>
      <c r="SJP12" s="961"/>
      <c r="SJQ12" s="963"/>
      <c r="SJR12" s="962"/>
      <c r="SJS12" s="961"/>
      <c r="SJT12" s="961"/>
      <c r="SJU12" s="963"/>
      <c r="SJV12" s="962"/>
      <c r="SJW12" s="961"/>
      <c r="SJX12" s="961"/>
      <c r="SJY12" s="963"/>
      <c r="SJZ12" s="962"/>
      <c r="SKA12" s="961"/>
      <c r="SKB12" s="961"/>
      <c r="SKC12" s="963"/>
      <c r="SKD12" s="962"/>
      <c r="SKE12" s="961"/>
      <c r="SKF12" s="961"/>
      <c r="SKG12" s="963"/>
      <c r="SKH12" s="962"/>
      <c r="SKI12" s="961"/>
      <c r="SKJ12" s="961"/>
      <c r="SKK12" s="963"/>
      <c r="SKL12" s="962"/>
      <c r="SKM12" s="961"/>
      <c r="SKN12" s="961"/>
      <c r="SKO12" s="963"/>
      <c r="SKP12" s="962"/>
      <c r="SKQ12" s="961"/>
      <c r="SKR12" s="961"/>
      <c r="SKS12" s="963"/>
      <c r="SKT12" s="962"/>
      <c r="SKU12" s="961"/>
      <c r="SKV12" s="961"/>
      <c r="SKW12" s="963"/>
      <c r="SKX12" s="962"/>
      <c r="SKY12" s="961"/>
      <c r="SKZ12" s="961"/>
      <c r="SLA12" s="963"/>
      <c r="SLB12" s="962"/>
      <c r="SLC12" s="961"/>
      <c r="SLD12" s="961"/>
      <c r="SLE12" s="963"/>
      <c r="SLF12" s="962"/>
      <c r="SLG12" s="961"/>
      <c r="SLH12" s="961"/>
      <c r="SLI12" s="963"/>
      <c r="SLJ12" s="962"/>
      <c r="SLK12" s="961"/>
      <c r="SLL12" s="961"/>
      <c r="SLM12" s="963"/>
      <c r="SLN12" s="962"/>
      <c r="SLO12" s="961"/>
      <c r="SLP12" s="961"/>
      <c r="SLQ12" s="963"/>
      <c r="SLR12" s="962"/>
      <c r="SLS12" s="961"/>
      <c r="SLT12" s="961"/>
      <c r="SLU12" s="963"/>
      <c r="SLV12" s="962"/>
      <c r="SLW12" s="961"/>
      <c r="SLX12" s="961"/>
      <c r="SLY12" s="963"/>
      <c r="SLZ12" s="962"/>
      <c r="SMA12" s="961"/>
      <c r="SMB12" s="961"/>
      <c r="SMC12" s="963"/>
      <c r="SMD12" s="962"/>
      <c r="SME12" s="961"/>
      <c r="SMF12" s="961"/>
      <c r="SMG12" s="963"/>
      <c r="SMH12" s="962"/>
      <c r="SMI12" s="961"/>
      <c r="SMJ12" s="961"/>
      <c r="SMK12" s="963"/>
      <c r="SML12" s="962"/>
      <c r="SMM12" s="961"/>
      <c r="SMN12" s="961"/>
      <c r="SMO12" s="963"/>
      <c r="SMP12" s="962"/>
      <c r="SMQ12" s="961"/>
      <c r="SMR12" s="961"/>
      <c r="SMS12" s="963"/>
      <c r="SMT12" s="962"/>
      <c r="SMU12" s="961"/>
      <c r="SMV12" s="961"/>
      <c r="SMW12" s="963"/>
      <c r="SMX12" s="962"/>
      <c r="SMY12" s="961"/>
      <c r="SMZ12" s="961"/>
      <c r="SNA12" s="963"/>
      <c r="SNB12" s="962"/>
      <c r="SNC12" s="961"/>
      <c r="SND12" s="961"/>
      <c r="SNE12" s="963"/>
      <c r="SNF12" s="962"/>
      <c r="SNG12" s="961"/>
      <c r="SNH12" s="961"/>
      <c r="SNI12" s="963"/>
      <c r="SNJ12" s="962"/>
      <c r="SNK12" s="961"/>
      <c r="SNL12" s="961"/>
      <c r="SNM12" s="963"/>
      <c r="SNN12" s="962"/>
      <c r="SNO12" s="961"/>
      <c r="SNP12" s="961"/>
      <c r="SNQ12" s="963"/>
      <c r="SNR12" s="962"/>
      <c r="SNS12" s="961"/>
      <c r="SNT12" s="961"/>
      <c r="SNU12" s="963"/>
      <c r="SNV12" s="962"/>
      <c r="SNW12" s="961"/>
      <c r="SNX12" s="961"/>
      <c r="SNY12" s="963"/>
      <c r="SNZ12" s="962"/>
      <c r="SOA12" s="961"/>
      <c r="SOB12" s="961"/>
      <c r="SOC12" s="963"/>
      <c r="SOD12" s="962"/>
      <c r="SOE12" s="961"/>
      <c r="SOF12" s="961"/>
      <c r="SOG12" s="963"/>
      <c r="SOH12" s="962"/>
      <c r="SOI12" s="961"/>
      <c r="SOJ12" s="961"/>
      <c r="SOK12" s="963"/>
      <c r="SOL12" s="962"/>
      <c r="SOM12" s="961"/>
      <c r="SON12" s="961"/>
      <c r="SOO12" s="963"/>
      <c r="SOP12" s="962"/>
      <c r="SOQ12" s="961"/>
      <c r="SOR12" s="961"/>
      <c r="SOS12" s="963"/>
      <c r="SOT12" s="962"/>
      <c r="SOU12" s="961"/>
      <c r="SOV12" s="961"/>
      <c r="SOW12" s="963"/>
      <c r="SOX12" s="962"/>
      <c r="SOY12" s="961"/>
      <c r="SOZ12" s="961"/>
      <c r="SPA12" s="963"/>
      <c r="SPB12" s="962"/>
      <c r="SPC12" s="961"/>
      <c r="SPD12" s="961"/>
      <c r="SPE12" s="963"/>
      <c r="SPF12" s="962"/>
      <c r="SPG12" s="961"/>
      <c r="SPH12" s="961"/>
      <c r="SPI12" s="963"/>
      <c r="SPJ12" s="962"/>
      <c r="SPK12" s="961"/>
      <c r="SPL12" s="961"/>
      <c r="SPM12" s="963"/>
      <c r="SPN12" s="962"/>
      <c r="SPO12" s="961"/>
      <c r="SPP12" s="961"/>
      <c r="SPQ12" s="963"/>
      <c r="SPR12" s="962"/>
      <c r="SPS12" s="961"/>
      <c r="SPT12" s="961"/>
      <c r="SPU12" s="963"/>
      <c r="SPV12" s="962"/>
      <c r="SPW12" s="961"/>
      <c r="SPX12" s="961"/>
      <c r="SPY12" s="963"/>
      <c r="SPZ12" s="962"/>
      <c r="SQA12" s="961"/>
      <c r="SQB12" s="961"/>
      <c r="SQC12" s="963"/>
      <c r="SQD12" s="962"/>
      <c r="SQE12" s="961"/>
      <c r="SQF12" s="961"/>
      <c r="SQG12" s="963"/>
      <c r="SQH12" s="962"/>
      <c r="SQI12" s="961"/>
      <c r="SQJ12" s="961"/>
      <c r="SQK12" s="963"/>
      <c r="SQL12" s="962"/>
      <c r="SQM12" s="961"/>
      <c r="SQN12" s="961"/>
      <c r="SQO12" s="963"/>
      <c r="SQP12" s="962"/>
      <c r="SQQ12" s="961"/>
      <c r="SQR12" s="961"/>
      <c r="SQS12" s="963"/>
      <c r="SQT12" s="962"/>
      <c r="SQU12" s="961"/>
      <c r="SQV12" s="961"/>
      <c r="SQW12" s="963"/>
      <c r="SQX12" s="962"/>
      <c r="SQY12" s="961"/>
      <c r="SQZ12" s="961"/>
      <c r="SRA12" s="963"/>
      <c r="SRB12" s="962"/>
      <c r="SRC12" s="961"/>
      <c r="SRD12" s="961"/>
      <c r="SRE12" s="963"/>
      <c r="SRF12" s="962"/>
      <c r="SRG12" s="961"/>
      <c r="SRH12" s="961"/>
      <c r="SRI12" s="963"/>
      <c r="SRJ12" s="962"/>
      <c r="SRK12" s="961"/>
      <c r="SRL12" s="961"/>
      <c r="SRM12" s="963"/>
      <c r="SRN12" s="962"/>
      <c r="SRO12" s="961"/>
      <c r="SRP12" s="961"/>
      <c r="SRQ12" s="963"/>
      <c r="SRR12" s="962"/>
      <c r="SRS12" s="961"/>
      <c r="SRT12" s="961"/>
      <c r="SRU12" s="963"/>
      <c r="SRV12" s="962"/>
      <c r="SRW12" s="961"/>
      <c r="SRX12" s="961"/>
      <c r="SRY12" s="963"/>
      <c r="SRZ12" s="962"/>
      <c r="SSA12" s="961"/>
      <c r="SSB12" s="961"/>
      <c r="SSC12" s="963"/>
      <c r="SSD12" s="962"/>
      <c r="SSE12" s="961"/>
      <c r="SSF12" s="961"/>
      <c r="SSG12" s="963"/>
      <c r="SSH12" s="962"/>
      <c r="SSI12" s="961"/>
      <c r="SSJ12" s="961"/>
      <c r="SSK12" s="963"/>
      <c r="SSL12" s="962"/>
      <c r="SSM12" s="961"/>
      <c r="SSN12" s="961"/>
      <c r="SSO12" s="963"/>
      <c r="SSP12" s="962"/>
      <c r="SSQ12" s="961"/>
      <c r="SSR12" s="961"/>
      <c r="SSS12" s="963"/>
      <c r="SST12" s="962"/>
      <c r="SSU12" s="961"/>
      <c r="SSV12" s="961"/>
      <c r="SSW12" s="963"/>
      <c r="SSX12" s="962"/>
      <c r="SSY12" s="961"/>
      <c r="SSZ12" s="961"/>
      <c r="STA12" s="963"/>
      <c r="STB12" s="962"/>
      <c r="STC12" s="961"/>
      <c r="STD12" s="961"/>
      <c r="STE12" s="963"/>
      <c r="STF12" s="962"/>
      <c r="STG12" s="961"/>
      <c r="STH12" s="961"/>
      <c r="STI12" s="963"/>
      <c r="STJ12" s="962"/>
      <c r="STK12" s="961"/>
      <c r="STL12" s="961"/>
      <c r="STM12" s="963"/>
      <c r="STN12" s="962"/>
      <c r="STO12" s="961"/>
      <c r="STP12" s="961"/>
      <c r="STQ12" s="963"/>
      <c r="STR12" s="962"/>
      <c r="STS12" s="961"/>
      <c r="STT12" s="961"/>
      <c r="STU12" s="963"/>
      <c r="STV12" s="962"/>
      <c r="STW12" s="961"/>
      <c r="STX12" s="961"/>
      <c r="STY12" s="963"/>
      <c r="STZ12" s="962"/>
      <c r="SUA12" s="961"/>
      <c r="SUB12" s="961"/>
      <c r="SUC12" s="963"/>
      <c r="SUD12" s="962"/>
      <c r="SUE12" s="961"/>
      <c r="SUF12" s="961"/>
      <c r="SUG12" s="963"/>
      <c r="SUH12" s="962"/>
      <c r="SUI12" s="961"/>
      <c r="SUJ12" s="961"/>
      <c r="SUK12" s="963"/>
      <c r="SUL12" s="962"/>
      <c r="SUM12" s="961"/>
      <c r="SUN12" s="961"/>
      <c r="SUO12" s="963"/>
      <c r="SUP12" s="962"/>
      <c r="SUQ12" s="961"/>
      <c r="SUR12" s="961"/>
      <c r="SUS12" s="963"/>
      <c r="SUT12" s="962"/>
      <c r="SUU12" s="961"/>
      <c r="SUV12" s="961"/>
      <c r="SUW12" s="963"/>
      <c r="SUX12" s="962"/>
      <c r="SUY12" s="961"/>
      <c r="SUZ12" s="961"/>
      <c r="SVA12" s="963"/>
      <c r="SVB12" s="962"/>
      <c r="SVC12" s="961"/>
      <c r="SVD12" s="961"/>
      <c r="SVE12" s="963"/>
      <c r="SVF12" s="962"/>
      <c r="SVG12" s="961"/>
      <c r="SVH12" s="961"/>
      <c r="SVI12" s="963"/>
      <c r="SVJ12" s="962"/>
      <c r="SVK12" s="961"/>
      <c r="SVL12" s="961"/>
      <c r="SVM12" s="963"/>
      <c r="SVN12" s="962"/>
      <c r="SVO12" s="961"/>
      <c r="SVP12" s="961"/>
      <c r="SVQ12" s="963"/>
      <c r="SVR12" s="962"/>
      <c r="SVS12" s="961"/>
      <c r="SVT12" s="961"/>
      <c r="SVU12" s="963"/>
      <c r="SVV12" s="962"/>
      <c r="SVW12" s="961"/>
      <c r="SVX12" s="961"/>
      <c r="SVY12" s="963"/>
      <c r="SVZ12" s="962"/>
      <c r="SWA12" s="961"/>
      <c r="SWB12" s="961"/>
      <c r="SWC12" s="963"/>
      <c r="SWD12" s="962"/>
      <c r="SWE12" s="961"/>
      <c r="SWF12" s="961"/>
      <c r="SWG12" s="963"/>
      <c r="SWH12" s="962"/>
      <c r="SWI12" s="961"/>
      <c r="SWJ12" s="961"/>
      <c r="SWK12" s="963"/>
      <c r="SWL12" s="962"/>
      <c r="SWM12" s="961"/>
      <c r="SWN12" s="961"/>
      <c r="SWO12" s="963"/>
      <c r="SWP12" s="962"/>
      <c r="SWQ12" s="961"/>
      <c r="SWR12" s="961"/>
      <c r="SWS12" s="963"/>
      <c r="SWT12" s="962"/>
      <c r="SWU12" s="961"/>
      <c r="SWV12" s="961"/>
      <c r="SWW12" s="963"/>
      <c r="SWX12" s="962"/>
      <c r="SWY12" s="961"/>
      <c r="SWZ12" s="961"/>
      <c r="SXA12" s="963"/>
      <c r="SXB12" s="962"/>
      <c r="SXC12" s="961"/>
      <c r="SXD12" s="961"/>
      <c r="SXE12" s="963"/>
      <c r="SXF12" s="962"/>
      <c r="SXG12" s="961"/>
      <c r="SXH12" s="961"/>
      <c r="SXI12" s="963"/>
      <c r="SXJ12" s="962"/>
      <c r="SXK12" s="961"/>
      <c r="SXL12" s="961"/>
      <c r="SXM12" s="963"/>
      <c r="SXN12" s="962"/>
      <c r="SXO12" s="961"/>
      <c r="SXP12" s="961"/>
      <c r="SXQ12" s="963"/>
      <c r="SXR12" s="962"/>
      <c r="SXS12" s="961"/>
      <c r="SXT12" s="961"/>
      <c r="SXU12" s="963"/>
      <c r="SXV12" s="962"/>
      <c r="SXW12" s="961"/>
      <c r="SXX12" s="961"/>
      <c r="SXY12" s="963"/>
      <c r="SXZ12" s="962"/>
      <c r="SYA12" s="961"/>
      <c r="SYB12" s="961"/>
      <c r="SYC12" s="963"/>
      <c r="SYD12" s="962"/>
      <c r="SYE12" s="961"/>
      <c r="SYF12" s="961"/>
      <c r="SYG12" s="963"/>
      <c r="SYH12" s="962"/>
      <c r="SYI12" s="961"/>
      <c r="SYJ12" s="961"/>
      <c r="SYK12" s="963"/>
      <c r="SYL12" s="962"/>
      <c r="SYM12" s="961"/>
      <c r="SYN12" s="961"/>
      <c r="SYO12" s="963"/>
      <c r="SYP12" s="962"/>
      <c r="SYQ12" s="961"/>
      <c r="SYR12" s="961"/>
      <c r="SYS12" s="963"/>
      <c r="SYT12" s="962"/>
      <c r="SYU12" s="961"/>
      <c r="SYV12" s="961"/>
      <c r="SYW12" s="963"/>
      <c r="SYX12" s="962"/>
      <c r="SYY12" s="961"/>
      <c r="SYZ12" s="961"/>
      <c r="SZA12" s="963"/>
      <c r="SZB12" s="962"/>
      <c r="SZC12" s="961"/>
      <c r="SZD12" s="961"/>
      <c r="SZE12" s="963"/>
      <c r="SZF12" s="962"/>
      <c r="SZG12" s="961"/>
      <c r="SZH12" s="961"/>
      <c r="SZI12" s="963"/>
      <c r="SZJ12" s="962"/>
      <c r="SZK12" s="961"/>
      <c r="SZL12" s="961"/>
      <c r="SZM12" s="963"/>
      <c r="SZN12" s="962"/>
      <c r="SZO12" s="961"/>
      <c r="SZP12" s="961"/>
      <c r="SZQ12" s="963"/>
      <c r="SZR12" s="962"/>
      <c r="SZS12" s="961"/>
      <c r="SZT12" s="961"/>
      <c r="SZU12" s="963"/>
      <c r="SZV12" s="962"/>
      <c r="SZW12" s="961"/>
      <c r="SZX12" s="961"/>
      <c r="SZY12" s="963"/>
      <c r="SZZ12" s="962"/>
      <c r="TAA12" s="961"/>
      <c r="TAB12" s="961"/>
      <c r="TAC12" s="963"/>
      <c r="TAD12" s="962"/>
      <c r="TAE12" s="961"/>
      <c r="TAF12" s="961"/>
      <c r="TAG12" s="963"/>
      <c r="TAH12" s="962"/>
      <c r="TAI12" s="961"/>
      <c r="TAJ12" s="961"/>
      <c r="TAK12" s="963"/>
      <c r="TAL12" s="962"/>
      <c r="TAM12" s="961"/>
      <c r="TAN12" s="961"/>
      <c r="TAO12" s="963"/>
      <c r="TAP12" s="962"/>
      <c r="TAQ12" s="961"/>
      <c r="TAR12" s="961"/>
      <c r="TAS12" s="963"/>
      <c r="TAT12" s="962"/>
      <c r="TAU12" s="961"/>
      <c r="TAV12" s="961"/>
      <c r="TAW12" s="963"/>
      <c r="TAX12" s="962"/>
      <c r="TAY12" s="961"/>
      <c r="TAZ12" s="961"/>
      <c r="TBA12" s="963"/>
      <c r="TBB12" s="962"/>
      <c r="TBC12" s="961"/>
      <c r="TBD12" s="961"/>
      <c r="TBE12" s="963"/>
      <c r="TBF12" s="962"/>
      <c r="TBG12" s="961"/>
      <c r="TBH12" s="961"/>
      <c r="TBI12" s="963"/>
      <c r="TBJ12" s="962"/>
      <c r="TBK12" s="961"/>
      <c r="TBL12" s="961"/>
      <c r="TBM12" s="963"/>
      <c r="TBN12" s="962"/>
      <c r="TBO12" s="961"/>
      <c r="TBP12" s="961"/>
      <c r="TBQ12" s="963"/>
      <c r="TBR12" s="962"/>
      <c r="TBS12" s="961"/>
      <c r="TBT12" s="961"/>
      <c r="TBU12" s="963"/>
      <c r="TBV12" s="962"/>
      <c r="TBW12" s="961"/>
      <c r="TBX12" s="961"/>
      <c r="TBY12" s="963"/>
      <c r="TBZ12" s="962"/>
      <c r="TCA12" s="961"/>
      <c r="TCB12" s="961"/>
      <c r="TCC12" s="963"/>
      <c r="TCD12" s="962"/>
      <c r="TCE12" s="961"/>
      <c r="TCF12" s="961"/>
      <c r="TCG12" s="963"/>
      <c r="TCH12" s="962"/>
      <c r="TCI12" s="961"/>
      <c r="TCJ12" s="961"/>
      <c r="TCK12" s="963"/>
      <c r="TCL12" s="962"/>
      <c r="TCM12" s="961"/>
      <c r="TCN12" s="961"/>
      <c r="TCO12" s="963"/>
      <c r="TCP12" s="962"/>
      <c r="TCQ12" s="961"/>
      <c r="TCR12" s="961"/>
      <c r="TCS12" s="963"/>
      <c r="TCT12" s="962"/>
      <c r="TCU12" s="961"/>
      <c r="TCV12" s="961"/>
      <c r="TCW12" s="963"/>
      <c r="TCX12" s="962"/>
      <c r="TCY12" s="961"/>
      <c r="TCZ12" s="961"/>
      <c r="TDA12" s="963"/>
      <c r="TDB12" s="962"/>
      <c r="TDC12" s="961"/>
      <c r="TDD12" s="961"/>
      <c r="TDE12" s="963"/>
      <c r="TDF12" s="962"/>
      <c r="TDG12" s="961"/>
      <c r="TDH12" s="961"/>
      <c r="TDI12" s="963"/>
      <c r="TDJ12" s="962"/>
      <c r="TDK12" s="961"/>
      <c r="TDL12" s="961"/>
      <c r="TDM12" s="963"/>
      <c r="TDN12" s="962"/>
      <c r="TDO12" s="961"/>
      <c r="TDP12" s="961"/>
      <c r="TDQ12" s="963"/>
      <c r="TDR12" s="962"/>
      <c r="TDS12" s="961"/>
      <c r="TDT12" s="961"/>
      <c r="TDU12" s="963"/>
      <c r="TDV12" s="962"/>
      <c r="TDW12" s="961"/>
      <c r="TDX12" s="961"/>
      <c r="TDY12" s="963"/>
      <c r="TDZ12" s="962"/>
      <c r="TEA12" s="961"/>
      <c r="TEB12" s="961"/>
      <c r="TEC12" s="963"/>
      <c r="TED12" s="962"/>
      <c r="TEE12" s="961"/>
      <c r="TEF12" s="961"/>
      <c r="TEG12" s="963"/>
      <c r="TEH12" s="962"/>
      <c r="TEI12" s="961"/>
      <c r="TEJ12" s="961"/>
      <c r="TEK12" s="963"/>
      <c r="TEL12" s="962"/>
      <c r="TEM12" s="961"/>
      <c r="TEN12" s="961"/>
      <c r="TEO12" s="963"/>
      <c r="TEP12" s="962"/>
      <c r="TEQ12" s="961"/>
      <c r="TER12" s="961"/>
      <c r="TES12" s="963"/>
      <c r="TET12" s="962"/>
      <c r="TEU12" s="961"/>
      <c r="TEV12" s="961"/>
      <c r="TEW12" s="963"/>
      <c r="TEX12" s="962"/>
      <c r="TEY12" s="961"/>
      <c r="TEZ12" s="961"/>
      <c r="TFA12" s="963"/>
      <c r="TFB12" s="962"/>
      <c r="TFC12" s="961"/>
      <c r="TFD12" s="961"/>
      <c r="TFE12" s="963"/>
      <c r="TFF12" s="962"/>
      <c r="TFG12" s="961"/>
      <c r="TFH12" s="961"/>
      <c r="TFI12" s="963"/>
      <c r="TFJ12" s="962"/>
      <c r="TFK12" s="961"/>
      <c r="TFL12" s="961"/>
      <c r="TFM12" s="963"/>
      <c r="TFN12" s="962"/>
      <c r="TFO12" s="961"/>
      <c r="TFP12" s="961"/>
      <c r="TFQ12" s="963"/>
      <c r="TFR12" s="962"/>
      <c r="TFS12" s="961"/>
      <c r="TFT12" s="961"/>
      <c r="TFU12" s="963"/>
      <c r="TFV12" s="962"/>
      <c r="TFW12" s="961"/>
      <c r="TFX12" s="961"/>
      <c r="TFY12" s="963"/>
      <c r="TFZ12" s="962"/>
      <c r="TGA12" s="961"/>
      <c r="TGB12" s="961"/>
      <c r="TGC12" s="963"/>
      <c r="TGD12" s="962"/>
      <c r="TGE12" s="961"/>
      <c r="TGF12" s="961"/>
      <c r="TGG12" s="963"/>
      <c r="TGH12" s="962"/>
      <c r="TGI12" s="961"/>
      <c r="TGJ12" s="961"/>
      <c r="TGK12" s="963"/>
      <c r="TGL12" s="962"/>
      <c r="TGM12" s="961"/>
      <c r="TGN12" s="961"/>
      <c r="TGO12" s="963"/>
      <c r="TGP12" s="962"/>
      <c r="TGQ12" s="961"/>
      <c r="TGR12" s="961"/>
      <c r="TGS12" s="963"/>
      <c r="TGT12" s="962"/>
      <c r="TGU12" s="961"/>
      <c r="TGV12" s="961"/>
      <c r="TGW12" s="963"/>
      <c r="TGX12" s="962"/>
      <c r="TGY12" s="961"/>
      <c r="TGZ12" s="961"/>
      <c r="THA12" s="963"/>
      <c r="THB12" s="962"/>
      <c r="THC12" s="961"/>
      <c r="THD12" s="961"/>
      <c r="THE12" s="963"/>
      <c r="THF12" s="962"/>
      <c r="THG12" s="961"/>
      <c r="THH12" s="961"/>
      <c r="THI12" s="963"/>
      <c r="THJ12" s="962"/>
      <c r="THK12" s="961"/>
      <c r="THL12" s="961"/>
      <c r="THM12" s="963"/>
      <c r="THN12" s="962"/>
      <c r="THO12" s="961"/>
      <c r="THP12" s="961"/>
      <c r="THQ12" s="963"/>
      <c r="THR12" s="962"/>
      <c r="THS12" s="961"/>
      <c r="THT12" s="961"/>
      <c r="THU12" s="963"/>
      <c r="THV12" s="962"/>
      <c r="THW12" s="961"/>
      <c r="THX12" s="961"/>
      <c r="THY12" s="963"/>
      <c r="THZ12" s="962"/>
      <c r="TIA12" s="961"/>
      <c r="TIB12" s="961"/>
      <c r="TIC12" s="963"/>
      <c r="TID12" s="962"/>
      <c r="TIE12" s="961"/>
      <c r="TIF12" s="961"/>
      <c r="TIG12" s="963"/>
      <c r="TIH12" s="962"/>
      <c r="TII12" s="961"/>
      <c r="TIJ12" s="961"/>
      <c r="TIK12" s="963"/>
      <c r="TIL12" s="962"/>
      <c r="TIM12" s="961"/>
      <c r="TIN12" s="961"/>
      <c r="TIO12" s="963"/>
      <c r="TIP12" s="962"/>
      <c r="TIQ12" s="961"/>
      <c r="TIR12" s="961"/>
      <c r="TIS12" s="963"/>
      <c r="TIT12" s="962"/>
      <c r="TIU12" s="961"/>
      <c r="TIV12" s="961"/>
      <c r="TIW12" s="963"/>
      <c r="TIX12" s="962"/>
      <c r="TIY12" s="961"/>
      <c r="TIZ12" s="961"/>
      <c r="TJA12" s="963"/>
      <c r="TJB12" s="962"/>
      <c r="TJC12" s="961"/>
      <c r="TJD12" s="961"/>
      <c r="TJE12" s="963"/>
      <c r="TJF12" s="962"/>
      <c r="TJG12" s="961"/>
      <c r="TJH12" s="961"/>
      <c r="TJI12" s="963"/>
      <c r="TJJ12" s="962"/>
      <c r="TJK12" s="961"/>
      <c r="TJL12" s="961"/>
      <c r="TJM12" s="963"/>
      <c r="TJN12" s="962"/>
      <c r="TJO12" s="961"/>
      <c r="TJP12" s="961"/>
      <c r="TJQ12" s="963"/>
      <c r="TJR12" s="962"/>
      <c r="TJS12" s="961"/>
      <c r="TJT12" s="961"/>
      <c r="TJU12" s="963"/>
      <c r="TJV12" s="962"/>
      <c r="TJW12" s="961"/>
      <c r="TJX12" s="961"/>
      <c r="TJY12" s="963"/>
      <c r="TJZ12" s="962"/>
      <c r="TKA12" s="961"/>
      <c r="TKB12" s="961"/>
      <c r="TKC12" s="963"/>
      <c r="TKD12" s="962"/>
      <c r="TKE12" s="961"/>
      <c r="TKF12" s="961"/>
      <c r="TKG12" s="963"/>
      <c r="TKH12" s="962"/>
      <c r="TKI12" s="961"/>
      <c r="TKJ12" s="961"/>
      <c r="TKK12" s="963"/>
      <c r="TKL12" s="962"/>
      <c r="TKM12" s="961"/>
      <c r="TKN12" s="961"/>
      <c r="TKO12" s="963"/>
      <c r="TKP12" s="962"/>
      <c r="TKQ12" s="961"/>
      <c r="TKR12" s="961"/>
      <c r="TKS12" s="963"/>
      <c r="TKT12" s="962"/>
      <c r="TKU12" s="961"/>
      <c r="TKV12" s="961"/>
      <c r="TKW12" s="963"/>
      <c r="TKX12" s="962"/>
      <c r="TKY12" s="961"/>
      <c r="TKZ12" s="961"/>
      <c r="TLA12" s="963"/>
      <c r="TLB12" s="962"/>
      <c r="TLC12" s="961"/>
      <c r="TLD12" s="961"/>
      <c r="TLE12" s="963"/>
      <c r="TLF12" s="962"/>
      <c r="TLG12" s="961"/>
      <c r="TLH12" s="961"/>
      <c r="TLI12" s="963"/>
      <c r="TLJ12" s="962"/>
      <c r="TLK12" s="961"/>
      <c r="TLL12" s="961"/>
      <c r="TLM12" s="963"/>
      <c r="TLN12" s="962"/>
      <c r="TLO12" s="961"/>
      <c r="TLP12" s="961"/>
      <c r="TLQ12" s="963"/>
      <c r="TLR12" s="962"/>
      <c r="TLS12" s="961"/>
      <c r="TLT12" s="961"/>
      <c r="TLU12" s="963"/>
      <c r="TLV12" s="962"/>
      <c r="TLW12" s="961"/>
      <c r="TLX12" s="961"/>
      <c r="TLY12" s="963"/>
      <c r="TLZ12" s="962"/>
      <c r="TMA12" s="961"/>
      <c r="TMB12" s="961"/>
      <c r="TMC12" s="963"/>
      <c r="TMD12" s="962"/>
      <c r="TME12" s="961"/>
      <c r="TMF12" s="961"/>
      <c r="TMG12" s="963"/>
      <c r="TMH12" s="962"/>
      <c r="TMI12" s="961"/>
      <c r="TMJ12" s="961"/>
      <c r="TMK12" s="963"/>
      <c r="TML12" s="962"/>
      <c r="TMM12" s="961"/>
      <c r="TMN12" s="961"/>
      <c r="TMO12" s="963"/>
      <c r="TMP12" s="962"/>
      <c r="TMQ12" s="961"/>
      <c r="TMR12" s="961"/>
      <c r="TMS12" s="963"/>
      <c r="TMT12" s="962"/>
      <c r="TMU12" s="961"/>
      <c r="TMV12" s="961"/>
      <c r="TMW12" s="963"/>
      <c r="TMX12" s="962"/>
      <c r="TMY12" s="961"/>
      <c r="TMZ12" s="961"/>
      <c r="TNA12" s="963"/>
      <c r="TNB12" s="962"/>
      <c r="TNC12" s="961"/>
      <c r="TND12" s="961"/>
      <c r="TNE12" s="963"/>
      <c r="TNF12" s="962"/>
      <c r="TNG12" s="961"/>
      <c r="TNH12" s="961"/>
      <c r="TNI12" s="963"/>
      <c r="TNJ12" s="962"/>
      <c r="TNK12" s="961"/>
      <c r="TNL12" s="961"/>
      <c r="TNM12" s="963"/>
      <c r="TNN12" s="962"/>
      <c r="TNO12" s="961"/>
      <c r="TNP12" s="961"/>
      <c r="TNQ12" s="963"/>
      <c r="TNR12" s="962"/>
      <c r="TNS12" s="961"/>
      <c r="TNT12" s="961"/>
      <c r="TNU12" s="963"/>
      <c r="TNV12" s="962"/>
      <c r="TNW12" s="961"/>
      <c r="TNX12" s="961"/>
      <c r="TNY12" s="963"/>
      <c r="TNZ12" s="962"/>
      <c r="TOA12" s="961"/>
      <c r="TOB12" s="961"/>
      <c r="TOC12" s="963"/>
      <c r="TOD12" s="962"/>
      <c r="TOE12" s="961"/>
      <c r="TOF12" s="961"/>
      <c r="TOG12" s="963"/>
      <c r="TOH12" s="962"/>
      <c r="TOI12" s="961"/>
      <c r="TOJ12" s="961"/>
      <c r="TOK12" s="963"/>
      <c r="TOL12" s="962"/>
      <c r="TOM12" s="961"/>
      <c r="TON12" s="961"/>
      <c r="TOO12" s="963"/>
      <c r="TOP12" s="962"/>
      <c r="TOQ12" s="961"/>
      <c r="TOR12" s="961"/>
      <c r="TOS12" s="963"/>
      <c r="TOT12" s="962"/>
      <c r="TOU12" s="961"/>
      <c r="TOV12" s="961"/>
      <c r="TOW12" s="963"/>
      <c r="TOX12" s="962"/>
      <c r="TOY12" s="961"/>
      <c r="TOZ12" s="961"/>
      <c r="TPA12" s="963"/>
      <c r="TPB12" s="962"/>
      <c r="TPC12" s="961"/>
      <c r="TPD12" s="961"/>
      <c r="TPE12" s="963"/>
      <c r="TPF12" s="962"/>
      <c r="TPG12" s="961"/>
      <c r="TPH12" s="961"/>
      <c r="TPI12" s="963"/>
      <c r="TPJ12" s="962"/>
      <c r="TPK12" s="961"/>
      <c r="TPL12" s="961"/>
      <c r="TPM12" s="963"/>
      <c r="TPN12" s="962"/>
      <c r="TPO12" s="961"/>
      <c r="TPP12" s="961"/>
      <c r="TPQ12" s="963"/>
      <c r="TPR12" s="962"/>
      <c r="TPS12" s="961"/>
      <c r="TPT12" s="961"/>
      <c r="TPU12" s="963"/>
      <c r="TPV12" s="962"/>
      <c r="TPW12" s="961"/>
      <c r="TPX12" s="961"/>
      <c r="TPY12" s="963"/>
      <c r="TPZ12" s="962"/>
      <c r="TQA12" s="961"/>
      <c r="TQB12" s="961"/>
      <c r="TQC12" s="963"/>
      <c r="TQD12" s="962"/>
      <c r="TQE12" s="961"/>
      <c r="TQF12" s="961"/>
      <c r="TQG12" s="963"/>
      <c r="TQH12" s="962"/>
      <c r="TQI12" s="961"/>
      <c r="TQJ12" s="961"/>
      <c r="TQK12" s="963"/>
      <c r="TQL12" s="962"/>
      <c r="TQM12" s="961"/>
      <c r="TQN12" s="961"/>
      <c r="TQO12" s="963"/>
      <c r="TQP12" s="962"/>
      <c r="TQQ12" s="961"/>
      <c r="TQR12" s="961"/>
      <c r="TQS12" s="963"/>
      <c r="TQT12" s="962"/>
      <c r="TQU12" s="961"/>
      <c r="TQV12" s="961"/>
      <c r="TQW12" s="963"/>
      <c r="TQX12" s="962"/>
      <c r="TQY12" s="961"/>
      <c r="TQZ12" s="961"/>
      <c r="TRA12" s="963"/>
      <c r="TRB12" s="962"/>
      <c r="TRC12" s="961"/>
      <c r="TRD12" s="961"/>
      <c r="TRE12" s="963"/>
      <c r="TRF12" s="962"/>
      <c r="TRG12" s="961"/>
      <c r="TRH12" s="961"/>
      <c r="TRI12" s="963"/>
      <c r="TRJ12" s="962"/>
      <c r="TRK12" s="961"/>
      <c r="TRL12" s="961"/>
      <c r="TRM12" s="963"/>
      <c r="TRN12" s="962"/>
      <c r="TRO12" s="961"/>
      <c r="TRP12" s="961"/>
      <c r="TRQ12" s="963"/>
      <c r="TRR12" s="962"/>
      <c r="TRS12" s="961"/>
      <c r="TRT12" s="961"/>
      <c r="TRU12" s="963"/>
      <c r="TRV12" s="962"/>
      <c r="TRW12" s="961"/>
      <c r="TRX12" s="961"/>
      <c r="TRY12" s="963"/>
      <c r="TRZ12" s="962"/>
      <c r="TSA12" s="961"/>
      <c r="TSB12" s="961"/>
      <c r="TSC12" s="963"/>
      <c r="TSD12" s="962"/>
      <c r="TSE12" s="961"/>
      <c r="TSF12" s="961"/>
      <c r="TSG12" s="963"/>
      <c r="TSH12" s="962"/>
      <c r="TSI12" s="961"/>
      <c r="TSJ12" s="961"/>
      <c r="TSK12" s="963"/>
      <c r="TSL12" s="962"/>
      <c r="TSM12" s="961"/>
      <c r="TSN12" s="961"/>
      <c r="TSO12" s="963"/>
      <c r="TSP12" s="962"/>
      <c r="TSQ12" s="961"/>
      <c r="TSR12" s="961"/>
      <c r="TSS12" s="963"/>
      <c r="TST12" s="962"/>
      <c r="TSU12" s="961"/>
      <c r="TSV12" s="961"/>
      <c r="TSW12" s="963"/>
      <c r="TSX12" s="962"/>
      <c r="TSY12" s="961"/>
      <c r="TSZ12" s="961"/>
      <c r="TTA12" s="963"/>
      <c r="TTB12" s="962"/>
      <c r="TTC12" s="961"/>
      <c r="TTD12" s="961"/>
      <c r="TTE12" s="963"/>
      <c r="TTF12" s="962"/>
      <c r="TTG12" s="961"/>
      <c r="TTH12" s="961"/>
      <c r="TTI12" s="963"/>
      <c r="TTJ12" s="962"/>
      <c r="TTK12" s="961"/>
      <c r="TTL12" s="961"/>
      <c r="TTM12" s="963"/>
      <c r="TTN12" s="962"/>
      <c r="TTO12" s="961"/>
      <c r="TTP12" s="961"/>
      <c r="TTQ12" s="963"/>
      <c r="TTR12" s="962"/>
      <c r="TTS12" s="961"/>
      <c r="TTT12" s="961"/>
      <c r="TTU12" s="963"/>
      <c r="TTV12" s="962"/>
      <c r="TTW12" s="961"/>
      <c r="TTX12" s="961"/>
      <c r="TTY12" s="963"/>
      <c r="TTZ12" s="962"/>
      <c r="TUA12" s="961"/>
      <c r="TUB12" s="961"/>
      <c r="TUC12" s="963"/>
      <c r="TUD12" s="962"/>
      <c r="TUE12" s="961"/>
      <c r="TUF12" s="961"/>
      <c r="TUG12" s="963"/>
      <c r="TUH12" s="962"/>
      <c r="TUI12" s="961"/>
      <c r="TUJ12" s="961"/>
      <c r="TUK12" s="963"/>
      <c r="TUL12" s="962"/>
      <c r="TUM12" s="961"/>
      <c r="TUN12" s="961"/>
      <c r="TUO12" s="963"/>
      <c r="TUP12" s="962"/>
      <c r="TUQ12" s="961"/>
      <c r="TUR12" s="961"/>
      <c r="TUS12" s="963"/>
      <c r="TUT12" s="962"/>
      <c r="TUU12" s="961"/>
      <c r="TUV12" s="961"/>
      <c r="TUW12" s="963"/>
      <c r="TUX12" s="962"/>
      <c r="TUY12" s="961"/>
      <c r="TUZ12" s="961"/>
      <c r="TVA12" s="963"/>
      <c r="TVB12" s="962"/>
      <c r="TVC12" s="961"/>
      <c r="TVD12" s="961"/>
      <c r="TVE12" s="963"/>
      <c r="TVF12" s="962"/>
      <c r="TVG12" s="961"/>
      <c r="TVH12" s="961"/>
      <c r="TVI12" s="963"/>
      <c r="TVJ12" s="962"/>
      <c r="TVK12" s="961"/>
      <c r="TVL12" s="961"/>
      <c r="TVM12" s="963"/>
      <c r="TVN12" s="962"/>
      <c r="TVO12" s="961"/>
      <c r="TVP12" s="961"/>
      <c r="TVQ12" s="963"/>
      <c r="TVR12" s="962"/>
      <c r="TVS12" s="961"/>
      <c r="TVT12" s="961"/>
      <c r="TVU12" s="963"/>
      <c r="TVV12" s="962"/>
      <c r="TVW12" s="961"/>
      <c r="TVX12" s="961"/>
      <c r="TVY12" s="963"/>
      <c r="TVZ12" s="962"/>
      <c r="TWA12" s="961"/>
      <c r="TWB12" s="961"/>
      <c r="TWC12" s="963"/>
      <c r="TWD12" s="962"/>
      <c r="TWE12" s="961"/>
      <c r="TWF12" s="961"/>
      <c r="TWG12" s="963"/>
      <c r="TWH12" s="962"/>
      <c r="TWI12" s="961"/>
      <c r="TWJ12" s="961"/>
      <c r="TWK12" s="963"/>
      <c r="TWL12" s="962"/>
      <c r="TWM12" s="961"/>
      <c r="TWN12" s="961"/>
      <c r="TWO12" s="963"/>
      <c r="TWP12" s="962"/>
      <c r="TWQ12" s="961"/>
      <c r="TWR12" s="961"/>
      <c r="TWS12" s="963"/>
      <c r="TWT12" s="962"/>
      <c r="TWU12" s="961"/>
      <c r="TWV12" s="961"/>
      <c r="TWW12" s="963"/>
      <c r="TWX12" s="962"/>
      <c r="TWY12" s="961"/>
      <c r="TWZ12" s="961"/>
      <c r="TXA12" s="963"/>
      <c r="TXB12" s="962"/>
      <c r="TXC12" s="961"/>
      <c r="TXD12" s="961"/>
      <c r="TXE12" s="963"/>
      <c r="TXF12" s="962"/>
      <c r="TXG12" s="961"/>
      <c r="TXH12" s="961"/>
      <c r="TXI12" s="963"/>
      <c r="TXJ12" s="962"/>
      <c r="TXK12" s="961"/>
      <c r="TXL12" s="961"/>
      <c r="TXM12" s="963"/>
      <c r="TXN12" s="962"/>
      <c r="TXO12" s="961"/>
      <c r="TXP12" s="961"/>
      <c r="TXQ12" s="963"/>
      <c r="TXR12" s="962"/>
      <c r="TXS12" s="961"/>
      <c r="TXT12" s="961"/>
      <c r="TXU12" s="963"/>
      <c r="TXV12" s="962"/>
      <c r="TXW12" s="961"/>
      <c r="TXX12" s="961"/>
      <c r="TXY12" s="963"/>
      <c r="TXZ12" s="962"/>
      <c r="TYA12" s="961"/>
      <c r="TYB12" s="961"/>
      <c r="TYC12" s="963"/>
      <c r="TYD12" s="962"/>
      <c r="TYE12" s="961"/>
      <c r="TYF12" s="961"/>
      <c r="TYG12" s="963"/>
      <c r="TYH12" s="962"/>
      <c r="TYI12" s="961"/>
      <c r="TYJ12" s="961"/>
      <c r="TYK12" s="963"/>
      <c r="TYL12" s="962"/>
      <c r="TYM12" s="961"/>
      <c r="TYN12" s="961"/>
      <c r="TYO12" s="963"/>
      <c r="TYP12" s="962"/>
      <c r="TYQ12" s="961"/>
      <c r="TYR12" s="961"/>
      <c r="TYS12" s="963"/>
      <c r="TYT12" s="962"/>
      <c r="TYU12" s="961"/>
      <c r="TYV12" s="961"/>
      <c r="TYW12" s="963"/>
      <c r="TYX12" s="962"/>
      <c r="TYY12" s="961"/>
      <c r="TYZ12" s="961"/>
      <c r="TZA12" s="963"/>
      <c r="TZB12" s="962"/>
      <c r="TZC12" s="961"/>
      <c r="TZD12" s="961"/>
      <c r="TZE12" s="963"/>
      <c r="TZF12" s="962"/>
      <c r="TZG12" s="961"/>
      <c r="TZH12" s="961"/>
      <c r="TZI12" s="963"/>
      <c r="TZJ12" s="962"/>
      <c r="TZK12" s="961"/>
      <c r="TZL12" s="961"/>
      <c r="TZM12" s="963"/>
      <c r="TZN12" s="962"/>
      <c r="TZO12" s="961"/>
      <c r="TZP12" s="961"/>
      <c r="TZQ12" s="963"/>
      <c r="TZR12" s="962"/>
      <c r="TZS12" s="961"/>
      <c r="TZT12" s="961"/>
      <c r="TZU12" s="963"/>
      <c r="TZV12" s="962"/>
      <c r="TZW12" s="961"/>
      <c r="TZX12" s="961"/>
      <c r="TZY12" s="963"/>
      <c r="TZZ12" s="962"/>
      <c r="UAA12" s="961"/>
      <c r="UAB12" s="961"/>
      <c r="UAC12" s="963"/>
      <c r="UAD12" s="962"/>
      <c r="UAE12" s="961"/>
      <c r="UAF12" s="961"/>
      <c r="UAG12" s="963"/>
      <c r="UAH12" s="962"/>
      <c r="UAI12" s="961"/>
      <c r="UAJ12" s="961"/>
      <c r="UAK12" s="963"/>
      <c r="UAL12" s="962"/>
      <c r="UAM12" s="961"/>
      <c r="UAN12" s="961"/>
      <c r="UAO12" s="963"/>
      <c r="UAP12" s="962"/>
      <c r="UAQ12" s="961"/>
      <c r="UAR12" s="961"/>
      <c r="UAS12" s="963"/>
      <c r="UAT12" s="962"/>
      <c r="UAU12" s="961"/>
      <c r="UAV12" s="961"/>
      <c r="UAW12" s="963"/>
      <c r="UAX12" s="962"/>
      <c r="UAY12" s="961"/>
      <c r="UAZ12" s="961"/>
      <c r="UBA12" s="963"/>
      <c r="UBB12" s="962"/>
      <c r="UBC12" s="961"/>
      <c r="UBD12" s="961"/>
      <c r="UBE12" s="963"/>
      <c r="UBF12" s="962"/>
      <c r="UBG12" s="961"/>
      <c r="UBH12" s="961"/>
      <c r="UBI12" s="963"/>
      <c r="UBJ12" s="962"/>
      <c r="UBK12" s="961"/>
      <c r="UBL12" s="961"/>
      <c r="UBM12" s="963"/>
      <c r="UBN12" s="962"/>
      <c r="UBO12" s="961"/>
      <c r="UBP12" s="961"/>
      <c r="UBQ12" s="963"/>
      <c r="UBR12" s="962"/>
      <c r="UBS12" s="961"/>
      <c r="UBT12" s="961"/>
      <c r="UBU12" s="963"/>
      <c r="UBV12" s="962"/>
      <c r="UBW12" s="961"/>
      <c r="UBX12" s="961"/>
      <c r="UBY12" s="963"/>
      <c r="UBZ12" s="962"/>
      <c r="UCA12" s="961"/>
      <c r="UCB12" s="961"/>
      <c r="UCC12" s="963"/>
      <c r="UCD12" s="962"/>
      <c r="UCE12" s="961"/>
      <c r="UCF12" s="961"/>
      <c r="UCG12" s="963"/>
      <c r="UCH12" s="962"/>
      <c r="UCI12" s="961"/>
      <c r="UCJ12" s="961"/>
      <c r="UCK12" s="963"/>
      <c r="UCL12" s="962"/>
      <c r="UCM12" s="961"/>
      <c r="UCN12" s="961"/>
      <c r="UCO12" s="963"/>
      <c r="UCP12" s="962"/>
      <c r="UCQ12" s="961"/>
      <c r="UCR12" s="961"/>
      <c r="UCS12" s="963"/>
      <c r="UCT12" s="962"/>
      <c r="UCU12" s="961"/>
      <c r="UCV12" s="961"/>
      <c r="UCW12" s="963"/>
      <c r="UCX12" s="962"/>
      <c r="UCY12" s="961"/>
      <c r="UCZ12" s="961"/>
      <c r="UDA12" s="963"/>
      <c r="UDB12" s="962"/>
      <c r="UDC12" s="961"/>
      <c r="UDD12" s="961"/>
      <c r="UDE12" s="963"/>
      <c r="UDF12" s="962"/>
      <c r="UDG12" s="961"/>
      <c r="UDH12" s="961"/>
      <c r="UDI12" s="963"/>
      <c r="UDJ12" s="962"/>
      <c r="UDK12" s="961"/>
      <c r="UDL12" s="961"/>
      <c r="UDM12" s="963"/>
      <c r="UDN12" s="962"/>
      <c r="UDO12" s="961"/>
      <c r="UDP12" s="961"/>
      <c r="UDQ12" s="963"/>
      <c r="UDR12" s="962"/>
      <c r="UDS12" s="961"/>
      <c r="UDT12" s="961"/>
      <c r="UDU12" s="963"/>
      <c r="UDV12" s="962"/>
      <c r="UDW12" s="961"/>
      <c r="UDX12" s="961"/>
      <c r="UDY12" s="963"/>
      <c r="UDZ12" s="962"/>
      <c r="UEA12" s="961"/>
      <c r="UEB12" s="961"/>
      <c r="UEC12" s="963"/>
      <c r="UED12" s="962"/>
      <c r="UEE12" s="961"/>
      <c r="UEF12" s="961"/>
      <c r="UEG12" s="963"/>
      <c r="UEH12" s="962"/>
      <c r="UEI12" s="961"/>
      <c r="UEJ12" s="961"/>
      <c r="UEK12" s="963"/>
      <c r="UEL12" s="962"/>
      <c r="UEM12" s="961"/>
      <c r="UEN12" s="961"/>
      <c r="UEO12" s="963"/>
      <c r="UEP12" s="962"/>
      <c r="UEQ12" s="961"/>
      <c r="UER12" s="961"/>
      <c r="UES12" s="963"/>
      <c r="UET12" s="962"/>
      <c r="UEU12" s="961"/>
      <c r="UEV12" s="961"/>
      <c r="UEW12" s="963"/>
      <c r="UEX12" s="962"/>
      <c r="UEY12" s="961"/>
      <c r="UEZ12" s="961"/>
      <c r="UFA12" s="963"/>
      <c r="UFB12" s="962"/>
      <c r="UFC12" s="961"/>
      <c r="UFD12" s="961"/>
      <c r="UFE12" s="963"/>
      <c r="UFF12" s="962"/>
      <c r="UFG12" s="961"/>
      <c r="UFH12" s="961"/>
      <c r="UFI12" s="963"/>
      <c r="UFJ12" s="962"/>
      <c r="UFK12" s="961"/>
      <c r="UFL12" s="961"/>
      <c r="UFM12" s="963"/>
      <c r="UFN12" s="962"/>
      <c r="UFO12" s="961"/>
      <c r="UFP12" s="961"/>
      <c r="UFQ12" s="963"/>
      <c r="UFR12" s="962"/>
      <c r="UFS12" s="961"/>
      <c r="UFT12" s="961"/>
      <c r="UFU12" s="963"/>
      <c r="UFV12" s="962"/>
      <c r="UFW12" s="961"/>
      <c r="UFX12" s="961"/>
      <c r="UFY12" s="963"/>
      <c r="UFZ12" s="962"/>
      <c r="UGA12" s="961"/>
      <c r="UGB12" s="961"/>
      <c r="UGC12" s="963"/>
      <c r="UGD12" s="962"/>
      <c r="UGE12" s="961"/>
      <c r="UGF12" s="961"/>
      <c r="UGG12" s="963"/>
      <c r="UGH12" s="962"/>
      <c r="UGI12" s="961"/>
      <c r="UGJ12" s="961"/>
      <c r="UGK12" s="963"/>
      <c r="UGL12" s="962"/>
      <c r="UGM12" s="961"/>
      <c r="UGN12" s="961"/>
      <c r="UGO12" s="963"/>
      <c r="UGP12" s="962"/>
      <c r="UGQ12" s="961"/>
      <c r="UGR12" s="961"/>
      <c r="UGS12" s="963"/>
      <c r="UGT12" s="962"/>
      <c r="UGU12" s="961"/>
      <c r="UGV12" s="961"/>
      <c r="UGW12" s="963"/>
      <c r="UGX12" s="962"/>
      <c r="UGY12" s="961"/>
      <c r="UGZ12" s="961"/>
      <c r="UHA12" s="963"/>
      <c r="UHB12" s="962"/>
      <c r="UHC12" s="961"/>
      <c r="UHD12" s="961"/>
      <c r="UHE12" s="963"/>
      <c r="UHF12" s="962"/>
      <c r="UHG12" s="961"/>
      <c r="UHH12" s="961"/>
      <c r="UHI12" s="963"/>
      <c r="UHJ12" s="962"/>
      <c r="UHK12" s="961"/>
      <c r="UHL12" s="961"/>
      <c r="UHM12" s="963"/>
      <c r="UHN12" s="962"/>
      <c r="UHO12" s="961"/>
      <c r="UHP12" s="961"/>
      <c r="UHQ12" s="963"/>
      <c r="UHR12" s="962"/>
      <c r="UHS12" s="961"/>
      <c r="UHT12" s="961"/>
      <c r="UHU12" s="963"/>
      <c r="UHV12" s="962"/>
      <c r="UHW12" s="961"/>
      <c r="UHX12" s="961"/>
      <c r="UHY12" s="963"/>
      <c r="UHZ12" s="962"/>
      <c r="UIA12" s="961"/>
      <c r="UIB12" s="961"/>
      <c r="UIC12" s="963"/>
      <c r="UID12" s="962"/>
      <c r="UIE12" s="961"/>
      <c r="UIF12" s="961"/>
      <c r="UIG12" s="963"/>
      <c r="UIH12" s="962"/>
      <c r="UII12" s="961"/>
      <c r="UIJ12" s="961"/>
      <c r="UIK12" s="963"/>
      <c r="UIL12" s="962"/>
      <c r="UIM12" s="961"/>
      <c r="UIN12" s="961"/>
      <c r="UIO12" s="963"/>
      <c r="UIP12" s="962"/>
      <c r="UIQ12" s="961"/>
      <c r="UIR12" s="961"/>
      <c r="UIS12" s="963"/>
      <c r="UIT12" s="962"/>
      <c r="UIU12" s="961"/>
      <c r="UIV12" s="961"/>
      <c r="UIW12" s="963"/>
      <c r="UIX12" s="962"/>
      <c r="UIY12" s="961"/>
      <c r="UIZ12" s="961"/>
      <c r="UJA12" s="963"/>
      <c r="UJB12" s="962"/>
      <c r="UJC12" s="961"/>
      <c r="UJD12" s="961"/>
      <c r="UJE12" s="963"/>
      <c r="UJF12" s="962"/>
      <c r="UJG12" s="961"/>
      <c r="UJH12" s="961"/>
      <c r="UJI12" s="963"/>
      <c r="UJJ12" s="962"/>
      <c r="UJK12" s="961"/>
      <c r="UJL12" s="961"/>
      <c r="UJM12" s="963"/>
      <c r="UJN12" s="962"/>
      <c r="UJO12" s="961"/>
      <c r="UJP12" s="961"/>
      <c r="UJQ12" s="963"/>
      <c r="UJR12" s="962"/>
      <c r="UJS12" s="961"/>
      <c r="UJT12" s="961"/>
      <c r="UJU12" s="963"/>
      <c r="UJV12" s="962"/>
      <c r="UJW12" s="961"/>
      <c r="UJX12" s="961"/>
      <c r="UJY12" s="963"/>
      <c r="UJZ12" s="962"/>
      <c r="UKA12" s="961"/>
      <c r="UKB12" s="961"/>
      <c r="UKC12" s="963"/>
      <c r="UKD12" s="962"/>
      <c r="UKE12" s="961"/>
      <c r="UKF12" s="961"/>
      <c r="UKG12" s="963"/>
      <c r="UKH12" s="962"/>
      <c r="UKI12" s="961"/>
      <c r="UKJ12" s="961"/>
      <c r="UKK12" s="963"/>
      <c r="UKL12" s="962"/>
      <c r="UKM12" s="961"/>
      <c r="UKN12" s="961"/>
      <c r="UKO12" s="963"/>
      <c r="UKP12" s="962"/>
      <c r="UKQ12" s="961"/>
      <c r="UKR12" s="961"/>
      <c r="UKS12" s="963"/>
      <c r="UKT12" s="962"/>
      <c r="UKU12" s="961"/>
      <c r="UKV12" s="961"/>
      <c r="UKW12" s="963"/>
      <c r="UKX12" s="962"/>
      <c r="UKY12" s="961"/>
      <c r="UKZ12" s="961"/>
      <c r="ULA12" s="963"/>
      <c r="ULB12" s="962"/>
      <c r="ULC12" s="961"/>
      <c r="ULD12" s="961"/>
      <c r="ULE12" s="963"/>
      <c r="ULF12" s="962"/>
      <c r="ULG12" s="961"/>
      <c r="ULH12" s="961"/>
      <c r="ULI12" s="963"/>
      <c r="ULJ12" s="962"/>
      <c r="ULK12" s="961"/>
      <c r="ULL12" s="961"/>
      <c r="ULM12" s="963"/>
      <c r="ULN12" s="962"/>
      <c r="ULO12" s="961"/>
      <c r="ULP12" s="961"/>
      <c r="ULQ12" s="963"/>
      <c r="ULR12" s="962"/>
      <c r="ULS12" s="961"/>
      <c r="ULT12" s="961"/>
      <c r="ULU12" s="963"/>
      <c r="ULV12" s="962"/>
      <c r="ULW12" s="961"/>
      <c r="ULX12" s="961"/>
      <c r="ULY12" s="963"/>
      <c r="ULZ12" s="962"/>
      <c r="UMA12" s="961"/>
      <c r="UMB12" s="961"/>
      <c r="UMC12" s="963"/>
      <c r="UMD12" s="962"/>
      <c r="UME12" s="961"/>
      <c r="UMF12" s="961"/>
      <c r="UMG12" s="963"/>
      <c r="UMH12" s="962"/>
      <c r="UMI12" s="961"/>
      <c r="UMJ12" s="961"/>
      <c r="UMK12" s="963"/>
      <c r="UML12" s="962"/>
      <c r="UMM12" s="961"/>
      <c r="UMN12" s="961"/>
      <c r="UMO12" s="963"/>
      <c r="UMP12" s="962"/>
      <c r="UMQ12" s="961"/>
      <c r="UMR12" s="961"/>
      <c r="UMS12" s="963"/>
      <c r="UMT12" s="962"/>
      <c r="UMU12" s="961"/>
      <c r="UMV12" s="961"/>
      <c r="UMW12" s="963"/>
      <c r="UMX12" s="962"/>
      <c r="UMY12" s="961"/>
      <c r="UMZ12" s="961"/>
      <c r="UNA12" s="963"/>
      <c r="UNB12" s="962"/>
      <c r="UNC12" s="961"/>
      <c r="UND12" s="961"/>
      <c r="UNE12" s="963"/>
      <c r="UNF12" s="962"/>
      <c r="UNG12" s="961"/>
      <c r="UNH12" s="961"/>
      <c r="UNI12" s="963"/>
      <c r="UNJ12" s="962"/>
      <c r="UNK12" s="961"/>
      <c r="UNL12" s="961"/>
      <c r="UNM12" s="963"/>
      <c r="UNN12" s="962"/>
      <c r="UNO12" s="961"/>
      <c r="UNP12" s="961"/>
      <c r="UNQ12" s="963"/>
      <c r="UNR12" s="962"/>
      <c r="UNS12" s="961"/>
      <c r="UNT12" s="961"/>
      <c r="UNU12" s="963"/>
      <c r="UNV12" s="962"/>
      <c r="UNW12" s="961"/>
      <c r="UNX12" s="961"/>
      <c r="UNY12" s="963"/>
      <c r="UNZ12" s="962"/>
      <c r="UOA12" s="961"/>
      <c r="UOB12" s="961"/>
      <c r="UOC12" s="963"/>
      <c r="UOD12" s="962"/>
      <c r="UOE12" s="961"/>
      <c r="UOF12" s="961"/>
      <c r="UOG12" s="963"/>
      <c r="UOH12" s="962"/>
      <c r="UOI12" s="961"/>
      <c r="UOJ12" s="961"/>
      <c r="UOK12" s="963"/>
      <c r="UOL12" s="962"/>
      <c r="UOM12" s="961"/>
      <c r="UON12" s="961"/>
      <c r="UOO12" s="963"/>
      <c r="UOP12" s="962"/>
      <c r="UOQ12" s="961"/>
      <c r="UOR12" s="961"/>
      <c r="UOS12" s="963"/>
      <c r="UOT12" s="962"/>
      <c r="UOU12" s="961"/>
      <c r="UOV12" s="961"/>
      <c r="UOW12" s="963"/>
      <c r="UOX12" s="962"/>
      <c r="UOY12" s="961"/>
      <c r="UOZ12" s="961"/>
      <c r="UPA12" s="963"/>
      <c r="UPB12" s="962"/>
      <c r="UPC12" s="961"/>
      <c r="UPD12" s="961"/>
      <c r="UPE12" s="963"/>
      <c r="UPF12" s="962"/>
      <c r="UPG12" s="961"/>
      <c r="UPH12" s="961"/>
      <c r="UPI12" s="963"/>
      <c r="UPJ12" s="962"/>
      <c r="UPK12" s="961"/>
      <c r="UPL12" s="961"/>
      <c r="UPM12" s="963"/>
      <c r="UPN12" s="962"/>
      <c r="UPO12" s="961"/>
      <c r="UPP12" s="961"/>
      <c r="UPQ12" s="963"/>
      <c r="UPR12" s="962"/>
      <c r="UPS12" s="961"/>
      <c r="UPT12" s="961"/>
      <c r="UPU12" s="963"/>
      <c r="UPV12" s="962"/>
      <c r="UPW12" s="961"/>
      <c r="UPX12" s="961"/>
      <c r="UPY12" s="963"/>
      <c r="UPZ12" s="962"/>
      <c r="UQA12" s="961"/>
      <c r="UQB12" s="961"/>
      <c r="UQC12" s="963"/>
      <c r="UQD12" s="962"/>
      <c r="UQE12" s="961"/>
      <c r="UQF12" s="961"/>
      <c r="UQG12" s="963"/>
      <c r="UQH12" s="962"/>
      <c r="UQI12" s="961"/>
      <c r="UQJ12" s="961"/>
      <c r="UQK12" s="963"/>
      <c r="UQL12" s="962"/>
      <c r="UQM12" s="961"/>
      <c r="UQN12" s="961"/>
      <c r="UQO12" s="963"/>
      <c r="UQP12" s="962"/>
      <c r="UQQ12" s="961"/>
      <c r="UQR12" s="961"/>
      <c r="UQS12" s="963"/>
      <c r="UQT12" s="962"/>
      <c r="UQU12" s="961"/>
      <c r="UQV12" s="961"/>
      <c r="UQW12" s="963"/>
      <c r="UQX12" s="962"/>
      <c r="UQY12" s="961"/>
      <c r="UQZ12" s="961"/>
      <c r="URA12" s="963"/>
      <c r="URB12" s="962"/>
      <c r="URC12" s="961"/>
      <c r="URD12" s="961"/>
      <c r="URE12" s="963"/>
      <c r="URF12" s="962"/>
      <c r="URG12" s="961"/>
      <c r="URH12" s="961"/>
      <c r="URI12" s="963"/>
      <c r="URJ12" s="962"/>
      <c r="URK12" s="961"/>
      <c r="URL12" s="961"/>
      <c r="URM12" s="963"/>
      <c r="URN12" s="962"/>
      <c r="URO12" s="961"/>
      <c r="URP12" s="961"/>
      <c r="URQ12" s="963"/>
      <c r="URR12" s="962"/>
      <c r="URS12" s="961"/>
      <c r="URT12" s="961"/>
      <c r="URU12" s="963"/>
      <c r="URV12" s="962"/>
      <c r="URW12" s="961"/>
      <c r="URX12" s="961"/>
      <c r="URY12" s="963"/>
      <c r="URZ12" s="962"/>
      <c r="USA12" s="961"/>
      <c r="USB12" s="961"/>
      <c r="USC12" s="963"/>
      <c r="USD12" s="962"/>
      <c r="USE12" s="961"/>
      <c r="USF12" s="961"/>
      <c r="USG12" s="963"/>
      <c r="USH12" s="962"/>
      <c r="USI12" s="961"/>
      <c r="USJ12" s="961"/>
      <c r="USK12" s="963"/>
      <c r="USL12" s="962"/>
      <c r="USM12" s="961"/>
      <c r="USN12" s="961"/>
      <c r="USO12" s="963"/>
      <c r="USP12" s="962"/>
      <c r="USQ12" s="961"/>
      <c r="USR12" s="961"/>
      <c r="USS12" s="963"/>
      <c r="UST12" s="962"/>
      <c r="USU12" s="961"/>
      <c r="USV12" s="961"/>
      <c r="USW12" s="963"/>
      <c r="USX12" s="962"/>
      <c r="USY12" s="961"/>
      <c r="USZ12" s="961"/>
      <c r="UTA12" s="963"/>
      <c r="UTB12" s="962"/>
      <c r="UTC12" s="961"/>
      <c r="UTD12" s="961"/>
      <c r="UTE12" s="963"/>
      <c r="UTF12" s="962"/>
      <c r="UTG12" s="961"/>
      <c r="UTH12" s="961"/>
      <c r="UTI12" s="963"/>
      <c r="UTJ12" s="962"/>
      <c r="UTK12" s="961"/>
      <c r="UTL12" s="961"/>
      <c r="UTM12" s="963"/>
      <c r="UTN12" s="962"/>
      <c r="UTO12" s="961"/>
      <c r="UTP12" s="961"/>
      <c r="UTQ12" s="963"/>
      <c r="UTR12" s="962"/>
      <c r="UTS12" s="961"/>
      <c r="UTT12" s="961"/>
      <c r="UTU12" s="963"/>
      <c r="UTV12" s="962"/>
      <c r="UTW12" s="961"/>
      <c r="UTX12" s="961"/>
      <c r="UTY12" s="963"/>
      <c r="UTZ12" s="962"/>
      <c r="UUA12" s="961"/>
      <c r="UUB12" s="961"/>
      <c r="UUC12" s="963"/>
      <c r="UUD12" s="962"/>
      <c r="UUE12" s="961"/>
      <c r="UUF12" s="961"/>
      <c r="UUG12" s="963"/>
      <c r="UUH12" s="962"/>
      <c r="UUI12" s="961"/>
      <c r="UUJ12" s="961"/>
      <c r="UUK12" s="963"/>
      <c r="UUL12" s="962"/>
      <c r="UUM12" s="961"/>
      <c r="UUN12" s="961"/>
      <c r="UUO12" s="963"/>
      <c r="UUP12" s="962"/>
      <c r="UUQ12" s="961"/>
      <c r="UUR12" s="961"/>
      <c r="UUS12" s="963"/>
      <c r="UUT12" s="962"/>
      <c r="UUU12" s="961"/>
      <c r="UUV12" s="961"/>
      <c r="UUW12" s="963"/>
      <c r="UUX12" s="962"/>
      <c r="UUY12" s="961"/>
      <c r="UUZ12" s="961"/>
      <c r="UVA12" s="963"/>
      <c r="UVB12" s="962"/>
      <c r="UVC12" s="961"/>
      <c r="UVD12" s="961"/>
      <c r="UVE12" s="963"/>
      <c r="UVF12" s="962"/>
      <c r="UVG12" s="961"/>
      <c r="UVH12" s="961"/>
      <c r="UVI12" s="963"/>
      <c r="UVJ12" s="962"/>
      <c r="UVK12" s="961"/>
      <c r="UVL12" s="961"/>
      <c r="UVM12" s="963"/>
      <c r="UVN12" s="962"/>
      <c r="UVO12" s="961"/>
      <c r="UVP12" s="961"/>
      <c r="UVQ12" s="963"/>
      <c r="UVR12" s="962"/>
      <c r="UVS12" s="961"/>
      <c r="UVT12" s="961"/>
      <c r="UVU12" s="963"/>
      <c r="UVV12" s="962"/>
      <c r="UVW12" s="961"/>
      <c r="UVX12" s="961"/>
      <c r="UVY12" s="963"/>
      <c r="UVZ12" s="962"/>
      <c r="UWA12" s="961"/>
      <c r="UWB12" s="961"/>
      <c r="UWC12" s="963"/>
      <c r="UWD12" s="962"/>
      <c r="UWE12" s="961"/>
      <c r="UWF12" s="961"/>
      <c r="UWG12" s="963"/>
      <c r="UWH12" s="962"/>
      <c r="UWI12" s="961"/>
      <c r="UWJ12" s="961"/>
      <c r="UWK12" s="963"/>
      <c r="UWL12" s="962"/>
      <c r="UWM12" s="961"/>
      <c r="UWN12" s="961"/>
      <c r="UWO12" s="963"/>
      <c r="UWP12" s="962"/>
      <c r="UWQ12" s="961"/>
      <c r="UWR12" s="961"/>
      <c r="UWS12" s="963"/>
      <c r="UWT12" s="962"/>
      <c r="UWU12" s="961"/>
      <c r="UWV12" s="961"/>
      <c r="UWW12" s="963"/>
      <c r="UWX12" s="962"/>
      <c r="UWY12" s="961"/>
      <c r="UWZ12" s="961"/>
      <c r="UXA12" s="963"/>
      <c r="UXB12" s="962"/>
      <c r="UXC12" s="961"/>
      <c r="UXD12" s="961"/>
      <c r="UXE12" s="963"/>
      <c r="UXF12" s="962"/>
      <c r="UXG12" s="961"/>
      <c r="UXH12" s="961"/>
      <c r="UXI12" s="963"/>
      <c r="UXJ12" s="962"/>
      <c r="UXK12" s="961"/>
      <c r="UXL12" s="961"/>
      <c r="UXM12" s="963"/>
      <c r="UXN12" s="962"/>
      <c r="UXO12" s="961"/>
      <c r="UXP12" s="961"/>
      <c r="UXQ12" s="963"/>
      <c r="UXR12" s="962"/>
      <c r="UXS12" s="961"/>
      <c r="UXT12" s="961"/>
      <c r="UXU12" s="963"/>
      <c r="UXV12" s="962"/>
      <c r="UXW12" s="961"/>
      <c r="UXX12" s="961"/>
      <c r="UXY12" s="963"/>
      <c r="UXZ12" s="962"/>
      <c r="UYA12" s="961"/>
      <c r="UYB12" s="961"/>
      <c r="UYC12" s="963"/>
      <c r="UYD12" s="962"/>
      <c r="UYE12" s="961"/>
      <c r="UYF12" s="961"/>
      <c r="UYG12" s="963"/>
      <c r="UYH12" s="962"/>
      <c r="UYI12" s="961"/>
      <c r="UYJ12" s="961"/>
      <c r="UYK12" s="963"/>
      <c r="UYL12" s="962"/>
      <c r="UYM12" s="961"/>
      <c r="UYN12" s="961"/>
      <c r="UYO12" s="963"/>
      <c r="UYP12" s="962"/>
      <c r="UYQ12" s="961"/>
      <c r="UYR12" s="961"/>
      <c r="UYS12" s="963"/>
      <c r="UYT12" s="962"/>
      <c r="UYU12" s="961"/>
      <c r="UYV12" s="961"/>
      <c r="UYW12" s="963"/>
      <c r="UYX12" s="962"/>
      <c r="UYY12" s="961"/>
      <c r="UYZ12" s="961"/>
      <c r="UZA12" s="963"/>
      <c r="UZB12" s="962"/>
      <c r="UZC12" s="961"/>
      <c r="UZD12" s="961"/>
      <c r="UZE12" s="963"/>
      <c r="UZF12" s="962"/>
      <c r="UZG12" s="961"/>
      <c r="UZH12" s="961"/>
      <c r="UZI12" s="963"/>
      <c r="UZJ12" s="962"/>
      <c r="UZK12" s="961"/>
      <c r="UZL12" s="961"/>
      <c r="UZM12" s="963"/>
      <c r="UZN12" s="962"/>
      <c r="UZO12" s="961"/>
      <c r="UZP12" s="961"/>
      <c r="UZQ12" s="963"/>
      <c r="UZR12" s="962"/>
      <c r="UZS12" s="961"/>
      <c r="UZT12" s="961"/>
      <c r="UZU12" s="963"/>
      <c r="UZV12" s="962"/>
      <c r="UZW12" s="961"/>
      <c r="UZX12" s="961"/>
      <c r="UZY12" s="963"/>
      <c r="UZZ12" s="962"/>
      <c r="VAA12" s="961"/>
      <c r="VAB12" s="961"/>
      <c r="VAC12" s="963"/>
      <c r="VAD12" s="962"/>
      <c r="VAE12" s="961"/>
      <c r="VAF12" s="961"/>
      <c r="VAG12" s="963"/>
      <c r="VAH12" s="962"/>
      <c r="VAI12" s="961"/>
      <c r="VAJ12" s="961"/>
      <c r="VAK12" s="963"/>
      <c r="VAL12" s="962"/>
      <c r="VAM12" s="961"/>
      <c r="VAN12" s="961"/>
      <c r="VAO12" s="963"/>
      <c r="VAP12" s="962"/>
      <c r="VAQ12" s="961"/>
      <c r="VAR12" s="961"/>
      <c r="VAS12" s="963"/>
      <c r="VAT12" s="962"/>
      <c r="VAU12" s="961"/>
      <c r="VAV12" s="961"/>
      <c r="VAW12" s="963"/>
      <c r="VAX12" s="962"/>
      <c r="VAY12" s="961"/>
      <c r="VAZ12" s="961"/>
      <c r="VBA12" s="963"/>
      <c r="VBB12" s="962"/>
      <c r="VBC12" s="961"/>
      <c r="VBD12" s="961"/>
      <c r="VBE12" s="963"/>
      <c r="VBF12" s="962"/>
      <c r="VBG12" s="961"/>
      <c r="VBH12" s="961"/>
      <c r="VBI12" s="963"/>
      <c r="VBJ12" s="962"/>
      <c r="VBK12" s="961"/>
      <c r="VBL12" s="961"/>
      <c r="VBM12" s="963"/>
      <c r="VBN12" s="962"/>
      <c r="VBO12" s="961"/>
      <c r="VBP12" s="961"/>
      <c r="VBQ12" s="963"/>
      <c r="VBR12" s="962"/>
      <c r="VBS12" s="961"/>
      <c r="VBT12" s="961"/>
      <c r="VBU12" s="963"/>
      <c r="VBV12" s="962"/>
      <c r="VBW12" s="961"/>
      <c r="VBX12" s="961"/>
      <c r="VBY12" s="963"/>
      <c r="VBZ12" s="962"/>
      <c r="VCA12" s="961"/>
      <c r="VCB12" s="961"/>
      <c r="VCC12" s="963"/>
      <c r="VCD12" s="962"/>
      <c r="VCE12" s="961"/>
      <c r="VCF12" s="961"/>
      <c r="VCG12" s="963"/>
      <c r="VCH12" s="962"/>
      <c r="VCI12" s="961"/>
      <c r="VCJ12" s="961"/>
      <c r="VCK12" s="963"/>
      <c r="VCL12" s="962"/>
      <c r="VCM12" s="961"/>
      <c r="VCN12" s="961"/>
      <c r="VCO12" s="963"/>
      <c r="VCP12" s="962"/>
      <c r="VCQ12" s="961"/>
      <c r="VCR12" s="961"/>
      <c r="VCS12" s="963"/>
      <c r="VCT12" s="962"/>
      <c r="VCU12" s="961"/>
      <c r="VCV12" s="961"/>
      <c r="VCW12" s="963"/>
      <c r="VCX12" s="962"/>
      <c r="VCY12" s="961"/>
      <c r="VCZ12" s="961"/>
      <c r="VDA12" s="963"/>
      <c r="VDB12" s="962"/>
      <c r="VDC12" s="961"/>
      <c r="VDD12" s="961"/>
      <c r="VDE12" s="963"/>
      <c r="VDF12" s="962"/>
      <c r="VDG12" s="961"/>
      <c r="VDH12" s="961"/>
      <c r="VDI12" s="963"/>
      <c r="VDJ12" s="962"/>
      <c r="VDK12" s="961"/>
      <c r="VDL12" s="961"/>
      <c r="VDM12" s="963"/>
      <c r="VDN12" s="962"/>
      <c r="VDO12" s="961"/>
      <c r="VDP12" s="961"/>
      <c r="VDQ12" s="963"/>
      <c r="VDR12" s="962"/>
      <c r="VDS12" s="961"/>
      <c r="VDT12" s="961"/>
      <c r="VDU12" s="963"/>
      <c r="VDV12" s="962"/>
      <c r="VDW12" s="961"/>
      <c r="VDX12" s="961"/>
      <c r="VDY12" s="963"/>
      <c r="VDZ12" s="962"/>
      <c r="VEA12" s="961"/>
      <c r="VEB12" s="961"/>
      <c r="VEC12" s="963"/>
      <c r="VED12" s="962"/>
      <c r="VEE12" s="961"/>
      <c r="VEF12" s="961"/>
      <c r="VEG12" s="963"/>
      <c r="VEH12" s="962"/>
      <c r="VEI12" s="961"/>
      <c r="VEJ12" s="961"/>
      <c r="VEK12" s="963"/>
      <c r="VEL12" s="962"/>
      <c r="VEM12" s="961"/>
      <c r="VEN12" s="961"/>
      <c r="VEO12" s="963"/>
      <c r="VEP12" s="962"/>
      <c r="VEQ12" s="961"/>
      <c r="VER12" s="961"/>
      <c r="VES12" s="963"/>
      <c r="VET12" s="962"/>
      <c r="VEU12" s="961"/>
      <c r="VEV12" s="961"/>
      <c r="VEW12" s="963"/>
      <c r="VEX12" s="962"/>
      <c r="VEY12" s="961"/>
      <c r="VEZ12" s="961"/>
      <c r="VFA12" s="963"/>
      <c r="VFB12" s="962"/>
      <c r="VFC12" s="961"/>
      <c r="VFD12" s="961"/>
      <c r="VFE12" s="963"/>
      <c r="VFF12" s="962"/>
      <c r="VFG12" s="961"/>
      <c r="VFH12" s="961"/>
      <c r="VFI12" s="963"/>
      <c r="VFJ12" s="962"/>
      <c r="VFK12" s="961"/>
      <c r="VFL12" s="961"/>
      <c r="VFM12" s="963"/>
      <c r="VFN12" s="962"/>
      <c r="VFO12" s="961"/>
      <c r="VFP12" s="961"/>
      <c r="VFQ12" s="963"/>
      <c r="VFR12" s="962"/>
      <c r="VFS12" s="961"/>
      <c r="VFT12" s="961"/>
      <c r="VFU12" s="963"/>
      <c r="VFV12" s="962"/>
      <c r="VFW12" s="961"/>
      <c r="VFX12" s="961"/>
      <c r="VFY12" s="963"/>
      <c r="VFZ12" s="962"/>
      <c r="VGA12" s="961"/>
      <c r="VGB12" s="961"/>
      <c r="VGC12" s="963"/>
      <c r="VGD12" s="962"/>
      <c r="VGE12" s="961"/>
      <c r="VGF12" s="961"/>
      <c r="VGG12" s="963"/>
      <c r="VGH12" s="962"/>
      <c r="VGI12" s="961"/>
      <c r="VGJ12" s="961"/>
      <c r="VGK12" s="963"/>
      <c r="VGL12" s="962"/>
      <c r="VGM12" s="961"/>
      <c r="VGN12" s="961"/>
      <c r="VGO12" s="963"/>
      <c r="VGP12" s="962"/>
      <c r="VGQ12" s="961"/>
      <c r="VGR12" s="961"/>
      <c r="VGS12" s="963"/>
      <c r="VGT12" s="962"/>
      <c r="VGU12" s="961"/>
      <c r="VGV12" s="961"/>
      <c r="VGW12" s="963"/>
      <c r="VGX12" s="962"/>
      <c r="VGY12" s="961"/>
      <c r="VGZ12" s="961"/>
      <c r="VHA12" s="963"/>
      <c r="VHB12" s="962"/>
      <c r="VHC12" s="961"/>
      <c r="VHD12" s="961"/>
      <c r="VHE12" s="963"/>
      <c r="VHF12" s="962"/>
      <c r="VHG12" s="961"/>
      <c r="VHH12" s="961"/>
      <c r="VHI12" s="963"/>
      <c r="VHJ12" s="962"/>
      <c r="VHK12" s="961"/>
      <c r="VHL12" s="961"/>
      <c r="VHM12" s="963"/>
      <c r="VHN12" s="962"/>
      <c r="VHO12" s="961"/>
      <c r="VHP12" s="961"/>
      <c r="VHQ12" s="963"/>
      <c r="VHR12" s="962"/>
      <c r="VHS12" s="961"/>
      <c r="VHT12" s="961"/>
      <c r="VHU12" s="963"/>
      <c r="VHV12" s="962"/>
      <c r="VHW12" s="961"/>
      <c r="VHX12" s="961"/>
      <c r="VHY12" s="963"/>
      <c r="VHZ12" s="962"/>
      <c r="VIA12" s="961"/>
      <c r="VIB12" s="961"/>
      <c r="VIC12" s="963"/>
      <c r="VID12" s="962"/>
      <c r="VIE12" s="961"/>
      <c r="VIF12" s="961"/>
      <c r="VIG12" s="963"/>
      <c r="VIH12" s="962"/>
      <c r="VII12" s="961"/>
      <c r="VIJ12" s="961"/>
      <c r="VIK12" s="963"/>
      <c r="VIL12" s="962"/>
      <c r="VIM12" s="961"/>
      <c r="VIN12" s="961"/>
      <c r="VIO12" s="963"/>
      <c r="VIP12" s="962"/>
      <c r="VIQ12" s="961"/>
      <c r="VIR12" s="961"/>
      <c r="VIS12" s="963"/>
      <c r="VIT12" s="962"/>
      <c r="VIU12" s="961"/>
      <c r="VIV12" s="961"/>
      <c r="VIW12" s="963"/>
      <c r="VIX12" s="962"/>
      <c r="VIY12" s="961"/>
      <c r="VIZ12" s="961"/>
      <c r="VJA12" s="963"/>
      <c r="VJB12" s="962"/>
      <c r="VJC12" s="961"/>
      <c r="VJD12" s="961"/>
      <c r="VJE12" s="963"/>
      <c r="VJF12" s="962"/>
      <c r="VJG12" s="961"/>
      <c r="VJH12" s="961"/>
      <c r="VJI12" s="963"/>
      <c r="VJJ12" s="962"/>
      <c r="VJK12" s="961"/>
      <c r="VJL12" s="961"/>
      <c r="VJM12" s="963"/>
      <c r="VJN12" s="962"/>
      <c r="VJO12" s="961"/>
      <c r="VJP12" s="961"/>
      <c r="VJQ12" s="963"/>
      <c r="VJR12" s="962"/>
      <c r="VJS12" s="961"/>
      <c r="VJT12" s="961"/>
      <c r="VJU12" s="963"/>
      <c r="VJV12" s="962"/>
      <c r="VJW12" s="961"/>
      <c r="VJX12" s="961"/>
      <c r="VJY12" s="963"/>
      <c r="VJZ12" s="962"/>
      <c r="VKA12" s="961"/>
      <c r="VKB12" s="961"/>
      <c r="VKC12" s="963"/>
      <c r="VKD12" s="962"/>
      <c r="VKE12" s="961"/>
      <c r="VKF12" s="961"/>
      <c r="VKG12" s="963"/>
      <c r="VKH12" s="962"/>
      <c r="VKI12" s="961"/>
      <c r="VKJ12" s="961"/>
      <c r="VKK12" s="963"/>
      <c r="VKL12" s="962"/>
      <c r="VKM12" s="961"/>
      <c r="VKN12" s="961"/>
      <c r="VKO12" s="963"/>
      <c r="VKP12" s="962"/>
      <c r="VKQ12" s="961"/>
      <c r="VKR12" s="961"/>
      <c r="VKS12" s="963"/>
      <c r="VKT12" s="962"/>
      <c r="VKU12" s="961"/>
      <c r="VKV12" s="961"/>
      <c r="VKW12" s="963"/>
      <c r="VKX12" s="962"/>
      <c r="VKY12" s="961"/>
      <c r="VKZ12" s="961"/>
      <c r="VLA12" s="963"/>
      <c r="VLB12" s="962"/>
      <c r="VLC12" s="961"/>
      <c r="VLD12" s="961"/>
      <c r="VLE12" s="963"/>
      <c r="VLF12" s="962"/>
      <c r="VLG12" s="961"/>
      <c r="VLH12" s="961"/>
      <c r="VLI12" s="963"/>
      <c r="VLJ12" s="962"/>
      <c r="VLK12" s="961"/>
      <c r="VLL12" s="961"/>
      <c r="VLM12" s="963"/>
      <c r="VLN12" s="962"/>
      <c r="VLO12" s="961"/>
      <c r="VLP12" s="961"/>
      <c r="VLQ12" s="963"/>
      <c r="VLR12" s="962"/>
      <c r="VLS12" s="961"/>
      <c r="VLT12" s="961"/>
      <c r="VLU12" s="963"/>
      <c r="VLV12" s="962"/>
      <c r="VLW12" s="961"/>
      <c r="VLX12" s="961"/>
      <c r="VLY12" s="963"/>
      <c r="VLZ12" s="962"/>
      <c r="VMA12" s="961"/>
      <c r="VMB12" s="961"/>
      <c r="VMC12" s="963"/>
      <c r="VMD12" s="962"/>
      <c r="VME12" s="961"/>
      <c r="VMF12" s="961"/>
      <c r="VMG12" s="963"/>
      <c r="VMH12" s="962"/>
      <c r="VMI12" s="961"/>
      <c r="VMJ12" s="961"/>
      <c r="VMK12" s="963"/>
      <c r="VML12" s="962"/>
      <c r="VMM12" s="961"/>
      <c r="VMN12" s="961"/>
      <c r="VMO12" s="963"/>
      <c r="VMP12" s="962"/>
      <c r="VMQ12" s="961"/>
      <c r="VMR12" s="961"/>
      <c r="VMS12" s="963"/>
      <c r="VMT12" s="962"/>
      <c r="VMU12" s="961"/>
      <c r="VMV12" s="961"/>
      <c r="VMW12" s="963"/>
      <c r="VMX12" s="962"/>
      <c r="VMY12" s="961"/>
      <c r="VMZ12" s="961"/>
      <c r="VNA12" s="963"/>
      <c r="VNB12" s="962"/>
      <c r="VNC12" s="961"/>
      <c r="VND12" s="961"/>
      <c r="VNE12" s="963"/>
      <c r="VNF12" s="962"/>
      <c r="VNG12" s="961"/>
      <c r="VNH12" s="961"/>
      <c r="VNI12" s="963"/>
      <c r="VNJ12" s="962"/>
      <c r="VNK12" s="961"/>
      <c r="VNL12" s="961"/>
      <c r="VNM12" s="963"/>
      <c r="VNN12" s="962"/>
      <c r="VNO12" s="961"/>
      <c r="VNP12" s="961"/>
      <c r="VNQ12" s="963"/>
      <c r="VNR12" s="962"/>
      <c r="VNS12" s="961"/>
      <c r="VNT12" s="961"/>
      <c r="VNU12" s="963"/>
      <c r="VNV12" s="962"/>
      <c r="VNW12" s="961"/>
      <c r="VNX12" s="961"/>
      <c r="VNY12" s="963"/>
      <c r="VNZ12" s="962"/>
      <c r="VOA12" s="961"/>
      <c r="VOB12" s="961"/>
      <c r="VOC12" s="963"/>
      <c r="VOD12" s="962"/>
      <c r="VOE12" s="961"/>
      <c r="VOF12" s="961"/>
      <c r="VOG12" s="963"/>
      <c r="VOH12" s="962"/>
      <c r="VOI12" s="961"/>
      <c r="VOJ12" s="961"/>
      <c r="VOK12" s="963"/>
      <c r="VOL12" s="962"/>
      <c r="VOM12" s="961"/>
      <c r="VON12" s="961"/>
      <c r="VOO12" s="963"/>
      <c r="VOP12" s="962"/>
      <c r="VOQ12" s="961"/>
      <c r="VOR12" s="961"/>
      <c r="VOS12" s="963"/>
      <c r="VOT12" s="962"/>
      <c r="VOU12" s="961"/>
      <c r="VOV12" s="961"/>
      <c r="VOW12" s="963"/>
      <c r="VOX12" s="962"/>
      <c r="VOY12" s="961"/>
      <c r="VOZ12" s="961"/>
      <c r="VPA12" s="963"/>
      <c r="VPB12" s="962"/>
      <c r="VPC12" s="961"/>
      <c r="VPD12" s="961"/>
      <c r="VPE12" s="963"/>
      <c r="VPF12" s="962"/>
      <c r="VPG12" s="961"/>
      <c r="VPH12" s="961"/>
      <c r="VPI12" s="963"/>
      <c r="VPJ12" s="962"/>
      <c r="VPK12" s="961"/>
      <c r="VPL12" s="961"/>
      <c r="VPM12" s="963"/>
      <c r="VPN12" s="962"/>
      <c r="VPO12" s="961"/>
      <c r="VPP12" s="961"/>
      <c r="VPQ12" s="963"/>
      <c r="VPR12" s="962"/>
      <c r="VPS12" s="961"/>
      <c r="VPT12" s="961"/>
      <c r="VPU12" s="963"/>
      <c r="VPV12" s="962"/>
      <c r="VPW12" s="961"/>
      <c r="VPX12" s="961"/>
      <c r="VPY12" s="963"/>
      <c r="VPZ12" s="962"/>
      <c r="VQA12" s="961"/>
      <c r="VQB12" s="961"/>
      <c r="VQC12" s="963"/>
      <c r="VQD12" s="962"/>
      <c r="VQE12" s="961"/>
      <c r="VQF12" s="961"/>
      <c r="VQG12" s="963"/>
      <c r="VQH12" s="962"/>
      <c r="VQI12" s="961"/>
      <c r="VQJ12" s="961"/>
      <c r="VQK12" s="963"/>
      <c r="VQL12" s="962"/>
      <c r="VQM12" s="961"/>
      <c r="VQN12" s="961"/>
      <c r="VQO12" s="963"/>
      <c r="VQP12" s="962"/>
      <c r="VQQ12" s="961"/>
      <c r="VQR12" s="961"/>
      <c r="VQS12" s="963"/>
      <c r="VQT12" s="962"/>
      <c r="VQU12" s="961"/>
      <c r="VQV12" s="961"/>
      <c r="VQW12" s="963"/>
      <c r="VQX12" s="962"/>
      <c r="VQY12" s="961"/>
      <c r="VQZ12" s="961"/>
      <c r="VRA12" s="963"/>
      <c r="VRB12" s="962"/>
      <c r="VRC12" s="961"/>
      <c r="VRD12" s="961"/>
      <c r="VRE12" s="963"/>
      <c r="VRF12" s="962"/>
      <c r="VRG12" s="961"/>
      <c r="VRH12" s="961"/>
      <c r="VRI12" s="963"/>
      <c r="VRJ12" s="962"/>
      <c r="VRK12" s="961"/>
      <c r="VRL12" s="961"/>
      <c r="VRM12" s="963"/>
      <c r="VRN12" s="962"/>
      <c r="VRO12" s="961"/>
      <c r="VRP12" s="961"/>
      <c r="VRQ12" s="963"/>
      <c r="VRR12" s="962"/>
      <c r="VRS12" s="961"/>
      <c r="VRT12" s="961"/>
      <c r="VRU12" s="963"/>
      <c r="VRV12" s="962"/>
      <c r="VRW12" s="961"/>
      <c r="VRX12" s="961"/>
      <c r="VRY12" s="963"/>
      <c r="VRZ12" s="962"/>
      <c r="VSA12" s="961"/>
      <c r="VSB12" s="961"/>
      <c r="VSC12" s="963"/>
      <c r="VSD12" s="962"/>
      <c r="VSE12" s="961"/>
      <c r="VSF12" s="961"/>
      <c r="VSG12" s="963"/>
      <c r="VSH12" s="962"/>
      <c r="VSI12" s="961"/>
      <c r="VSJ12" s="961"/>
      <c r="VSK12" s="963"/>
      <c r="VSL12" s="962"/>
      <c r="VSM12" s="961"/>
      <c r="VSN12" s="961"/>
      <c r="VSO12" s="963"/>
      <c r="VSP12" s="962"/>
      <c r="VSQ12" s="961"/>
      <c r="VSR12" s="961"/>
      <c r="VSS12" s="963"/>
      <c r="VST12" s="962"/>
      <c r="VSU12" s="961"/>
      <c r="VSV12" s="961"/>
      <c r="VSW12" s="963"/>
      <c r="VSX12" s="962"/>
      <c r="VSY12" s="961"/>
      <c r="VSZ12" s="961"/>
      <c r="VTA12" s="963"/>
      <c r="VTB12" s="962"/>
      <c r="VTC12" s="961"/>
      <c r="VTD12" s="961"/>
      <c r="VTE12" s="963"/>
      <c r="VTF12" s="962"/>
      <c r="VTG12" s="961"/>
      <c r="VTH12" s="961"/>
      <c r="VTI12" s="963"/>
      <c r="VTJ12" s="962"/>
      <c r="VTK12" s="961"/>
      <c r="VTL12" s="961"/>
      <c r="VTM12" s="963"/>
      <c r="VTN12" s="962"/>
      <c r="VTO12" s="961"/>
      <c r="VTP12" s="961"/>
      <c r="VTQ12" s="963"/>
      <c r="VTR12" s="962"/>
      <c r="VTS12" s="961"/>
      <c r="VTT12" s="961"/>
      <c r="VTU12" s="963"/>
      <c r="VTV12" s="962"/>
      <c r="VTW12" s="961"/>
      <c r="VTX12" s="961"/>
      <c r="VTY12" s="963"/>
      <c r="VTZ12" s="962"/>
      <c r="VUA12" s="961"/>
      <c r="VUB12" s="961"/>
      <c r="VUC12" s="963"/>
      <c r="VUD12" s="962"/>
      <c r="VUE12" s="961"/>
      <c r="VUF12" s="961"/>
      <c r="VUG12" s="963"/>
      <c r="VUH12" s="962"/>
      <c r="VUI12" s="961"/>
      <c r="VUJ12" s="961"/>
      <c r="VUK12" s="963"/>
      <c r="VUL12" s="962"/>
      <c r="VUM12" s="961"/>
      <c r="VUN12" s="961"/>
      <c r="VUO12" s="963"/>
      <c r="VUP12" s="962"/>
      <c r="VUQ12" s="961"/>
      <c r="VUR12" s="961"/>
      <c r="VUS12" s="963"/>
      <c r="VUT12" s="962"/>
      <c r="VUU12" s="961"/>
      <c r="VUV12" s="961"/>
      <c r="VUW12" s="963"/>
      <c r="VUX12" s="962"/>
      <c r="VUY12" s="961"/>
      <c r="VUZ12" s="961"/>
      <c r="VVA12" s="963"/>
      <c r="VVB12" s="962"/>
      <c r="VVC12" s="961"/>
      <c r="VVD12" s="961"/>
      <c r="VVE12" s="963"/>
      <c r="VVF12" s="962"/>
      <c r="VVG12" s="961"/>
      <c r="VVH12" s="961"/>
      <c r="VVI12" s="963"/>
      <c r="VVJ12" s="962"/>
      <c r="VVK12" s="961"/>
      <c r="VVL12" s="961"/>
      <c r="VVM12" s="963"/>
      <c r="VVN12" s="962"/>
      <c r="VVO12" s="961"/>
      <c r="VVP12" s="961"/>
      <c r="VVQ12" s="963"/>
      <c r="VVR12" s="962"/>
      <c r="VVS12" s="961"/>
      <c r="VVT12" s="961"/>
      <c r="VVU12" s="963"/>
      <c r="VVV12" s="962"/>
      <c r="VVW12" s="961"/>
      <c r="VVX12" s="961"/>
      <c r="VVY12" s="963"/>
      <c r="VVZ12" s="962"/>
      <c r="VWA12" s="961"/>
      <c r="VWB12" s="961"/>
      <c r="VWC12" s="963"/>
      <c r="VWD12" s="962"/>
      <c r="VWE12" s="961"/>
      <c r="VWF12" s="961"/>
      <c r="VWG12" s="963"/>
      <c r="VWH12" s="962"/>
      <c r="VWI12" s="961"/>
      <c r="VWJ12" s="961"/>
      <c r="VWK12" s="963"/>
      <c r="VWL12" s="962"/>
      <c r="VWM12" s="961"/>
      <c r="VWN12" s="961"/>
      <c r="VWO12" s="963"/>
      <c r="VWP12" s="962"/>
      <c r="VWQ12" s="961"/>
      <c r="VWR12" s="961"/>
      <c r="VWS12" s="963"/>
      <c r="VWT12" s="962"/>
      <c r="VWU12" s="961"/>
      <c r="VWV12" s="961"/>
      <c r="VWW12" s="963"/>
      <c r="VWX12" s="962"/>
      <c r="VWY12" s="961"/>
      <c r="VWZ12" s="961"/>
      <c r="VXA12" s="963"/>
      <c r="VXB12" s="962"/>
      <c r="VXC12" s="961"/>
      <c r="VXD12" s="961"/>
      <c r="VXE12" s="963"/>
      <c r="VXF12" s="962"/>
      <c r="VXG12" s="961"/>
      <c r="VXH12" s="961"/>
      <c r="VXI12" s="963"/>
      <c r="VXJ12" s="962"/>
      <c r="VXK12" s="961"/>
      <c r="VXL12" s="961"/>
      <c r="VXM12" s="963"/>
      <c r="VXN12" s="962"/>
      <c r="VXO12" s="961"/>
      <c r="VXP12" s="961"/>
      <c r="VXQ12" s="963"/>
      <c r="VXR12" s="962"/>
      <c r="VXS12" s="961"/>
      <c r="VXT12" s="961"/>
      <c r="VXU12" s="963"/>
      <c r="VXV12" s="962"/>
      <c r="VXW12" s="961"/>
      <c r="VXX12" s="961"/>
      <c r="VXY12" s="963"/>
      <c r="VXZ12" s="962"/>
      <c r="VYA12" s="961"/>
      <c r="VYB12" s="961"/>
      <c r="VYC12" s="963"/>
      <c r="VYD12" s="962"/>
      <c r="VYE12" s="961"/>
      <c r="VYF12" s="961"/>
      <c r="VYG12" s="963"/>
      <c r="VYH12" s="962"/>
      <c r="VYI12" s="961"/>
      <c r="VYJ12" s="961"/>
      <c r="VYK12" s="963"/>
      <c r="VYL12" s="962"/>
      <c r="VYM12" s="961"/>
      <c r="VYN12" s="961"/>
      <c r="VYO12" s="963"/>
      <c r="VYP12" s="962"/>
      <c r="VYQ12" s="961"/>
      <c r="VYR12" s="961"/>
      <c r="VYS12" s="963"/>
      <c r="VYT12" s="962"/>
      <c r="VYU12" s="961"/>
      <c r="VYV12" s="961"/>
      <c r="VYW12" s="963"/>
      <c r="VYX12" s="962"/>
      <c r="VYY12" s="961"/>
      <c r="VYZ12" s="961"/>
      <c r="VZA12" s="963"/>
      <c r="VZB12" s="962"/>
      <c r="VZC12" s="961"/>
      <c r="VZD12" s="961"/>
      <c r="VZE12" s="963"/>
      <c r="VZF12" s="962"/>
      <c r="VZG12" s="961"/>
      <c r="VZH12" s="961"/>
      <c r="VZI12" s="963"/>
      <c r="VZJ12" s="962"/>
      <c r="VZK12" s="961"/>
      <c r="VZL12" s="961"/>
      <c r="VZM12" s="963"/>
      <c r="VZN12" s="962"/>
      <c r="VZO12" s="961"/>
      <c r="VZP12" s="961"/>
      <c r="VZQ12" s="963"/>
      <c r="VZR12" s="962"/>
      <c r="VZS12" s="961"/>
      <c r="VZT12" s="961"/>
      <c r="VZU12" s="963"/>
      <c r="VZV12" s="962"/>
      <c r="VZW12" s="961"/>
      <c r="VZX12" s="961"/>
      <c r="VZY12" s="963"/>
      <c r="VZZ12" s="962"/>
      <c r="WAA12" s="961"/>
      <c r="WAB12" s="961"/>
      <c r="WAC12" s="963"/>
      <c r="WAD12" s="962"/>
      <c r="WAE12" s="961"/>
      <c r="WAF12" s="961"/>
      <c r="WAG12" s="963"/>
      <c r="WAH12" s="962"/>
      <c r="WAI12" s="961"/>
      <c r="WAJ12" s="961"/>
      <c r="WAK12" s="963"/>
      <c r="WAL12" s="962"/>
      <c r="WAM12" s="961"/>
      <c r="WAN12" s="961"/>
      <c r="WAO12" s="963"/>
      <c r="WAP12" s="962"/>
      <c r="WAQ12" s="961"/>
      <c r="WAR12" s="961"/>
      <c r="WAS12" s="963"/>
      <c r="WAT12" s="962"/>
      <c r="WAU12" s="961"/>
      <c r="WAV12" s="961"/>
      <c r="WAW12" s="963"/>
      <c r="WAX12" s="962"/>
      <c r="WAY12" s="961"/>
      <c r="WAZ12" s="961"/>
      <c r="WBA12" s="963"/>
      <c r="WBB12" s="962"/>
      <c r="WBC12" s="961"/>
      <c r="WBD12" s="961"/>
      <c r="WBE12" s="963"/>
      <c r="WBF12" s="962"/>
      <c r="WBG12" s="961"/>
      <c r="WBH12" s="961"/>
      <c r="WBI12" s="963"/>
      <c r="WBJ12" s="962"/>
      <c r="WBK12" s="961"/>
      <c r="WBL12" s="961"/>
      <c r="WBM12" s="963"/>
      <c r="WBN12" s="962"/>
      <c r="WBO12" s="961"/>
      <c r="WBP12" s="961"/>
      <c r="WBQ12" s="963"/>
      <c r="WBR12" s="962"/>
      <c r="WBS12" s="961"/>
      <c r="WBT12" s="961"/>
      <c r="WBU12" s="963"/>
      <c r="WBV12" s="962"/>
      <c r="WBW12" s="961"/>
      <c r="WBX12" s="961"/>
      <c r="WBY12" s="963"/>
      <c r="WBZ12" s="962"/>
      <c r="WCA12" s="961"/>
      <c r="WCB12" s="961"/>
      <c r="WCC12" s="963"/>
      <c r="WCD12" s="962"/>
      <c r="WCE12" s="961"/>
      <c r="WCF12" s="961"/>
      <c r="WCG12" s="963"/>
      <c r="WCH12" s="962"/>
      <c r="WCI12" s="961"/>
      <c r="WCJ12" s="961"/>
      <c r="WCK12" s="963"/>
      <c r="WCL12" s="962"/>
      <c r="WCM12" s="961"/>
      <c r="WCN12" s="961"/>
      <c r="WCO12" s="963"/>
      <c r="WCP12" s="962"/>
      <c r="WCQ12" s="961"/>
      <c r="WCR12" s="961"/>
      <c r="WCS12" s="963"/>
      <c r="WCT12" s="962"/>
      <c r="WCU12" s="961"/>
      <c r="WCV12" s="961"/>
      <c r="WCW12" s="963"/>
      <c r="WCX12" s="962"/>
      <c r="WCY12" s="961"/>
      <c r="WCZ12" s="961"/>
      <c r="WDA12" s="963"/>
      <c r="WDB12" s="962"/>
      <c r="WDC12" s="961"/>
      <c r="WDD12" s="961"/>
      <c r="WDE12" s="963"/>
      <c r="WDF12" s="962"/>
      <c r="WDG12" s="961"/>
      <c r="WDH12" s="961"/>
      <c r="WDI12" s="963"/>
      <c r="WDJ12" s="962"/>
      <c r="WDK12" s="961"/>
      <c r="WDL12" s="961"/>
      <c r="WDM12" s="963"/>
      <c r="WDN12" s="962"/>
      <c r="WDO12" s="961"/>
      <c r="WDP12" s="961"/>
      <c r="WDQ12" s="963"/>
      <c r="WDR12" s="962"/>
      <c r="WDS12" s="961"/>
      <c r="WDT12" s="961"/>
      <c r="WDU12" s="963"/>
      <c r="WDV12" s="962"/>
      <c r="WDW12" s="961"/>
      <c r="WDX12" s="961"/>
      <c r="WDY12" s="963"/>
      <c r="WDZ12" s="962"/>
      <c r="WEA12" s="961"/>
      <c r="WEB12" s="961"/>
      <c r="WEC12" s="963"/>
      <c r="WED12" s="962"/>
      <c r="WEE12" s="961"/>
      <c r="WEF12" s="961"/>
      <c r="WEG12" s="963"/>
      <c r="WEH12" s="962"/>
      <c r="WEI12" s="961"/>
      <c r="WEJ12" s="961"/>
      <c r="WEK12" s="963"/>
      <c r="WEL12" s="962"/>
      <c r="WEM12" s="961"/>
      <c r="WEN12" s="961"/>
      <c r="WEO12" s="963"/>
      <c r="WEP12" s="962"/>
      <c r="WEQ12" s="961"/>
      <c r="WER12" s="961"/>
      <c r="WES12" s="963"/>
      <c r="WET12" s="962"/>
      <c r="WEU12" s="961"/>
      <c r="WEV12" s="961"/>
      <c r="WEW12" s="963"/>
      <c r="WEX12" s="962"/>
      <c r="WEY12" s="961"/>
      <c r="WEZ12" s="961"/>
      <c r="WFA12" s="963"/>
      <c r="WFB12" s="962"/>
      <c r="WFC12" s="961"/>
      <c r="WFD12" s="961"/>
      <c r="WFE12" s="963"/>
      <c r="WFF12" s="962"/>
      <c r="WFG12" s="961"/>
      <c r="WFH12" s="961"/>
      <c r="WFI12" s="963"/>
      <c r="WFJ12" s="962"/>
      <c r="WFK12" s="961"/>
      <c r="WFL12" s="961"/>
      <c r="WFM12" s="963"/>
      <c r="WFN12" s="962"/>
      <c r="WFO12" s="961"/>
      <c r="WFP12" s="961"/>
      <c r="WFQ12" s="963"/>
      <c r="WFR12" s="962"/>
      <c r="WFS12" s="961"/>
      <c r="WFT12" s="961"/>
      <c r="WFU12" s="963"/>
      <c r="WFV12" s="962"/>
      <c r="WFW12" s="961"/>
      <c r="WFX12" s="961"/>
      <c r="WFY12" s="963"/>
      <c r="WFZ12" s="962"/>
      <c r="WGA12" s="961"/>
      <c r="WGB12" s="961"/>
      <c r="WGC12" s="963"/>
      <c r="WGD12" s="962"/>
      <c r="WGE12" s="961"/>
      <c r="WGF12" s="961"/>
      <c r="WGG12" s="963"/>
      <c r="WGH12" s="962"/>
      <c r="WGI12" s="961"/>
      <c r="WGJ12" s="961"/>
      <c r="WGK12" s="963"/>
      <c r="WGL12" s="962"/>
      <c r="WGM12" s="961"/>
      <c r="WGN12" s="961"/>
      <c r="WGO12" s="963"/>
      <c r="WGP12" s="962"/>
      <c r="WGQ12" s="961"/>
      <c r="WGR12" s="961"/>
      <c r="WGS12" s="963"/>
      <c r="WGT12" s="962"/>
      <c r="WGU12" s="961"/>
      <c r="WGV12" s="961"/>
      <c r="WGW12" s="963"/>
      <c r="WGX12" s="962"/>
      <c r="WGY12" s="961"/>
      <c r="WGZ12" s="961"/>
      <c r="WHA12" s="963"/>
      <c r="WHB12" s="962"/>
      <c r="WHC12" s="961"/>
      <c r="WHD12" s="961"/>
      <c r="WHE12" s="963"/>
      <c r="WHF12" s="962"/>
      <c r="WHG12" s="961"/>
      <c r="WHH12" s="961"/>
      <c r="WHI12" s="963"/>
      <c r="WHJ12" s="962"/>
      <c r="WHK12" s="961"/>
      <c r="WHL12" s="961"/>
      <c r="WHM12" s="963"/>
      <c r="WHN12" s="962"/>
      <c r="WHO12" s="961"/>
      <c r="WHP12" s="961"/>
      <c r="WHQ12" s="963"/>
      <c r="WHR12" s="962"/>
      <c r="WHS12" s="961"/>
      <c r="WHT12" s="961"/>
      <c r="WHU12" s="963"/>
      <c r="WHV12" s="962"/>
      <c r="WHW12" s="961"/>
      <c r="WHX12" s="961"/>
      <c r="WHY12" s="963"/>
      <c r="WHZ12" s="962"/>
      <c r="WIA12" s="961"/>
      <c r="WIB12" s="961"/>
      <c r="WIC12" s="963"/>
      <c r="WID12" s="962"/>
      <c r="WIE12" s="961"/>
      <c r="WIF12" s="961"/>
      <c r="WIG12" s="963"/>
      <c r="WIH12" s="962"/>
      <c r="WII12" s="961"/>
      <c r="WIJ12" s="961"/>
      <c r="WIK12" s="963"/>
      <c r="WIL12" s="962"/>
      <c r="WIM12" s="961"/>
      <c r="WIN12" s="961"/>
      <c r="WIO12" s="963"/>
      <c r="WIP12" s="962"/>
      <c r="WIQ12" s="961"/>
      <c r="WIR12" s="961"/>
      <c r="WIS12" s="963"/>
      <c r="WIT12" s="962"/>
      <c r="WIU12" s="961"/>
      <c r="WIV12" s="961"/>
      <c r="WIW12" s="963"/>
      <c r="WIX12" s="962"/>
      <c r="WIY12" s="961"/>
      <c r="WIZ12" s="961"/>
      <c r="WJA12" s="963"/>
      <c r="WJB12" s="962"/>
      <c r="WJC12" s="961"/>
      <c r="WJD12" s="961"/>
      <c r="WJE12" s="963"/>
      <c r="WJF12" s="962"/>
      <c r="WJG12" s="961"/>
      <c r="WJH12" s="961"/>
      <c r="WJI12" s="963"/>
      <c r="WJJ12" s="962"/>
      <c r="WJK12" s="961"/>
      <c r="WJL12" s="961"/>
      <c r="WJM12" s="963"/>
      <c r="WJN12" s="962"/>
      <c r="WJO12" s="961"/>
      <c r="WJP12" s="961"/>
      <c r="WJQ12" s="963"/>
      <c r="WJR12" s="962"/>
      <c r="WJS12" s="961"/>
      <c r="WJT12" s="961"/>
      <c r="WJU12" s="963"/>
      <c r="WJV12" s="962"/>
      <c r="WJW12" s="961"/>
      <c r="WJX12" s="961"/>
      <c r="WJY12" s="963"/>
      <c r="WJZ12" s="962"/>
      <c r="WKA12" s="961"/>
      <c r="WKB12" s="961"/>
      <c r="WKC12" s="963"/>
      <c r="WKD12" s="962"/>
      <c r="WKE12" s="961"/>
      <c r="WKF12" s="961"/>
      <c r="WKG12" s="963"/>
      <c r="WKH12" s="962"/>
      <c r="WKI12" s="961"/>
      <c r="WKJ12" s="961"/>
      <c r="WKK12" s="963"/>
      <c r="WKL12" s="962"/>
      <c r="WKM12" s="961"/>
      <c r="WKN12" s="961"/>
      <c r="WKO12" s="963"/>
      <c r="WKP12" s="962"/>
      <c r="WKQ12" s="961"/>
      <c r="WKR12" s="961"/>
      <c r="WKS12" s="963"/>
      <c r="WKT12" s="962"/>
      <c r="WKU12" s="961"/>
      <c r="WKV12" s="961"/>
      <c r="WKW12" s="963"/>
      <c r="WKX12" s="962"/>
      <c r="WKY12" s="961"/>
      <c r="WKZ12" s="961"/>
      <c r="WLA12" s="963"/>
      <c r="WLB12" s="962"/>
      <c r="WLC12" s="961"/>
      <c r="WLD12" s="961"/>
      <c r="WLE12" s="963"/>
      <c r="WLF12" s="962"/>
      <c r="WLG12" s="961"/>
      <c r="WLH12" s="961"/>
      <c r="WLI12" s="963"/>
      <c r="WLJ12" s="962"/>
      <c r="WLK12" s="961"/>
      <c r="WLL12" s="961"/>
      <c r="WLM12" s="963"/>
      <c r="WLN12" s="962"/>
      <c r="WLO12" s="961"/>
      <c r="WLP12" s="961"/>
      <c r="WLQ12" s="963"/>
      <c r="WLR12" s="962"/>
      <c r="WLS12" s="961"/>
      <c r="WLT12" s="961"/>
      <c r="WLU12" s="963"/>
      <c r="WLV12" s="962"/>
      <c r="WLW12" s="961"/>
      <c r="WLX12" s="961"/>
      <c r="WLY12" s="963"/>
      <c r="WLZ12" s="962"/>
      <c r="WMA12" s="961"/>
      <c r="WMB12" s="961"/>
      <c r="WMC12" s="963"/>
      <c r="WMD12" s="962"/>
      <c r="WME12" s="961"/>
      <c r="WMF12" s="961"/>
      <c r="WMG12" s="963"/>
      <c r="WMH12" s="962"/>
      <c r="WMI12" s="961"/>
      <c r="WMJ12" s="961"/>
      <c r="WMK12" s="963"/>
      <c r="WML12" s="962"/>
      <c r="WMM12" s="961"/>
      <c r="WMN12" s="961"/>
      <c r="WMO12" s="963"/>
      <c r="WMP12" s="962"/>
      <c r="WMQ12" s="961"/>
      <c r="WMR12" s="961"/>
      <c r="WMS12" s="963"/>
      <c r="WMT12" s="962"/>
      <c r="WMU12" s="961"/>
      <c r="WMV12" s="961"/>
      <c r="WMW12" s="963"/>
      <c r="WMX12" s="962"/>
      <c r="WMY12" s="961"/>
      <c r="WMZ12" s="961"/>
      <c r="WNA12" s="963"/>
      <c r="WNB12" s="962"/>
      <c r="WNC12" s="961"/>
      <c r="WND12" s="961"/>
      <c r="WNE12" s="963"/>
      <c r="WNF12" s="962"/>
      <c r="WNG12" s="961"/>
      <c r="WNH12" s="961"/>
      <c r="WNI12" s="963"/>
      <c r="WNJ12" s="962"/>
      <c r="WNK12" s="961"/>
      <c r="WNL12" s="961"/>
      <c r="WNM12" s="963"/>
      <c r="WNN12" s="962"/>
      <c r="WNO12" s="961"/>
      <c r="WNP12" s="961"/>
      <c r="WNQ12" s="963"/>
      <c r="WNR12" s="962"/>
      <c r="WNS12" s="961"/>
      <c r="WNT12" s="961"/>
      <c r="WNU12" s="963"/>
      <c r="WNV12" s="962"/>
      <c r="WNW12" s="961"/>
      <c r="WNX12" s="961"/>
      <c r="WNY12" s="963"/>
      <c r="WNZ12" s="962"/>
      <c r="WOA12" s="961"/>
      <c r="WOB12" s="961"/>
      <c r="WOC12" s="963"/>
      <c r="WOD12" s="962"/>
      <c r="WOE12" s="961"/>
      <c r="WOF12" s="961"/>
      <c r="WOG12" s="963"/>
      <c r="WOH12" s="962"/>
      <c r="WOI12" s="961"/>
      <c r="WOJ12" s="961"/>
      <c r="WOK12" s="963"/>
      <c r="WOL12" s="962"/>
      <c r="WOM12" s="961"/>
      <c r="WON12" s="961"/>
      <c r="WOO12" s="963"/>
      <c r="WOP12" s="962"/>
      <c r="WOQ12" s="961"/>
      <c r="WOR12" s="961"/>
      <c r="WOS12" s="963"/>
      <c r="WOT12" s="962"/>
      <c r="WOU12" s="961"/>
      <c r="WOV12" s="961"/>
      <c r="WOW12" s="963"/>
      <c r="WOX12" s="962"/>
      <c r="WOY12" s="961"/>
      <c r="WOZ12" s="961"/>
      <c r="WPA12" s="963"/>
      <c r="WPB12" s="962"/>
      <c r="WPC12" s="961"/>
      <c r="WPD12" s="961"/>
      <c r="WPE12" s="963"/>
      <c r="WPF12" s="962"/>
      <c r="WPG12" s="961"/>
      <c r="WPH12" s="961"/>
      <c r="WPI12" s="963"/>
      <c r="WPJ12" s="962"/>
      <c r="WPK12" s="961"/>
      <c r="WPL12" s="961"/>
      <c r="WPM12" s="963"/>
      <c r="WPN12" s="962"/>
      <c r="WPO12" s="961"/>
      <c r="WPP12" s="961"/>
      <c r="WPQ12" s="963"/>
      <c r="WPR12" s="962"/>
      <c r="WPS12" s="961"/>
      <c r="WPT12" s="961"/>
      <c r="WPU12" s="963"/>
      <c r="WPV12" s="962"/>
      <c r="WPW12" s="961"/>
      <c r="WPX12" s="961"/>
      <c r="WPY12" s="963"/>
      <c r="WPZ12" s="962"/>
      <c r="WQA12" s="961"/>
      <c r="WQB12" s="961"/>
      <c r="WQC12" s="963"/>
      <c r="WQD12" s="962"/>
      <c r="WQE12" s="961"/>
      <c r="WQF12" s="961"/>
      <c r="WQG12" s="963"/>
      <c r="WQH12" s="962"/>
      <c r="WQI12" s="961"/>
      <c r="WQJ12" s="961"/>
      <c r="WQK12" s="963"/>
      <c r="WQL12" s="962"/>
      <c r="WQM12" s="961"/>
      <c r="WQN12" s="961"/>
      <c r="WQO12" s="963"/>
      <c r="WQP12" s="962"/>
      <c r="WQQ12" s="961"/>
      <c r="WQR12" s="961"/>
      <c r="WQS12" s="963"/>
      <c r="WQT12" s="962"/>
      <c r="WQU12" s="961"/>
      <c r="WQV12" s="961"/>
      <c r="WQW12" s="963"/>
      <c r="WQX12" s="962"/>
      <c r="WQY12" s="961"/>
      <c r="WQZ12" s="961"/>
      <c r="WRA12" s="963"/>
      <c r="WRB12" s="962"/>
      <c r="WRC12" s="961"/>
      <c r="WRD12" s="961"/>
      <c r="WRE12" s="963"/>
      <c r="WRF12" s="962"/>
      <c r="WRG12" s="961"/>
      <c r="WRH12" s="961"/>
      <c r="WRI12" s="963"/>
      <c r="WRJ12" s="962"/>
    </row>
    <row r="13" spans="1:16026" s="953" customFormat="1" ht="15.5" outlineLevel="1">
      <c r="A13" s="961"/>
      <c r="B13" s="961"/>
      <c r="C13" s="998"/>
      <c r="D13" s="1032" t="s">
        <v>305</v>
      </c>
      <c r="E13" s="1033"/>
      <c r="F13" s="1034"/>
      <c r="G13" s="1034"/>
      <c r="H13" s="1034"/>
      <c r="I13" s="1034"/>
      <c r="J13" s="1035" t="s">
        <v>306</v>
      </c>
      <c r="K13" s="1036">
        <v>0</v>
      </c>
      <c r="L13" s="1025"/>
      <c r="M13" s="1031" t="s">
        <v>301</v>
      </c>
      <c r="N13" s="1031" t="s">
        <v>301</v>
      </c>
      <c r="O13" s="1031" t="s">
        <v>301</v>
      </c>
      <c r="P13" s="1009"/>
      <c r="Q13" s="1031" t="s">
        <v>301</v>
      </c>
      <c r="R13" s="1031" t="s">
        <v>301</v>
      </c>
      <c r="S13" s="1031" t="s">
        <v>301</v>
      </c>
      <c r="T13" s="961"/>
      <c r="U13" s="963"/>
      <c r="V13" s="962"/>
      <c r="W13" s="961"/>
      <c r="X13" s="961"/>
      <c r="Y13" s="963"/>
      <c r="Z13" s="962"/>
      <c r="AA13" s="961"/>
      <c r="AB13" s="961"/>
      <c r="AC13" s="963"/>
      <c r="AD13" s="962"/>
      <c r="AE13" s="961"/>
      <c r="AF13" s="961"/>
      <c r="AG13" s="963"/>
      <c r="AH13" s="962"/>
      <c r="AI13" s="961"/>
      <c r="AJ13" s="961"/>
      <c r="AK13" s="963"/>
      <c r="AL13" s="962"/>
      <c r="AM13" s="961"/>
      <c r="AN13" s="961"/>
      <c r="AO13" s="963"/>
      <c r="AP13" s="962"/>
      <c r="AQ13" s="961"/>
      <c r="AR13" s="961"/>
      <c r="AS13" s="963"/>
      <c r="AT13" s="962"/>
      <c r="AU13" s="961"/>
      <c r="AV13" s="961"/>
      <c r="AW13" s="963"/>
      <c r="AX13" s="962"/>
      <c r="AY13" s="961"/>
      <c r="AZ13" s="961"/>
      <c r="BA13" s="963"/>
      <c r="BB13" s="962"/>
      <c r="BC13" s="961"/>
      <c r="BD13" s="961"/>
      <c r="BE13" s="963"/>
      <c r="BF13" s="962"/>
      <c r="BG13" s="961"/>
      <c r="BH13" s="961"/>
      <c r="BI13" s="963"/>
      <c r="BJ13" s="962"/>
      <c r="BK13" s="961"/>
      <c r="BL13" s="961"/>
      <c r="BM13" s="963"/>
      <c r="BN13" s="962"/>
      <c r="BO13" s="961"/>
      <c r="BP13" s="961"/>
      <c r="BQ13" s="963"/>
      <c r="BR13" s="962"/>
      <c r="BS13" s="961"/>
      <c r="BT13" s="961"/>
      <c r="BU13" s="963"/>
      <c r="BV13" s="962"/>
      <c r="BW13" s="961"/>
      <c r="BX13" s="961"/>
      <c r="BY13" s="963"/>
      <c r="BZ13" s="962"/>
      <c r="CA13" s="961"/>
      <c r="CB13" s="961"/>
      <c r="CC13" s="963"/>
      <c r="CD13" s="962"/>
      <c r="CE13" s="961"/>
      <c r="CF13" s="961"/>
      <c r="CG13" s="963"/>
      <c r="CH13" s="962"/>
      <c r="CI13" s="961"/>
      <c r="CJ13" s="961"/>
      <c r="CK13" s="963"/>
      <c r="CL13" s="962"/>
      <c r="CM13" s="961"/>
      <c r="CN13" s="961"/>
      <c r="CO13" s="963"/>
      <c r="CP13" s="962"/>
      <c r="CQ13" s="961"/>
      <c r="CR13" s="961"/>
      <c r="CS13" s="963"/>
      <c r="CT13" s="962"/>
      <c r="CU13" s="961"/>
      <c r="CV13" s="961"/>
      <c r="CW13" s="963"/>
      <c r="CX13" s="962"/>
      <c r="CY13" s="961"/>
      <c r="CZ13" s="961"/>
      <c r="DA13" s="963"/>
      <c r="DB13" s="962"/>
      <c r="DC13" s="961"/>
      <c r="DD13" s="961"/>
      <c r="DE13" s="963"/>
      <c r="DF13" s="962"/>
      <c r="DG13" s="961"/>
      <c r="DH13" s="961"/>
      <c r="DI13" s="963"/>
      <c r="DJ13" s="962"/>
      <c r="DK13" s="961"/>
      <c r="DL13" s="961"/>
      <c r="DM13" s="963"/>
      <c r="DN13" s="962"/>
      <c r="DO13" s="961"/>
      <c r="DP13" s="961"/>
      <c r="DQ13" s="963"/>
      <c r="DR13" s="962"/>
      <c r="DS13" s="961"/>
      <c r="DT13" s="961"/>
      <c r="DU13" s="963"/>
      <c r="DV13" s="962"/>
      <c r="DW13" s="961"/>
      <c r="DX13" s="961"/>
      <c r="DY13" s="963"/>
      <c r="DZ13" s="962"/>
      <c r="EA13" s="961"/>
      <c r="EB13" s="961"/>
      <c r="EC13" s="963"/>
      <c r="ED13" s="962"/>
      <c r="EE13" s="961"/>
      <c r="EF13" s="961"/>
      <c r="EG13" s="963"/>
      <c r="EH13" s="962"/>
      <c r="EI13" s="961"/>
      <c r="EJ13" s="961"/>
      <c r="EK13" s="963"/>
      <c r="EL13" s="962"/>
      <c r="EM13" s="961"/>
      <c r="EN13" s="961"/>
      <c r="EO13" s="963"/>
      <c r="EP13" s="962"/>
      <c r="EQ13" s="961"/>
      <c r="ER13" s="961"/>
      <c r="ES13" s="963"/>
      <c r="ET13" s="962"/>
      <c r="EU13" s="961"/>
      <c r="EV13" s="961"/>
      <c r="EW13" s="963"/>
      <c r="EX13" s="962"/>
      <c r="EY13" s="961"/>
      <c r="EZ13" s="961"/>
      <c r="FA13" s="963"/>
      <c r="FB13" s="962"/>
      <c r="FC13" s="961"/>
      <c r="FD13" s="961"/>
      <c r="FE13" s="963"/>
      <c r="FF13" s="962"/>
      <c r="FG13" s="961"/>
      <c r="FH13" s="961"/>
      <c r="FI13" s="963"/>
      <c r="FJ13" s="962"/>
      <c r="FK13" s="961"/>
      <c r="FL13" s="961"/>
      <c r="FM13" s="963"/>
      <c r="FN13" s="962"/>
      <c r="FO13" s="961"/>
      <c r="FP13" s="961"/>
      <c r="FQ13" s="963"/>
      <c r="FR13" s="962"/>
      <c r="FS13" s="961"/>
      <c r="FT13" s="961"/>
      <c r="FU13" s="963"/>
      <c r="FV13" s="962"/>
      <c r="FW13" s="961"/>
      <c r="FX13" s="961"/>
      <c r="FY13" s="963"/>
      <c r="FZ13" s="962"/>
      <c r="GA13" s="961"/>
      <c r="GB13" s="961"/>
      <c r="GC13" s="963"/>
      <c r="GD13" s="962"/>
      <c r="GE13" s="961"/>
      <c r="GF13" s="961"/>
      <c r="GG13" s="963"/>
      <c r="GH13" s="962"/>
      <c r="GI13" s="961"/>
      <c r="GJ13" s="961"/>
      <c r="GK13" s="963"/>
      <c r="GL13" s="962"/>
      <c r="GM13" s="961"/>
      <c r="GN13" s="961"/>
      <c r="GO13" s="963"/>
      <c r="GP13" s="962"/>
      <c r="GQ13" s="961"/>
      <c r="GR13" s="961"/>
      <c r="GS13" s="963"/>
      <c r="GT13" s="962"/>
      <c r="GU13" s="961"/>
      <c r="GV13" s="961"/>
      <c r="GW13" s="963"/>
      <c r="GX13" s="962"/>
      <c r="GY13" s="961"/>
      <c r="GZ13" s="961"/>
      <c r="HA13" s="963"/>
      <c r="HB13" s="962"/>
      <c r="HC13" s="961"/>
      <c r="HD13" s="961"/>
      <c r="HE13" s="963"/>
      <c r="HF13" s="962"/>
      <c r="HG13" s="961"/>
      <c r="HH13" s="961"/>
      <c r="HI13" s="963"/>
      <c r="HJ13" s="962"/>
      <c r="HK13" s="961"/>
      <c r="HL13" s="961"/>
      <c r="HM13" s="963"/>
      <c r="HN13" s="962"/>
      <c r="HO13" s="961"/>
      <c r="HP13" s="961"/>
      <c r="HQ13" s="963"/>
      <c r="HR13" s="962"/>
      <c r="HS13" s="961"/>
      <c r="HT13" s="961"/>
      <c r="HU13" s="963"/>
      <c r="HV13" s="962"/>
      <c r="HW13" s="961"/>
      <c r="HX13" s="961"/>
      <c r="HY13" s="963"/>
      <c r="HZ13" s="962"/>
      <c r="IA13" s="961"/>
      <c r="IB13" s="961"/>
      <c r="IC13" s="963"/>
      <c r="ID13" s="962"/>
      <c r="IE13" s="961"/>
      <c r="IF13" s="961"/>
      <c r="IG13" s="963"/>
      <c r="IH13" s="962"/>
      <c r="II13" s="961"/>
      <c r="IJ13" s="961"/>
      <c r="IK13" s="963"/>
      <c r="IL13" s="962"/>
      <c r="IM13" s="961"/>
      <c r="IN13" s="961"/>
      <c r="IO13" s="963"/>
      <c r="IP13" s="962"/>
      <c r="IQ13" s="961"/>
      <c r="IR13" s="961"/>
      <c r="IS13" s="963"/>
      <c r="IT13" s="962"/>
      <c r="IU13" s="961"/>
      <c r="IV13" s="961"/>
      <c r="IW13" s="963"/>
      <c r="IX13" s="962"/>
      <c r="IY13" s="961"/>
      <c r="IZ13" s="961"/>
      <c r="JA13" s="963"/>
      <c r="JB13" s="962"/>
      <c r="JC13" s="961"/>
      <c r="JD13" s="961"/>
      <c r="JE13" s="963"/>
      <c r="JF13" s="962"/>
      <c r="JG13" s="961"/>
      <c r="JH13" s="961"/>
      <c r="JI13" s="963"/>
      <c r="JJ13" s="962"/>
      <c r="JK13" s="961"/>
      <c r="JL13" s="961"/>
      <c r="JM13" s="963"/>
      <c r="JN13" s="962"/>
      <c r="JO13" s="961"/>
      <c r="JP13" s="961"/>
      <c r="JQ13" s="963"/>
      <c r="JR13" s="962"/>
      <c r="JS13" s="961"/>
      <c r="JT13" s="961"/>
      <c r="JU13" s="963"/>
      <c r="JV13" s="962"/>
      <c r="JW13" s="961"/>
      <c r="JX13" s="961"/>
      <c r="JY13" s="963"/>
      <c r="JZ13" s="962"/>
      <c r="KA13" s="961"/>
      <c r="KB13" s="961"/>
      <c r="KC13" s="963"/>
      <c r="KD13" s="962"/>
      <c r="KE13" s="961"/>
      <c r="KF13" s="961"/>
      <c r="KG13" s="963"/>
      <c r="KH13" s="962"/>
      <c r="KI13" s="961"/>
      <c r="KJ13" s="961"/>
      <c r="KK13" s="963"/>
      <c r="KL13" s="962"/>
      <c r="KM13" s="961"/>
      <c r="KN13" s="961"/>
      <c r="KO13" s="963"/>
      <c r="KP13" s="962"/>
      <c r="KQ13" s="961"/>
      <c r="KR13" s="961"/>
      <c r="KS13" s="963"/>
      <c r="KT13" s="962"/>
      <c r="KU13" s="961"/>
      <c r="KV13" s="961"/>
      <c r="KW13" s="963"/>
      <c r="KX13" s="962"/>
      <c r="KY13" s="961"/>
      <c r="KZ13" s="961"/>
      <c r="LA13" s="963"/>
      <c r="LB13" s="962"/>
      <c r="LC13" s="961"/>
      <c r="LD13" s="961"/>
      <c r="LE13" s="963"/>
      <c r="LF13" s="962"/>
      <c r="LG13" s="961"/>
      <c r="LH13" s="961"/>
      <c r="LI13" s="963"/>
      <c r="LJ13" s="962"/>
      <c r="LK13" s="961"/>
      <c r="LL13" s="961"/>
      <c r="LM13" s="963"/>
      <c r="LN13" s="962"/>
      <c r="LO13" s="961"/>
      <c r="LP13" s="961"/>
      <c r="LQ13" s="963"/>
      <c r="LR13" s="962"/>
      <c r="LS13" s="961"/>
      <c r="LT13" s="961"/>
      <c r="LU13" s="963"/>
      <c r="LV13" s="962"/>
      <c r="LW13" s="961"/>
      <c r="LX13" s="961"/>
      <c r="LY13" s="963"/>
      <c r="LZ13" s="962"/>
      <c r="MA13" s="961"/>
      <c r="MB13" s="961"/>
      <c r="MC13" s="963"/>
      <c r="MD13" s="962"/>
      <c r="ME13" s="961"/>
      <c r="MF13" s="961"/>
      <c r="MG13" s="963"/>
      <c r="MH13" s="962"/>
      <c r="MI13" s="961"/>
      <c r="MJ13" s="961"/>
      <c r="MK13" s="963"/>
      <c r="ML13" s="962"/>
      <c r="MM13" s="961"/>
      <c r="MN13" s="961"/>
      <c r="MO13" s="963"/>
      <c r="MP13" s="962"/>
      <c r="MQ13" s="961"/>
      <c r="MR13" s="961"/>
      <c r="MS13" s="963"/>
      <c r="MT13" s="962"/>
      <c r="MU13" s="961"/>
      <c r="MV13" s="961"/>
      <c r="MW13" s="963"/>
      <c r="MX13" s="962"/>
      <c r="MY13" s="961"/>
      <c r="MZ13" s="961"/>
      <c r="NA13" s="963"/>
      <c r="NB13" s="962"/>
      <c r="NC13" s="961"/>
      <c r="ND13" s="961"/>
      <c r="NE13" s="963"/>
      <c r="NF13" s="962"/>
      <c r="NG13" s="961"/>
      <c r="NH13" s="961"/>
      <c r="NI13" s="963"/>
      <c r="NJ13" s="962"/>
      <c r="NK13" s="961"/>
      <c r="NL13" s="961"/>
      <c r="NM13" s="963"/>
      <c r="NN13" s="962"/>
      <c r="NO13" s="961"/>
      <c r="NP13" s="961"/>
      <c r="NQ13" s="963"/>
      <c r="NR13" s="962"/>
      <c r="NS13" s="961"/>
      <c r="NT13" s="961"/>
      <c r="NU13" s="963"/>
      <c r="NV13" s="962"/>
      <c r="NW13" s="961"/>
      <c r="NX13" s="961"/>
      <c r="NY13" s="963"/>
      <c r="NZ13" s="962"/>
      <c r="OA13" s="961"/>
      <c r="OB13" s="961"/>
      <c r="OC13" s="963"/>
      <c r="OD13" s="962"/>
      <c r="OE13" s="961"/>
      <c r="OF13" s="961"/>
      <c r="OG13" s="963"/>
      <c r="OH13" s="962"/>
      <c r="OI13" s="961"/>
      <c r="OJ13" s="961"/>
      <c r="OK13" s="963"/>
      <c r="OL13" s="962"/>
      <c r="OM13" s="961"/>
      <c r="ON13" s="961"/>
      <c r="OO13" s="963"/>
      <c r="OP13" s="962"/>
      <c r="OQ13" s="961"/>
      <c r="OR13" s="961"/>
      <c r="OS13" s="963"/>
      <c r="OT13" s="962"/>
      <c r="OU13" s="961"/>
      <c r="OV13" s="961"/>
      <c r="OW13" s="963"/>
      <c r="OX13" s="962"/>
      <c r="OY13" s="961"/>
      <c r="OZ13" s="961"/>
      <c r="PA13" s="963"/>
      <c r="PB13" s="962"/>
      <c r="PC13" s="961"/>
      <c r="PD13" s="961"/>
      <c r="PE13" s="963"/>
      <c r="PF13" s="962"/>
      <c r="PG13" s="961"/>
      <c r="PH13" s="961"/>
      <c r="PI13" s="963"/>
      <c r="PJ13" s="962"/>
      <c r="PK13" s="961"/>
      <c r="PL13" s="961"/>
      <c r="PM13" s="963"/>
      <c r="PN13" s="962"/>
      <c r="PO13" s="961"/>
      <c r="PP13" s="961"/>
      <c r="PQ13" s="963"/>
      <c r="PR13" s="962"/>
      <c r="PS13" s="961"/>
      <c r="PT13" s="961"/>
      <c r="PU13" s="963"/>
      <c r="PV13" s="962"/>
      <c r="PW13" s="961"/>
      <c r="PX13" s="961"/>
      <c r="PY13" s="963"/>
      <c r="PZ13" s="962"/>
      <c r="QA13" s="961"/>
      <c r="QB13" s="961"/>
      <c r="QC13" s="963"/>
      <c r="QD13" s="962"/>
      <c r="QE13" s="961"/>
      <c r="QF13" s="961"/>
      <c r="QG13" s="963"/>
      <c r="QH13" s="962"/>
      <c r="QI13" s="961"/>
      <c r="QJ13" s="961"/>
      <c r="QK13" s="963"/>
      <c r="QL13" s="962"/>
      <c r="QM13" s="961"/>
      <c r="QN13" s="961"/>
      <c r="QO13" s="963"/>
      <c r="QP13" s="962"/>
      <c r="QQ13" s="961"/>
      <c r="QR13" s="961"/>
      <c r="QS13" s="963"/>
      <c r="QT13" s="962"/>
      <c r="QU13" s="961"/>
      <c r="QV13" s="961"/>
      <c r="QW13" s="963"/>
      <c r="QX13" s="962"/>
      <c r="QY13" s="961"/>
      <c r="QZ13" s="961"/>
      <c r="RA13" s="963"/>
      <c r="RB13" s="962"/>
      <c r="RC13" s="961"/>
      <c r="RD13" s="961"/>
      <c r="RE13" s="963"/>
      <c r="RF13" s="962"/>
      <c r="RG13" s="961"/>
      <c r="RH13" s="961"/>
      <c r="RI13" s="963"/>
      <c r="RJ13" s="962"/>
      <c r="RK13" s="961"/>
      <c r="RL13" s="961"/>
      <c r="RM13" s="963"/>
      <c r="RN13" s="962"/>
      <c r="RO13" s="961"/>
      <c r="RP13" s="961"/>
      <c r="RQ13" s="963"/>
      <c r="RR13" s="962"/>
      <c r="RS13" s="961"/>
      <c r="RT13" s="961"/>
      <c r="RU13" s="963"/>
      <c r="RV13" s="962"/>
      <c r="RW13" s="961"/>
      <c r="RX13" s="961"/>
      <c r="RY13" s="963"/>
      <c r="RZ13" s="962"/>
      <c r="SA13" s="961"/>
      <c r="SB13" s="961"/>
      <c r="SC13" s="963"/>
      <c r="SD13" s="962"/>
      <c r="SE13" s="961"/>
      <c r="SF13" s="961"/>
      <c r="SG13" s="963"/>
      <c r="SH13" s="962"/>
      <c r="SI13" s="961"/>
      <c r="SJ13" s="961"/>
      <c r="SK13" s="963"/>
      <c r="SL13" s="962"/>
      <c r="SM13" s="961"/>
      <c r="SN13" s="961"/>
      <c r="SO13" s="963"/>
      <c r="SP13" s="962"/>
      <c r="SQ13" s="961"/>
      <c r="SR13" s="961"/>
      <c r="SS13" s="963"/>
      <c r="ST13" s="962"/>
      <c r="SU13" s="961"/>
      <c r="SV13" s="961"/>
      <c r="SW13" s="963"/>
      <c r="SX13" s="962"/>
      <c r="SY13" s="961"/>
      <c r="SZ13" s="961"/>
      <c r="TA13" s="963"/>
      <c r="TB13" s="962"/>
      <c r="TC13" s="961"/>
      <c r="TD13" s="961"/>
      <c r="TE13" s="963"/>
      <c r="TF13" s="962"/>
      <c r="TG13" s="961"/>
      <c r="TH13" s="961"/>
      <c r="TI13" s="963"/>
      <c r="TJ13" s="962"/>
      <c r="TK13" s="961"/>
      <c r="TL13" s="961"/>
      <c r="TM13" s="963"/>
      <c r="TN13" s="962"/>
      <c r="TO13" s="961"/>
      <c r="TP13" s="961"/>
      <c r="TQ13" s="963"/>
      <c r="TR13" s="962"/>
      <c r="TS13" s="961"/>
      <c r="TT13" s="961"/>
      <c r="TU13" s="963"/>
      <c r="TV13" s="962"/>
      <c r="TW13" s="961"/>
      <c r="TX13" s="961"/>
      <c r="TY13" s="963"/>
      <c r="TZ13" s="962"/>
      <c r="UA13" s="961"/>
      <c r="UB13" s="961"/>
      <c r="UC13" s="963"/>
      <c r="UD13" s="962"/>
      <c r="UE13" s="961"/>
      <c r="UF13" s="961"/>
      <c r="UG13" s="963"/>
      <c r="UH13" s="962"/>
      <c r="UI13" s="961"/>
      <c r="UJ13" s="961"/>
      <c r="UK13" s="963"/>
      <c r="UL13" s="962"/>
      <c r="UM13" s="961"/>
      <c r="UN13" s="961"/>
      <c r="UO13" s="963"/>
      <c r="UP13" s="962"/>
      <c r="UQ13" s="961"/>
      <c r="UR13" s="961"/>
      <c r="US13" s="963"/>
      <c r="UT13" s="962"/>
      <c r="UU13" s="961"/>
      <c r="UV13" s="961"/>
      <c r="UW13" s="963"/>
      <c r="UX13" s="962"/>
      <c r="UY13" s="961"/>
      <c r="UZ13" s="961"/>
      <c r="VA13" s="963"/>
      <c r="VB13" s="962"/>
      <c r="VC13" s="961"/>
      <c r="VD13" s="961"/>
      <c r="VE13" s="963"/>
      <c r="VF13" s="962"/>
      <c r="VG13" s="961"/>
      <c r="VH13" s="961"/>
      <c r="VI13" s="963"/>
      <c r="VJ13" s="962"/>
      <c r="VK13" s="961"/>
      <c r="VL13" s="961"/>
      <c r="VM13" s="963"/>
      <c r="VN13" s="962"/>
      <c r="VO13" s="961"/>
      <c r="VP13" s="961"/>
      <c r="VQ13" s="963"/>
      <c r="VR13" s="962"/>
      <c r="VS13" s="961"/>
      <c r="VT13" s="961"/>
      <c r="VU13" s="963"/>
      <c r="VV13" s="962"/>
      <c r="VW13" s="961"/>
      <c r="VX13" s="961"/>
      <c r="VY13" s="963"/>
      <c r="VZ13" s="962"/>
      <c r="WA13" s="961"/>
      <c r="WB13" s="961"/>
      <c r="WC13" s="963"/>
      <c r="WD13" s="962"/>
      <c r="WE13" s="961"/>
      <c r="WF13" s="961"/>
      <c r="WG13" s="963"/>
      <c r="WH13" s="962"/>
      <c r="WI13" s="961"/>
      <c r="WJ13" s="961"/>
      <c r="WK13" s="963"/>
      <c r="WL13" s="962"/>
      <c r="WM13" s="961"/>
      <c r="WN13" s="961"/>
      <c r="WO13" s="963"/>
      <c r="WP13" s="962"/>
      <c r="WQ13" s="961"/>
      <c r="WR13" s="961"/>
      <c r="WS13" s="963"/>
      <c r="WT13" s="962"/>
      <c r="WU13" s="961"/>
      <c r="WV13" s="961"/>
      <c r="WW13" s="963"/>
      <c r="WX13" s="962"/>
      <c r="WY13" s="961"/>
      <c r="WZ13" s="961"/>
      <c r="XA13" s="963"/>
      <c r="XB13" s="962"/>
      <c r="XC13" s="961"/>
      <c r="XD13" s="961"/>
      <c r="XE13" s="963"/>
      <c r="XF13" s="962"/>
      <c r="XG13" s="961"/>
      <c r="XH13" s="961"/>
      <c r="XI13" s="963"/>
      <c r="XJ13" s="962"/>
      <c r="XK13" s="961"/>
      <c r="XL13" s="961"/>
      <c r="XM13" s="963"/>
      <c r="XN13" s="962"/>
      <c r="XO13" s="961"/>
      <c r="XP13" s="961"/>
      <c r="XQ13" s="963"/>
      <c r="XR13" s="962"/>
      <c r="XS13" s="961"/>
      <c r="XT13" s="961"/>
      <c r="XU13" s="963"/>
      <c r="XV13" s="962"/>
      <c r="XW13" s="961"/>
      <c r="XX13" s="961"/>
      <c r="XY13" s="963"/>
      <c r="XZ13" s="962"/>
      <c r="YA13" s="961"/>
      <c r="YB13" s="961"/>
      <c r="YC13" s="963"/>
      <c r="YD13" s="962"/>
      <c r="YE13" s="961"/>
      <c r="YF13" s="961"/>
      <c r="YG13" s="963"/>
      <c r="YH13" s="962"/>
      <c r="YI13" s="961"/>
      <c r="YJ13" s="961"/>
      <c r="YK13" s="963"/>
      <c r="YL13" s="962"/>
      <c r="YM13" s="961"/>
      <c r="YN13" s="961"/>
      <c r="YO13" s="963"/>
      <c r="YP13" s="962"/>
      <c r="YQ13" s="961"/>
      <c r="YR13" s="961"/>
      <c r="YS13" s="963"/>
      <c r="YT13" s="962"/>
      <c r="YU13" s="961"/>
      <c r="YV13" s="961"/>
      <c r="YW13" s="963"/>
      <c r="YX13" s="962"/>
      <c r="YY13" s="961"/>
      <c r="YZ13" s="961"/>
      <c r="ZA13" s="963"/>
      <c r="ZB13" s="962"/>
      <c r="ZC13" s="961"/>
      <c r="ZD13" s="961"/>
      <c r="ZE13" s="963"/>
      <c r="ZF13" s="962"/>
      <c r="ZG13" s="961"/>
      <c r="ZH13" s="961"/>
      <c r="ZI13" s="963"/>
      <c r="ZJ13" s="962"/>
      <c r="ZK13" s="961"/>
      <c r="ZL13" s="961"/>
      <c r="ZM13" s="963"/>
      <c r="ZN13" s="962"/>
      <c r="ZO13" s="961"/>
      <c r="ZP13" s="961"/>
      <c r="ZQ13" s="963"/>
      <c r="ZR13" s="962"/>
      <c r="ZS13" s="961"/>
      <c r="ZT13" s="961"/>
      <c r="ZU13" s="963"/>
      <c r="ZV13" s="962"/>
      <c r="ZW13" s="961"/>
      <c r="ZX13" s="961"/>
      <c r="ZY13" s="963"/>
      <c r="ZZ13" s="962"/>
      <c r="AAA13" s="961"/>
      <c r="AAB13" s="961"/>
      <c r="AAC13" s="963"/>
      <c r="AAD13" s="962"/>
      <c r="AAE13" s="961"/>
      <c r="AAF13" s="961"/>
      <c r="AAG13" s="963"/>
      <c r="AAH13" s="962"/>
      <c r="AAI13" s="961"/>
      <c r="AAJ13" s="961"/>
      <c r="AAK13" s="963"/>
      <c r="AAL13" s="962"/>
      <c r="AAM13" s="961"/>
      <c r="AAN13" s="961"/>
      <c r="AAO13" s="963"/>
      <c r="AAP13" s="962"/>
      <c r="AAQ13" s="961"/>
      <c r="AAR13" s="961"/>
      <c r="AAS13" s="963"/>
      <c r="AAT13" s="962"/>
      <c r="AAU13" s="961"/>
      <c r="AAV13" s="961"/>
      <c r="AAW13" s="963"/>
      <c r="AAX13" s="962"/>
      <c r="AAY13" s="961"/>
      <c r="AAZ13" s="961"/>
      <c r="ABA13" s="963"/>
      <c r="ABB13" s="962"/>
      <c r="ABC13" s="961"/>
      <c r="ABD13" s="961"/>
      <c r="ABE13" s="963"/>
      <c r="ABF13" s="962"/>
      <c r="ABG13" s="961"/>
      <c r="ABH13" s="961"/>
      <c r="ABI13" s="963"/>
      <c r="ABJ13" s="962"/>
      <c r="ABK13" s="961"/>
      <c r="ABL13" s="961"/>
      <c r="ABM13" s="963"/>
      <c r="ABN13" s="962"/>
      <c r="ABO13" s="961"/>
      <c r="ABP13" s="961"/>
      <c r="ABQ13" s="963"/>
      <c r="ABR13" s="962"/>
      <c r="ABS13" s="961"/>
      <c r="ABT13" s="961"/>
      <c r="ABU13" s="963"/>
      <c r="ABV13" s="962"/>
      <c r="ABW13" s="961"/>
      <c r="ABX13" s="961"/>
      <c r="ABY13" s="963"/>
      <c r="ABZ13" s="962"/>
      <c r="ACA13" s="961"/>
      <c r="ACB13" s="961"/>
      <c r="ACC13" s="963"/>
      <c r="ACD13" s="962"/>
      <c r="ACE13" s="961"/>
      <c r="ACF13" s="961"/>
      <c r="ACG13" s="963"/>
      <c r="ACH13" s="962"/>
      <c r="ACI13" s="961"/>
      <c r="ACJ13" s="961"/>
      <c r="ACK13" s="963"/>
      <c r="ACL13" s="962"/>
      <c r="ACM13" s="961"/>
      <c r="ACN13" s="961"/>
      <c r="ACO13" s="963"/>
      <c r="ACP13" s="962"/>
      <c r="ACQ13" s="961"/>
      <c r="ACR13" s="961"/>
      <c r="ACS13" s="963"/>
      <c r="ACT13" s="962"/>
      <c r="ACU13" s="961"/>
      <c r="ACV13" s="961"/>
      <c r="ACW13" s="963"/>
      <c r="ACX13" s="962"/>
      <c r="ACY13" s="961"/>
      <c r="ACZ13" s="961"/>
      <c r="ADA13" s="963"/>
      <c r="ADB13" s="962"/>
      <c r="ADC13" s="961"/>
      <c r="ADD13" s="961"/>
      <c r="ADE13" s="963"/>
      <c r="ADF13" s="962"/>
      <c r="ADG13" s="961"/>
      <c r="ADH13" s="961"/>
      <c r="ADI13" s="963"/>
      <c r="ADJ13" s="962"/>
      <c r="ADK13" s="961"/>
      <c r="ADL13" s="961"/>
      <c r="ADM13" s="963"/>
      <c r="ADN13" s="962"/>
      <c r="ADO13" s="961"/>
      <c r="ADP13" s="961"/>
      <c r="ADQ13" s="963"/>
      <c r="ADR13" s="962"/>
      <c r="ADS13" s="961"/>
      <c r="ADT13" s="961"/>
      <c r="ADU13" s="963"/>
      <c r="ADV13" s="962"/>
      <c r="ADW13" s="961"/>
      <c r="ADX13" s="961"/>
      <c r="ADY13" s="963"/>
      <c r="ADZ13" s="962"/>
      <c r="AEA13" s="961"/>
      <c r="AEB13" s="961"/>
      <c r="AEC13" s="963"/>
      <c r="AED13" s="962"/>
      <c r="AEE13" s="961"/>
      <c r="AEF13" s="961"/>
      <c r="AEG13" s="963"/>
      <c r="AEH13" s="962"/>
      <c r="AEI13" s="961"/>
      <c r="AEJ13" s="961"/>
      <c r="AEK13" s="963"/>
      <c r="AEL13" s="962"/>
      <c r="AEM13" s="961"/>
      <c r="AEN13" s="961"/>
      <c r="AEO13" s="963"/>
      <c r="AEP13" s="962"/>
      <c r="AEQ13" s="961"/>
      <c r="AER13" s="961"/>
      <c r="AES13" s="963"/>
      <c r="AET13" s="962"/>
      <c r="AEU13" s="961"/>
      <c r="AEV13" s="961"/>
      <c r="AEW13" s="963"/>
      <c r="AEX13" s="962"/>
      <c r="AEY13" s="961"/>
      <c r="AEZ13" s="961"/>
      <c r="AFA13" s="963"/>
      <c r="AFB13" s="962"/>
      <c r="AFC13" s="961"/>
      <c r="AFD13" s="961"/>
      <c r="AFE13" s="963"/>
      <c r="AFF13" s="962"/>
      <c r="AFG13" s="961"/>
      <c r="AFH13" s="961"/>
      <c r="AFI13" s="963"/>
      <c r="AFJ13" s="962"/>
      <c r="AFK13" s="961"/>
      <c r="AFL13" s="961"/>
      <c r="AFM13" s="963"/>
      <c r="AFN13" s="962"/>
      <c r="AFO13" s="961"/>
      <c r="AFP13" s="961"/>
      <c r="AFQ13" s="963"/>
      <c r="AFR13" s="962"/>
      <c r="AFS13" s="961"/>
      <c r="AFT13" s="961"/>
      <c r="AFU13" s="963"/>
      <c r="AFV13" s="962"/>
      <c r="AFW13" s="961"/>
      <c r="AFX13" s="961"/>
      <c r="AFY13" s="963"/>
      <c r="AFZ13" s="962"/>
      <c r="AGA13" s="961"/>
      <c r="AGB13" s="961"/>
      <c r="AGC13" s="963"/>
      <c r="AGD13" s="962"/>
      <c r="AGE13" s="961"/>
      <c r="AGF13" s="961"/>
      <c r="AGG13" s="963"/>
      <c r="AGH13" s="962"/>
      <c r="AGI13" s="961"/>
      <c r="AGJ13" s="961"/>
      <c r="AGK13" s="963"/>
      <c r="AGL13" s="962"/>
      <c r="AGM13" s="961"/>
      <c r="AGN13" s="961"/>
      <c r="AGO13" s="963"/>
      <c r="AGP13" s="962"/>
      <c r="AGQ13" s="961"/>
      <c r="AGR13" s="961"/>
      <c r="AGS13" s="963"/>
      <c r="AGT13" s="962"/>
      <c r="AGU13" s="961"/>
      <c r="AGV13" s="961"/>
      <c r="AGW13" s="963"/>
      <c r="AGX13" s="962"/>
      <c r="AGY13" s="961"/>
      <c r="AGZ13" s="961"/>
      <c r="AHA13" s="963"/>
      <c r="AHB13" s="962"/>
      <c r="AHC13" s="961"/>
      <c r="AHD13" s="961"/>
      <c r="AHE13" s="963"/>
      <c r="AHF13" s="962"/>
      <c r="AHG13" s="961"/>
      <c r="AHH13" s="961"/>
      <c r="AHI13" s="963"/>
      <c r="AHJ13" s="962"/>
      <c r="AHK13" s="961"/>
      <c r="AHL13" s="961"/>
      <c r="AHM13" s="963"/>
      <c r="AHN13" s="962"/>
      <c r="AHO13" s="961"/>
      <c r="AHP13" s="961"/>
      <c r="AHQ13" s="963"/>
      <c r="AHR13" s="962"/>
      <c r="AHS13" s="961"/>
      <c r="AHT13" s="961"/>
      <c r="AHU13" s="963"/>
      <c r="AHV13" s="962"/>
      <c r="AHW13" s="961"/>
      <c r="AHX13" s="961"/>
      <c r="AHY13" s="963"/>
      <c r="AHZ13" s="962"/>
      <c r="AIA13" s="961"/>
      <c r="AIB13" s="961"/>
      <c r="AIC13" s="963"/>
      <c r="AID13" s="962"/>
      <c r="AIE13" s="961"/>
      <c r="AIF13" s="961"/>
      <c r="AIG13" s="963"/>
      <c r="AIH13" s="962"/>
      <c r="AII13" s="961"/>
      <c r="AIJ13" s="961"/>
      <c r="AIK13" s="963"/>
      <c r="AIL13" s="962"/>
      <c r="AIM13" s="961"/>
      <c r="AIN13" s="961"/>
      <c r="AIO13" s="963"/>
      <c r="AIP13" s="962"/>
      <c r="AIQ13" s="961"/>
      <c r="AIR13" s="961"/>
      <c r="AIS13" s="963"/>
      <c r="AIT13" s="962"/>
      <c r="AIU13" s="961"/>
      <c r="AIV13" s="961"/>
      <c r="AIW13" s="963"/>
      <c r="AIX13" s="962"/>
      <c r="AIY13" s="961"/>
      <c r="AIZ13" s="961"/>
      <c r="AJA13" s="963"/>
      <c r="AJB13" s="962"/>
      <c r="AJC13" s="961"/>
      <c r="AJD13" s="961"/>
      <c r="AJE13" s="963"/>
      <c r="AJF13" s="962"/>
      <c r="AJG13" s="961"/>
      <c r="AJH13" s="961"/>
      <c r="AJI13" s="963"/>
      <c r="AJJ13" s="962"/>
      <c r="AJK13" s="961"/>
      <c r="AJL13" s="961"/>
      <c r="AJM13" s="963"/>
      <c r="AJN13" s="962"/>
      <c r="AJO13" s="961"/>
      <c r="AJP13" s="961"/>
      <c r="AJQ13" s="963"/>
      <c r="AJR13" s="962"/>
      <c r="AJS13" s="961"/>
      <c r="AJT13" s="961"/>
      <c r="AJU13" s="963"/>
      <c r="AJV13" s="962"/>
      <c r="AJW13" s="961"/>
      <c r="AJX13" s="961"/>
      <c r="AJY13" s="963"/>
      <c r="AJZ13" s="962"/>
      <c r="AKA13" s="961"/>
      <c r="AKB13" s="961"/>
      <c r="AKC13" s="963"/>
      <c r="AKD13" s="962"/>
      <c r="AKE13" s="961"/>
      <c r="AKF13" s="961"/>
      <c r="AKG13" s="963"/>
      <c r="AKH13" s="962"/>
      <c r="AKI13" s="961"/>
      <c r="AKJ13" s="961"/>
      <c r="AKK13" s="963"/>
      <c r="AKL13" s="962"/>
      <c r="AKM13" s="961"/>
      <c r="AKN13" s="961"/>
      <c r="AKO13" s="963"/>
      <c r="AKP13" s="962"/>
      <c r="AKQ13" s="961"/>
      <c r="AKR13" s="961"/>
      <c r="AKS13" s="963"/>
      <c r="AKT13" s="962"/>
      <c r="AKU13" s="961"/>
      <c r="AKV13" s="961"/>
      <c r="AKW13" s="963"/>
      <c r="AKX13" s="962"/>
      <c r="AKY13" s="961"/>
      <c r="AKZ13" s="961"/>
      <c r="ALA13" s="963"/>
      <c r="ALB13" s="962"/>
      <c r="ALC13" s="961"/>
      <c r="ALD13" s="961"/>
      <c r="ALE13" s="963"/>
      <c r="ALF13" s="962"/>
      <c r="ALG13" s="961"/>
      <c r="ALH13" s="961"/>
      <c r="ALI13" s="963"/>
      <c r="ALJ13" s="962"/>
      <c r="ALK13" s="961"/>
      <c r="ALL13" s="961"/>
      <c r="ALM13" s="963"/>
      <c r="ALN13" s="962"/>
      <c r="ALO13" s="961"/>
      <c r="ALP13" s="961"/>
      <c r="ALQ13" s="963"/>
      <c r="ALR13" s="962"/>
      <c r="ALS13" s="961"/>
      <c r="ALT13" s="961"/>
      <c r="ALU13" s="963"/>
      <c r="ALV13" s="962"/>
      <c r="ALW13" s="961"/>
      <c r="ALX13" s="961"/>
      <c r="ALY13" s="963"/>
      <c r="ALZ13" s="962"/>
      <c r="AMA13" s="961"/>
      <c r="AMB13" s="961"/>
      <c r="AMC13" s="963"/>
      <c r="AMD13" s="962"/>
      <c r="AME13" s="961"/>
      <c r="AMF13" s="961"/>
      <c r="AMG13" s="963"/>
      <c r="AMH13" s="962"/>
      <c r="AMI13" s="961"/>
      <c r="AMJ13" s="961"/>
      <c r="AMK13" s="963"/>
      <c r="AML13" s="962"/>
      <c r="AMM13" s="961"/>
      <c r="AMN13" s="961"/>
      <c r="AMO13" s="963"/>
      <c r="AMP13" s="962"/>
      <c r="AMQ13" s="961"/>
      <c r="AMR13" s="961"/>
      <c r="AMS13" s="963"/>
      <c r="AMT13" s="962"/>
      <c r="AMU13" s="961"/>
      <c r="AMV13" s="961"/>
      <c r="AMW13" s="963"/>
      <c r="AMX13" s="962"/>
      <c r="AMY13" s="961"/>
      <c r="AMZ13" s="961"/>
      <c r="ANA13" s="963"/>
      <c r="ANB13" s="962"/>
      <c r="ANC13" s="961"/>
      <c r="AND13" s="961"/>
      <c r="ANE13" s="963"/>
      <c r="ANF13" s="962"/>
      <c r="ANG13" s="961"/>
      <c r="ANH13" s="961"/>
      <c r="ANI13" s="963"/>
      <c r="ANJ13" s="962"/>
      <c r="ANK13" s="961"/>
      <c r="ANL13" s="961"/>
      <c r="ANM13" s="963"/>
      <c r="ANN13" s="962"/>
      <c r="ANO13" s="961"/>
      <c r="ANP13" s="961"/>
      <c r="ANQ13" s="963"/>
      <c r="ANR13" s="962"/>
      <c r="ANS13" s="961"/>
      <c r="ANT13" s="961"/>
      <c r="ANU13" s="963"/>
      <c r="ANV13" s="962"/>
      <c r="ANW13" s="961"/>
      <c r="ANX13" s="961"/>
      <c r="ANY13" s="963"/>
      <c r="ANZ13" s="962"/>
      <c r="AOA13" s="961"/>
      <c r="AOB13" s="961"/>
      <c r="AOC13" s="963"/>
      <c r="AOD13" s="962"/>
      <c r="AOE13" s="961"/>
      <c r="AOF13" s="961"/>
      <c r="AOG13" s="963"/>
      <c r="AOH13" s="962"/>
      <c r="AOI13" s="961"/>
      <c r="AOJ13" s="961"/>
      <c r="AOK13" s="963"/>
      <c r="AOL13" s="962"/>
      <c r="AOM13" s="961"/>
      <c r="AON13" s="961"/>
      <c r="AOO13" s="963"/>
      <c r="AOP13" s="962"/>
      <c r="AOQ13" s="961"/>
      <c r="AOR13" s="961"/>
      <c r="AOS13" s="963"/>
      <c r="AOT13" s="962"/>
      <c r="AOU13" s="961"/>
      <c r="AOV13" s="961"/>
      <c r="AOW13" s="963"/>
      <c r="AOX13" s="962"/>
      <c r="AOY13" s="961"/>
      <c r="AOZ13" s="961"/>
      <c r="APA13" s="963"/>
      <c r="APB13" s="962"/>
      <c r="APC13" s="961"/>
      <c r="APD13" s="961"/>
      <c r="APE13" s="963"/>
      <c r="APF13" s="962"/>
      <c r="APG13" s="961"/>
      <c r="APH13" s="961"/>
      <c r="API13" s="963"/>
      <c r="APJ13" s="962"/>
      <c r="APK13" s="961"/>
      <c r="APL13" s="961"/>
      <c r="APM13" s="963"/>
      <c r="APN13" s="962"/>
      <c r="APO13" s="961"/>
      <c r="APP13" s="961"/>
      <c r="APQ13" s="963"/>
      <c r="APR13" s="962"/>
      <c r="APS13" s="961"/>
      <c r="APT13" s="961"/>
      <c r="APU13" s="963"/>
      <c r="APV13" s="962"/>
      <c r="APW13" s="961"/>
      <c r="APX13" s="961"/>
      <c r="APY13" s="963"/>
      <c r="APZ13" s="962"/>
      <c r="AQA13" s="961"/>
      <c r="AQB13" s="961"/>
      <c r="AQC13" s="963"/>
      <c r="AQD13" s="962"/>
      <c r="AQE13" s="961"/>
      <c r="AQF13" s="961"/>
      <c r="AQG13" s="963"/>
      <c r="AQH13" s="962"/>
      <c r="AQI13" s="961"/>
      <c r="AQJ13" s="961"/>
      <c r="AQK13" s="963"/>
      <c r="AQL13" s="962"/>
      <c r="AQM13" s="961"/>
      <c r="AQN13" s="961"/>
      <c r="AQO13" s="963"/>
      <c r="AQP13" s="962"/>
      <c r="AQQ13" s="961"/>
      <c r="AQR13" s="961"/>
      <c r="AQS13" s="963"/>
      <c r="AQT13" s="962"/>
      <c r="AQU13" s="961"/>
      <c r="AQV13" s="961"/>
      <c r="AQW13" s="963"/>
      <c r="AQX13" s="962"/>
      <c r="AQY13" s="961"/>
      <c r="AQZ13" s="961"/>
      <c r="ARA13" s="963"/>
      <c r="ARB13" s="962"/>
      <c r="ARC13" s="961"/>
      <c r="ARD13" s="961"/>
      <c r="ARE13" s="963"/>
      <c r="ARF13" s="962"/>
      <c r="ARG13" s="961"/>
      <c r="ARH13" s="961"/>
      <c r="ARI13" s="963"/>
      <c r="ARJ13" s="962"/>
      <c r="ARK13" s="961"/>
      <c r="ARL13" s="961"/>
      <c r="ARM13" s="963"/>
      <c r="ARN13" s="962"/>
      <c r="ARO13" s="961"/>
      <c r="ARP13" s="961"/>
      <c r="ARQ13" s="963"/>
      <c r="ARR13" s="962"/>
      <c r="ARS13" s="961"/>
      <c r="ART13" s="961"/>
      <c r="ARU13" s="963"/>
      <c r="ARV13" s="962"/>
      <c r="ARW13" s="961"/>
      <c r="ARX13" s="961"/>
      <c r="ARY13" s="963"/>
      <c r="ARZ13" s="962"/>
      <c r="ASA13" s="961"/>
      <c r="ASB13" s="961"/>
      <c r="ASC13" s="963"/>
      <c r="ASD13" s="962"/>
      <c r="ASE13" s="961"/>
      <c r="ASF13" s="961"/>
      <c r="ASG13" s="963"/>
      <c r="ASH13" s="962"/>
      <c r="ASI13" s="961"/>
      <c r="ASJ13" s="961"/>
      <c r="ASK13" s="963"/>
      <c r="ASL13" s="962"/>
      <c r="ASM13" s="961"/>
      <c r="ASN13" s="961"/>
      <c r="ASO13" s="963"/>
      <c r="ASP13" s="962"/>
      <c r="ASQ13" s="961"/>
      <c r="ASR13" s="961"/>
      <c r="ASS13" s="963"/>
      <c r="AST13" s="962"/>
      <c r="ASU13" s="961"/>
      <c r="ASV13" s="961"/>
      <c r="ASW13" s="963"/>
      <c r="ASX13" s="962"/>
      <c r="ASY13" s="961"/>
      <c r="ASZ13" s="961"/>
      <c r="ATA13" s="963"/>
      <c r="ATB13" s="962"/>
      <c r="ATC13" s="961"/>
      <c r="ATD13" s="961"/>
      <c r="ATE13" s="963"/>
      <c r="ATF13" s="962"/>
      <c r="ATG13" s="961"/>
      <c r="ATH13" s="961"/>
      <c r="ATI13" s="963"/>
      <c r="ATJ13" s="962"/>
      <c r="ATK13" s="961"/>
      <c r="ATL13" s="961"/>
      <c r="ATM13" s="963"/>
      <c r="ATN13" s="962"/>
      <c r="ATO13" s="961"/>
      <c r="ATP13" s="961"/>
      <c r="ATQ13" s="963"/>
      <c r="ATR13" s="962"/>
      <c r="ATS13" s="961"/>
      <c r="ATT13" s="961"/>
      <c r="ATU13" s="963"/>
      <c r="ATV13" s="962"/>
      <c r="ATW13" s="961"/>
      <c r="ATX13" s="961"/>
      <c r="ATY13" s="963"/>
      <c r="ATZ13" s="962"/>
      <c r="AUA13" s="961"/>
      <c r="AUB13" s="961"/>
      <c r="AUC13" s="963"/>
      <c r="AUD13" s="962"/>
      <c r="AUE13" s="961"/>
      <c r="AUF13" s="961"/>
      <c r="AUG13" s="963"/>
      <c r="AUH13" s="962"/>
      <c r="AUI13" s="961"/>
      <c r="AUJ13" s="961"/>
      <c r="AUK13" s="963"/>
      <c r="AUL13" s="962"/>
      <c r="AUM13" s="961"/>
      <c r="AUN13" s="961"/>
      <c r="AUO13" s="963"/>
      <c r="AUP13" s="962"/>
      <c r="AUQ13" s="961"/>
      <c r="AUR13" s="961"/>
      <c r="AUS13" s="963"/>
      <c r="AUT13" s="962"/>
      <c r="AUU13" s="961"/>
      <c r="AUV13" s="961"/>
      <c r="AUW13" s="963"/>
      <c r="AUX13" s="962"/>
      <c r="AUY13" s="961"/>
      <c r="AUZ13" s="961"/>
      <c r="AVA13" s="963"/>
      <c r="AVB13" s="962"/>
      <c r="AVC13" s="961"/>
      <c r="AVD13" s="961"/>
      <c r="AVE13" s="963"/>
      <c r="AVF13" s="962"/>
      <c r="AVG13" s="961"/>
      <c r="AVH13" s="961"/>
      <c r="AVI13" s="963"/>
      <c r="AVJ13" s="962"/>
      <c r="AVK13" s="961"/>
      <c r="AVL13" s="961"/>
      <c r="AVM13" s="963"/>
      <c r="AVN13" s="962"/>
      <c r="AVO13" s="961"/>
      <c r="AVP13" s="961"/>
      <c r="AVQ13" s="963"/>
      <c r="AVR13" s="962"/>
      <c r="AVS13" s="961"/>
      <c r="AVT13" s="961"/>
      <c r="AVU13" s="963"/>
      <c r="AVV13" s="962"/>
      <c r="AVW13" s="961"/>
      <c r="AVX13" s="961"/>
      <c r="AVY13" s="963"/>
      <c r="AVZ13" s="962"/>
      <c r="AWA13" s="961"/>
      <c r="AWB13" s="961"/>
      <c r="AWC13" s="963"/>
      <c r="AWD13" s="962"/>
      <c r="AWE13" s="961"/>
      <c r="AWF13" s="961"/>
      <c r="AWG13" s="963"/>
      <c r="AWH13" s="962"/>
      <c r="AWI13" s="961"/>
      <c r="AWJ13" s="961"/>
      <c r="AWK13" s="963"/>
      <c r="AWL13" s="962"/>
      <c r="AWM13" s="961"/>
      <c r="AWN13" s="961"/>
      <c r="AWO13" s="963"/>
      <c r="AWP13" s="962"/>
      <c r="AWQ13" s="961"/>
      <c r="AWR13" s="961"/>
      <c r="AWS13" s="963"/>
      <c r="AWT13" s="962"/>
      <c r="AWU13" s="961"/>
      <c r="AWV13" s="961"/>
      <c r="AWW13" s="963"/>
      <c r="AWX13" s="962"/>
      <c r="AWY13" s="961"/>
      <c r="AWZ13" s="961"/>
      <c r="AXA13" s="963"/>
      <c r="AXB13" s="962"/>
      <c r="AXC13" s="961"/>
      <c r="AXD13" s="961"/>
      <c r="AXE13" s="963"/>
      <c r="AXF13" s="962"/>
      <c r="AXG13" s="961"/>
      <c r="AXH13" s="961"/>
      <c r="AXI13" s="963"/>
      <c r="AXJ13" s="962"/>
      <c r="AXK13" s="961"/>
      <c r="AXL13" s="961"/>
      <c r="AXM13" s="963"/>
      <c r="AXN13" s="962"/>
      <c r="AXO13" s="961"/>
      <c r="AXP13" s="961"/>
      <c r="AXQ13" s="963"/>
      <c r="AXR13" s="962"/>
      <c r="AXS13" s="961"/>
      <c r="AXT13" s="961"/>
      <c r="AXU13" s="963"/>
      <c r="AXV13" s="962"/>
      <c r="AXW13" s="961"/>
      <c r="AXX13" s="961"/>
      <c r="AXY13" s="963"/>
      <c r="AXZ13" s="962"/>
      <c r="AYA13" s="961"/>
      <c r="AYB13" s="961"/>
      <c r="AYC13" s="963"/>
      <c r="AYD13" s="962"/>
      <c r="AYE13" s="961"/>
      <c r="AYF13" s="961"/>
      <c r="AYG13" s="963"/>
      <c r="AYH13" s="962"/>
      <c r="AYI13" s="961"/>
      <c r="AYJ13" s="961"/>
      <c r="AYK13" s="963"/>
      <c r="AYL13" s="962"/>
      <c r="AYM13" s="961"/>
      <c r="AYN13" s="961"/>
      <c r="AYO13" s="963"/>
      <c r="AYP13" s="962"/>
      <c r="AYQ13" s="961"/>
      <c r="AYR13" s="961"/>
      <c r="AYS13" s="963"/>
      <c r="AYT13" s="962"/>
      <c r="AYU13" s="961"/>
      <c r="AYV13" s="961"/>
      <c r="AYW13" s="963"/>
      <c r="AYX13" s="962"/>
      <c r="AYY13" s="961"/>
      <c r="AYZ13" s="961"/>
      <c r="AZA13" s="963"/>
      <c r="AZB13" s="962"/>
      <c r="AZC13" s="961"/>
      <c r="AZD13" s="961"/>
      <c r="AZE13" s="963"/>
      <c r="AZF13" s="962"/>
      <c r="AZG13" s="961"/>
      <c r="AZH13" s="961"/>
      <c r="AZI13" s="963"/>
      <c r="AZJ13" s="962"/>
      <c r="AZK13" s="961"/>
      <c r="AZL13" s="961"/>
      <c r="AZM13" s="963"/>
      <c r="AZN13" s="962"/>
      <c r="AZO13" s="961"/>
      <c r="AZP13" s="961"/>
      <c r="AZQ13" s="963"/>
      <c r="AZR13" s="962"/>
      <c r="AZS13" s="961"/>
      <c r="AZT13" s="961"/>
      <c r="AZU13" s="963"/>
      <c r="AZV13" s="962"/>
      <c r="AZW13" s="961"/>
      <c r="AZX13" s="961"/>
      <c r="AZY13" s="963"/>
      <c r="AZZ13" s="962"/>
      <c r="BAA13" s="961"/>
      <c r="BAB13" s="961"/>
      <c r="BAC13" s="963"/>
      <c r="BAD13" s="962"/>
      <c r="BAE13" s="961"/>
      <c r="BAF13" s="961"/>
      <c r="BAG13" s="963"/>
      <c r="BAH13" s="962"/>
      <c r="BAI13" s="961"/>
      <c r="BAJ13" s="961"/>
      <c r="BAK13" s="963"/>
      <c r="BAL13" s="962"/>
      <c r="BAM13" s="961"/>
      <c r="BAN13" s="961"/>
      <c r="BAO13" s="963"/>
      <c r="BAP13" s="962"/>
      <c r="BAQ13" s="961"/>
      <c r="BAR13" s="961"/>
      <c r="BAS13" s="963"/>
      <c r="BAT13" s="962"/>
      <c r="BAU13" s="961"/>
      <c r="BAV13" s="961"/>
      <c r="BAW13" s="963"/>
      <c r="BAX13" s="962"/>
      <c r="BAY13" s="961"/>
      <c r="BAZ13" s="961"/>
      <c r="BBA13" s="963"/>
      <c r="BBB13" s="962"/>
      <c r="BBC13" s="961"/>
      <c r="BBD13" s="961"/>
      <c r="BBE13" s="963"/>
      <c r="BBF13" s="962"/>
      <c r="BBG13" s="961"/>
      <c r="BBH13" s="961"/>
      <c r="BBI13" s="963"/>
      <c r="BBJ13" s="962"/>
      <c r="BBK13" s="961"/>
      <c r="BBL13" s="961"/>
      <c r="BBM13" s="963"/>
      <c r="BBN13" s="962"/>
      <c r="BBO13" s="961"/>
      <c r="BBP13" s="961"/>
      <c r="BBQ13" s="963"/>
      <c r="BBR13" s="962"/>
      <c r="BBS13" s="961"/>
      <c r="BBT13" s="961"/>
      <c r="BBU13" s="963"/>
      <c r="BBV13" s="962"/>
      <c r="BBW13" s="961"/>
      <c r="BBX13" s="961"/>
      <c r="BBY13" s="963"/>
      <c r="BBZ13" s="962"/>
      <c r="BCA13" s="961"/>
      <c r="BCB13" s="961"/>
      <c r="BCC13" s="963"/>
      <c r="BCD13" s="962"/>
      <c r="BCE13" s="961"/>
      <c r="BCF13" s="961"/>
      <c r="BCG13" s="963"/>
      <c r="BCH13" s="962"/>
      <c r="BCI13" s="961"/>
      <c r="BCJ13" s="961"/>
      <c r="BCK13" s="963"/>
      <c r="BCL13" s="962"/>
      <c r="BCM13" s="961"/>
      <c r="BCN13" s="961"/>
      <c r="BCO13" s="963"/>
      <c r="BCP13" s="962"/>
      <c r="BCQ13" s="961"/>
      <c r="BCR13" s="961"/>
      <c r="BCS13" s="963"/>
      <c r="BCT13" s="962"/>
      <c r="BCU13" s="961"/>
      <c r="BCV13" s="961"/>
      <c r="BCW13" s="963"/>
      <c r="BCX13" s="962"/>
      <c r="BCY13" s="961"/>
      <c r="BCZ13" s="961"/>
      <c r="BDA13" s="963"/>
      <c r="BDB13" s="962"/>
      <c r="BDC13" s="961"/>
      <c r="BDD13" s="961"/>
      <c r="BDE13" s="963"/>
      <c r="BDF13" s="962"/>
      <c r="BDG13" s="961"/>
      <c r="BDH13" s="961"/>
      <c r="BDI13" s="963"/>
      <c r="BDJ13" s="962"/>
      <c r="BDK13" s="961"/>
      <c r="BDL13" s="961"/>
      <c r="BDM13" s="963"/>
      <c r="BDN13" s="962"/>
      <c r="BDO13" s="961"/>
      <c r="BDP13" s="961"/>
      <c r="BDQ13" s="963"/>
      <c r="BDR13" s="962"/>
      <c r="BDS13" s="961"/>
      <c r="BDT13" s="961"/>
      <c r="BDU13" s="963"/>
      <c r="BDV13" s="962"/>
      <c r="BDW13" s="961"/>
      <c r="BDX13" s="961"/>
      <c r="BDY13" s="963"/>
      <c r="BDZ13" s="962"/>
      <c r="BEA13" s="961"/>
      <c r="BEB13" s="961"/>
      <c r="BEC13" s="963"/>
      <c r="BED13" s="962"/>
      <c r="BEE13" s="961"/>
      <c r="BEF13" s="961"/>
      <c r="BEG13" s="963"/>
      <c r="BEH13" s="962"/>
      <c r="BEI13" s="961"/>
      <c r="BEJ13" s="961"/>
      <c r="BEK13" s="963"/>
      <c r="BEL13" s="962"/>
      <c r="BEM13" s="961"/>
      <c r="BEN13" s="961"/>
      <c r="BEO13" s="963"/>
      <c r="BEP13" s="962"/>
      <c r="BEQ13" s="961"/>
      <c r="BER13" s="961"/>
      <c r="BES13" s="963"/>
      <c r="BET13" s="962"/>
      <c r="BEU13" s="961"/>
      <c r="BEV13" s="961"/>
      <c r="BEW13" s="963"/>
      <c r="BEX13" s="962"/>
      <c r="BEY13" s="961"/>
      <c r="BEZ13" s="961"/>
      <c r="BFA13" s="963"/>
      <c r="BFB13" s="962"/>
      <c r="BFC13" s="961"/>
      <c r="BFD13" s="961"/>
      <c r="BFE13" s="963"/>
      <c r="BFF13" s="962"/>
      <c r="BFG13" s="961"/>
      <c r="BFH13" s="961"/>
      <c r="BFI13" s="963"/>
      <c r="BFJ13" s="962"/>
      <c r="BFK13" s="961"/>
      <c r="BFL13" s="961"/>
      <c r="BFM13" s="963"/>
      <c r="BFN13" s="962"/>
      <c r="BFO13" s="961"/>
      <c r="BFP13" s="961"/>
      <c r="BFQ13" s="963"/>
      <c r="BFR13" s="962"/>
      <c r="BFS13" s="961"/>
      <c r="BFT13" s="961"/>
      <c r="BFU13" s="963"/>
      <c r="BFV13" s="962"/>
      <c r="BFW13" s="961"/>
      <c r="BFX13" s="961"/>
      <c r="BFY13" s="963"/>
      <c r="BFZ13" s="962"/>
      <c r="BGA13" s="961"/>
      <c r="BGB13" s="961"/>
      <c r="BGC13" s="963"/>
      <c r="BGD13" s="962"/>
      <c r="BGE13" s="961"/>
      <c r="BGF13" s="961"/>
      <c r="BGG13" s="963"/>
      <c r="BGH13" s="962"/>
      <c r="BGI13" s="961"/>
      <c r="BGJ13" s="961"/>
      <c r="BGK13" s="963"/>
      <c r="BGL13" s="962"/>
      <c r="BGM13" s="961"/>
      <c r="BGN13" s="961"/>
      <c r="BGO13" s="963"/>
      <c r="BGP13" s="962"/>
      <c r="BGQ13" s="961"/>
      <c r="BGR13" s="961"/>
      <c r="BGS13" s="963"/>
      <c r="BGT13" s="962"/>
      <c r="BGU13" s="961"/>
      <c r="BGV13" s="961"/>
      <c r="BGW13" s="963"/>
      <c r="BGX13" s="962"/>
      <c r="BGY13" s="961"/>
      <c r="BGZ13" s="961"/>
      <c r="BHA13" s="963"/>
      <c r="BHB13" s="962"/>
      <c r="BHC13" s="961"/>
      <c r="BHD13" s="961"/>
      <c r="BHE13" s="963"/>
      <c r="BHF13" s="962"/>
      <c r="BHG13" s="961"/>
      <c r="BHH13" s="961"/>
      <c r="BHI13" s="963"/>
      <c r="BHJ13" s="962"/>
      <c r="BHK13" s="961"/>
      <c r="BHL13" s="961"/>
      <c r="BHM13" s="963"/>
      <c r="BHN13" s="962"/>
      <c r="BHO13" s="961"/>
      <c r="BHP13" s="961"/>
      <c r="BHQ13" s="963"/>
      <c r="BHR13" s="962"/>
      <c r="BHS13" s="961"/>
      <c r="BHT13" s="961"/>
      <c r="BHU13" s="963"/>
      <c r="BHV13" s="962"/>
      <c r="BHW13" s="961"/>
      <c r="BHX13" s="961"/>
      <c r="BHY13" s="963"/>
      <c r="BHZ13" s="962"/>
      <c r="BIA13" s="961"/>
      <c r="BIB13" s="961"/>
      <c r="BIC13" s="963"/>
      <c r="BID13" s="962"/>
      <c r="BIE13" s="961"/>
      <c r="BIF13" s="961"/>
      <c r="BIG13" s="963"/>
      <c r="BIH13" s="962"/>
      <c r="BII13" s="961"/>
      <c r="BIJ13" s="961"/>
      <c r="BIK13" s="963"/>
      <c r="BIL13" s="962"/>
      <c r="BIM13" s="961"/>
      <c r="BIN13" s="961"/>
      <c r="BIO13" s="963"/>
      <c r="BIP13" s="962"/>
      <c r="BIQ13" s="961"/>
      <c r="BIR13" s="961"/>
      <c r="BIS13" s="963"/>
      <c r="BIT13" s="962"/>
      <c r="BIU13" s="961"/>
      <c r="BIV13" s="961"/>
      <c r="BIW13" s="963"/>
      <c r="BIX13" s="962"/>
      <c r="BIY13" s="961"/>
      <c r="BIZ13" s="961"/>
      <c r="BJA13" s="963"/>
      <c r="BJB13" s="962"/>
      <c r="BJC13" s="961"/>
      <c r="BJD13" s="961"/>
      <c r="BJE13" s="963"/>
      <c r="BJF13" s="962"/>
      <c r="BJG13" s="961"/>
      <c r="BJH13" s="961"/>
      <c r="BJI13" s="963"/>
      <c r="BJJ13" s="962"/>
      <c r="BJK13" s="961"/>
      <c r="BJL13" s="961"/>
      <c r="BJM13" s="963"/>
      <c r="BJN13" s="962"/>
      <c r="BJO13" s="961"/>
      <c r="BJP13" s="961"/>
      <c r="BJQ13" s="963"/>
      <c r="BJR13" s="962"/>
      <c r="BJS13" s="961"/>
      <c r="BJT13" s="961"/>
      <c r="BJU13" s="963"/>
      <c r="BJV13" s="962"/>
      <c r="BJW13" s="961"/>
      <c r="BJX13" s="961"/>
      <c r="BJY13" s="963"/>
      <c r="BJZ13" s="962"/>
      <c r="BKA13" s="961"/>
      <c r="BKB13" s="961"/>
      <c r="BKC13" s="963"/>
      <c r="BKD13" s="962"/>
      <c r="BKE13" s="961"/>
      <c r="BKF13" s="961"/>
      <c r="BKG13" s="963"/>
      <c r="BKH13" s="962"/>
      <c r="BKI13" s="961"/>
      <c r="BKJ13" s="961"/>
      <c r="BKK13" s="963"/>
      <c r="BKL13" s="962"/>
      <c r="BKM13" s="961"/>
      <c r="BKN13" s="961"/>
      <c r="BKO13" s="963"/>
      <c r="BKP13" s="962"/>
      <c r="BKQ13" s="961"/>
      <c r="BKR13" s="961"/>
      <c r="BKS13" s="963"/>
      <c r="BKT13" s="962"/>
      <c r="BKU13" s="961"/>
      <c r="BKV13" s="961"/>
      <c r="BKW13" s="963"/>
      <c r="BKX13" s="962"/>
      <c r="BKY13" s="961"/>
      <c r="BKZ13" s="961"/>
      <c r="BLA13" s="963"/>
      <c r="BLB13" s="962"/>
      <c r="BLC13" s="961"/>
      <c r="BLD13" s="961"/>
      <c r="BLE13" s="963"/>
      <c r="BLF13" s="962"/>
      <c r="BLG13" s="961"/>
      <c r="BLH13" s="961"/>
      <c r="BLI13" s="963"/>
      <c r="BLJ13" s="962"/>
      <c r="BLK13" s="961"/>
      <c r="BLL13" s="961"/>
      <c r="BLM13" s="963"/>
      <c r="BLN13" s="962"/>
      <c r="BLO13" s="961"/>
      <c r="BLP13" s="961"/>
      <c r="BLQ13" s="963"/>
      <c r="BLR13" s="962"/>
      <c r="BLS13" s="961"/>
      <c r="BLT13" s="961"/>
      <c r="BLU13" s="963"/>
      <c r="BLV13" s="962"/>
      <c r="BLW13" s="961"/>
      <c r="BLX13" s="961"/>
      <c r="BLY13" s="963"/>
      <c r="BLZ13" s="962"/>
      <c r="BMA13" s="961"/>
      <c r="BMB13" s="961"/>
      <c r="BMC13" s="963"/>
      <c r="BMD13" s="962"/>
      <c r="BME13" s="961"/>
      <c r="BMF13" s="961"/>
      <c r="BMG13" s="963"/>
      <c r="BMH13" s="962"/>
      <c r="BMI13" s="961"/>
      <c r="BMJ13" s="961"/>
      <c r="BMK13" s="963"/>
      <c r="BML13" s="962"/>
      <c r="BMM13" s="961"/>
      <c r="BMN13" s="961"/>
      <c r="BMO13" s="963"/>
      <c r="BMP13" s="962"/>
      <c r="BMQ13" s="961"/>
      <c r="BMR13" s="961"/>
      <c r="BMS13" s="963"/>
      <c r="BMT13" s="962"/>
      <c r="BMU13" s="961"/>
      <c r="BMV13" s="961"/>
      <c r="BMW13" s="963"/>
      <c r="BMX13" s="962"/>
      <c r="BMY13" s="961"/>
      <c r="BMZ13" s="961"/>
      <c r="BNA13" s="963"/>
      <c r="BNB13" s="962"/>
      <c r="BNC13" s="961"/>
      <c r="BND13" s="961"/>
      <c r="BNE13" s="963"/>
      <c r="BNF13" s="962"/>
      <c r="BNG13" s="961"/>
      <c r="BNH13" s="961"/>
      <c r="BNI13" s="963"/>
      <c r="BNJ13" s="962"/>
      <c r="BNK13" s="961"/>
      <c r="BNL13" s="961"/>
      <c r="BNM13" s="963"/>
      <c r="BNN13" s="962"/>
      <c r="BNO13" s="961"/>
      <c r="BNP13" s="961"/>
      <c r="BNQ13" s="963"/>
      <c r="BNR13" s="962"/>
      <c r="BNS13" s="961"/>
      <c r="BNT13" s="961"/>
      <c r="BNU13" s="963"/>
      <c r="BNV13" s="962"/>
      <c r="BNW13" s="961"/>
      <c r="BNX13" s="961"/>
      <c r="BNY13" s="963"/>
      <c r="BNZ13" s="962"/>
      <c r="BOA13" s="961"/>
      <c r="BOB13" s="961"/>
      <c r="BOC13" s="963"/>
      <c r="BOD13" s="962"/>
      <c r="BOE13" s="961"/>
      <c r="BOF13" s="961"/>
      <c r="BOG13" s="963"/>
      <c r="BOH13" s="962"/>
      <c r="BOI13" s="961"/>
      <c r="BOJ13" s="961"/>
      <c r="BOK13" s="963"/>
      <c r="BOL13" s="962"/>
      <c r="BOM13" s="961"/>
      <c r="BON13" s="961"/>
      <c r="BOO13" s="963"/>
      <c r="BOP13" s="962"/>
      <c r="BOQ13" s="961"/>
      <c r="BOR13" s="961"/>
      <c r="BOS13" s="963"/>
      <c r="BOT13" s="962"/>
      <c r="BOU13" s="961"/>
      <c r="BOV13" s="961"/>
      <c r="BOW13" s="963"/>
      <c r="BOX13" s="962"/>
      <c r="BOY13" s="961"/>
      <c r="BOZ13" s="961"/>
      <c r="BPA13" s="963"/>
      <c r="BPB13" s="962"/>
      <c r="BPC13" s="961"/>
      <c r="BPD13" s="961"/>
      <c r="BPE13" s="963"/>
      <c r="BPF13" s="962"/>
      <c r="BPG13" s="961"/>
      <c r="BPH13" s="961"/>
      <c r="BPI13" s="963"/>
      <c r="BPJ13" s="962"/>
      <c r="BPK13" s="961"/>
      <c r="BPL13" s="961"/>
      <c r="BPM13" s="963"/>
      <c r="BPN13" s="962"/>
      <c r="BPO13" s="961"/>
      <c r="BPP13" s="961"/>
      <c r="BPQ13" s="963"/>
      <c r="BPR13" s="962"/>
      <c r="BPS13" s="961"/>
      <c r="BPT13" s="961"/>
      <c r="BPU13" s="963"/>
      <c r="BPV13" s="962"/>
      <c r="BPW13" s="961"/>
      <c r="BPX13" s="961"/>
      <c r="BPY13" s="963"/>
      <c r="BPZ13" s="962"/>
      <c r="BQA13" s="961"/>
      <c r="BQB13" s="961"/>
      <c r="BQC13" s="963"/>
      <c r="BQD13" s="962"/>
      <c r="BQE13" s="961"/>
      <c r="BQF13" s="961"/>
      <c r="BQG13" s="963"/>
      <c r="BQH13" s="962"/>
      <c r="BQI13" s="961"/>
      <c r="BQJ13" s="961"/>
      <c r="BQK13" s="963"/>
      <c r="BQL13" s="962"/>
      <c r="BQM13" s="961"/>
      <c r="BQN13" s="961"/>
      <c r="BQO13" s="963"/>
      <c r="BQP13" s="962"/>
      <c r="BQQ13" s="961"/>
      <c r="BQR13" s="961"/>
      <c r="BQS13" s="963"/>
      <c r="BQT13" s="962"/>
      <c r="BQU13" s="961"/>
      <c r="BQV13" s="961"/>
      <c r="BQW13" s="963"/>
      <c r="BQX13" s="962"/>
      <c r="BQY13" s="961"/>
      <c r="BQZ13" s="961"/>
      <c r="BRA13" s="963"/>
      <c r="BRB13" s="962"/>
      <c r="BRC13" s="961"/>
      <c r="BRD13" s="961"/>
      <c r="BRE13" s="963"/>
      <c r="BRF13" s="962"/>
      <c r="BRG13" s="961"/>
      <c r="BRH13" s="961"/>
      <c r="BRI13" s="963"/>
      <c r="BRJ13" s="962"/>
      <c r="BRK13" s="961"/>
      <c r="BRL13" s="961"/>
      <c r="BRM13" s="963"/>
      <c r="BRN13" s="962"/>
      <c r="BRO13" s="961"/>
      <c r="BRP13" s="961"/>
      <c r="BRQ13" s="963"/>
      <c r="BRR13" s="962"/>
      <c r="BRS13" s="961"/>
      <c r="BRT13" s="961"/>
      <c r="BRU13" s="963"/>
      <c r="BRV13" s="962"/>
      <c r="BRW13" s="961"/>
      <c r="BRX13" s="961"/>
      <c r="BRY13" s="963"/>
      <c r="BRZ13" s="962"/>
      <c r="BSA13" s="961"/>
      <c r="BSB13" s="961"/>
      <c r="BSC13" s="963"/>
      <c r="BSD13" s="962"/>
      <c r="BSE13" s="961"/>
      <c r="BSF13" s="961"/>
      <c r="BSG13" s="963"/>
      <c r="BSH13" s="962"/>
      <c r="BSI13" s="961"/>
      <c r="BSJ13" s="961"/>
      <c r="BSK13" s="963"/>
      <c r="BSL13" s="962"/>
      <c r="BSM13" s="961"/>
      <c r="BSN13" s="961"/>
      <c r="BSO13" s="963"/>
      <c r="BSP13" s="962"/>
      <c r="BSQ13" s="961"/>
      <c r="BSR13" s="961"/>
      <c r="BSS13" s="963"/>
      <c r="BST13" s="962"/>
      <c r="BSU13" s="961"/>
      <c r="BSV13" s="961"/>
      <c r="BSW13" s="963"/>
      <c r="BSX13" s="962"/>
      <c r="BSY13" s="961"/>
      <c r="BSZ13" s="961"/>
      <c r="BTA13" s="963"/>
      <c r="BTB13" s="962"/>
      <c r="BTC13" s="961"/>
      <c r="BTD13" s="961"/>
      <c r="BTE13" s="963"/>
      <c r="BTF13" s="962"/>
      <c r="BTG13" s="961"/>
      <c r="BTH13" s="961"/>
      <c r="BTI13" s="963"/>
      <c r="BTJ13" s="962"/>
      <c r="BTK13" s="961"/>
      <c r="BTL13" s="961"/>
      <c r="BTM13" s="963"/>
      <c r="BTN13" s="962"/>
      <c r="BTO13" s="961"/>
      <c r="BTP13" s="961"/>
      <c r="BTQ13" s="963"/>
      <c r="BTR13" s="962"/>
      <c r="BTS13" s="961"/>
      <c r="BTT13" s="961"/>
      <c r="BTU13" s="963"/>
      <c r="BTV13" s="962"/>
      <c r="BTW13" s="961"/>
      <c r="BTX13" s="961"/>
      <c r="BTY13" s="963"/>
      <c r="BTZ13" s="962"/>
      <c r="BUA13" s="961"/>
      <c r="BUB13" s="961"/>
      <c r="BUC13" s="963"/>
      <c r="BUD13" s="962"/>
      <c r="BUE13" s="961"/>
      <c r="BUF13" s="961"/>
      <c r="BUG13" s="963"/>
      <c r="BUH13" s="962"/>
      <c r="BUI13" s="961"/>
      <c r="BUJ13" s="961"/>
      <c r="BUK13" s="963"/>
      <c r="BUL13" s="962"/>
      <c r="BUM13" s="961"/>
      <c r="BUN13" s="961"/>
      <c r="BUO13" s="963"/>
      <c r="BUP13" s="962"/>
      <c r="BUQ13" s="961"/>
      <c r="BUR13" s="961"/>
      <c r="BUS13" s="963"/>
      <c r="BUT13" s="962"/>
      <c r="BUU13" s="961"/>
      <c r="BUV13" s="961"/>
      <c r="BUW13" s="963"/>
      <c r="BUX13" s="962"/>
      <c r="BUY13" s="961"/>
      <c r="BUZ13" s="961"/>
      <c r="BVA13" s="963"/>
      <c r="BVB13" s="962"/>
      <c r="BVC13" s="961"/>
      <c r="BVD13" s="961"/>
      <c r="BVE13" s="963"/>
      <c r="BVF13" s="962"/>
      <c r="BVG13" s="961"/>
      <c r="BVH13" s="961"/>
      <c r="BVI13" s="963"/>
      <c r="BVJ13" s="962"/>
      <c r="BVK13" s="961"/>
      <c r="BVL13" s="961"/>
      <c r="BVM13" s="963"/>
      <c r="BVN13" s="962"/>
      <c r="BVO13" s="961"/>
      <c r="BVP13" s="961"/>
      <c r="BVQ13" s="963"/>
      <c r="BVR13" s="962"/>
      <c r="BVS13" s="961"/>
      <c r="BVT13" s="961"/>
      <c r="BVU13" s="963"/>
      <c r="BVV13" s="962"/>
      <c r="BVW13" s="961"/>
      <c r="BVX13" s="961"/>
      <c r="BVY13" s="963"/>
      <c r="BVZ13" s="962"/>
      <c r="BWA13" s="961"/>
      <c r="BWB13" s="961"/>
      <c r="BWC13" s="963"/>
      <c r="BWD13" s="962"/>
      <c r="BWE13" s="961"/>
      <c r="BWF13" s="961"/>
      <c r="BWG13" s="963"/>
      <c r="BWH13" s="962"/>
      <c r="BWI13" s="961"/>
      <c r="BWJ13" s="961"/>
      <c r="BWK13" s="963"/>
      <c r="BWL13" s="962"/>
      <c r="BWM13" s="961"/>
      <c r="BWN13" s="961"/>
      <c r="BWO13" s="963"/>
      <c r="BWP13" s="962"/>
      <c r="BWQ13" s="961"/>
      <c r="BWR13" s="961"/>
      <c r="BWS13" s="963"/>
      <c r="BWT13" s="962"/>
      <c r="BWU13" s="961"/>
      <c r="BWV13" s="961"/>
      <c r="BWW13" s="963"/>
      <c r="BWX13" s="962"/>
      <c r="BWY13" s="961"/>
      <c r="BWZ13" s="961"/>
      <c r="BXA13" s="963"/>
      <c r="BXB13" s="962"/>
      <c r="BXC13" s="961"/>
      <c r="BXD13" s="961"/>
      <c r="BXE13" s="963"/>
      <c r="BXF13" s="962"/>
      <c r="BXG13" s="961"/>
      <c r="BXH13" s="961"/>
      <c r="BXI13" s="963"/>
      <c r="BXJ13" s="962"/>
      <c r="BXK13" s="961"/>
      <c r="BXL13" s="961"/>
      <c r="BXM13" s="963"/>
      <c r="BXN13" s="962"/>
      <c r="BXO13" s="961"/>
      <c r="BXP13" s="961"/>
      <c r="BXQ13" s="963"/>
      <c r="BXR13" s="962"/>
      <c r="BXS13" s="961"/>
      <c r="BXT13" s="961"/>
      <c r="BXU13" s="963"/>
      <c r="BXV13" s="962"/>
      <c r="BXW13" s="961"/>
      <c r="BXX13" s="961"/>
      <c r="BXY13" s="963"/>
      <c r="BXZ13" s="962"/>
      <c r="BYA13" s="961"/>
      <c r="BYB13" s="961"/>
      <c r="BYC13" s="963"/>
      <c r="BYD13" s="962"/>
      <c r="BYE13" s="961"/>
      <c r="BYF13" s="961"/>
      <c r="BYG13" s="963"/>
      <c r="BYH13" s="962"/>
      <c r="BYI13" s="961"/>
      <c r="BYJ13" s="961"/>
      <c r="BYK13" s="963"/>
      <c r="BYL13" s="962"/>
      <c r="BYM13" s="961"/>
      <c r="BYN13" s="961"/>
      <c r="BYO13" s="963"/>
      <c r="BYP13" s="962"/>
      <c r="BYQ13" s="961"/>
      <c r="BYR13" s="961"/>
      <c r="BYS13" s="963"/>
      <c r="BYT13" s="962"/>
      <c r="BYU13" s="961"/>
      <c r="BYV13" s="961"/>
      <c r="BYW13" s="963"/>
      <c r="BYX13" s="962"/>
      <c r="BYY13" s="961"/>
      <c r="BYZ13" s="961"/>
      <c r="BZA13" s="963"/>
      <c r="BZB13" s="962"/>
      <c r="BZC13" s="961"/>
      <c r="BZD13" s="961"/>
      <c r="BZE13" s="963"/>
      <c r="BZF13" s="962"/>
      <c r="BZG13" s="961"/>
      <c r="BZH13" s="961"/>
      <c r="BZI13" s="963"/>
      <c r="BZJ13" s="962"/>
      <c r="BZK13" s="961"/>
      <c r="BZL13" s="961"/>
      <c r="BZM13" s="963"/>
      <c r="BZN13" s="962"/>
      <c r="BZO13" s="961"/>
      <c r="BZP13" s="961"/>
      <c r="BZQ13" s="963"/>
      <c r="BZR13" s="962"/>
      <c r="BZS13" s="961"/>
      <c r="BZT13" s="961"/>
      <c r="BZU13" s="963"/>
      <c r="BZV13" s="962"/>
      <c r="BZW13" s="961"/>
      <c r="BZX13" s="961"/>
      <c r="BZY13" s="963"/>
      <c r="BZZ13" s="962"/>
      <c r="CAA13" s="961"/>
      <c r="CAB13" s="961"/>
      <c r="CAC13" s="963"/>
      <c r="CAD13" s="962"/>
      <c r="CAE13" s="961"/>
      <c r="CAF13" s="961"/>
      <c r="CAG13" s="963"/>
      <c r="CAH13" s="962"/>
      <c r="CAI13" s="961"/>
      <c r="CAJ13" s="961"/>
      <c r="CAK13" s="963"/>
      <c r="CAL13" s="962"/>
      <c r="CAM13" s="961"/>
      <c r="CAN13" s="961"/>
      <c r="CAO13" s="963"/>
      <c r="CAP13" s="962"/>
      <c r="CAQ13" s="961"/>
      <c r="CAR13" s="961"/>
      <c r="CAS13" s="963"/>
      <c r="CAT13" s="962"/>
      <c r="CAU13" s="961"/>
      <c r="CAV13" s="961"/>
      <c r="CAW13" s="963"/>
      <c r="CAX13" s="962"/>
      <c r="CAY13" s="961"/>
      <c r="CAZ13" s="961"/>
      <c r="CBA13" s="963"/>
      <c r="CBB13" s="962"/>
      <c r="CBC13" s="961"/>
      <c r="CBD13" s="961"/>
      <c r="CBE13" s="963"/>
      <c r="CBF13" s="962"/>
      <c r="CBG13" s="961"/>
      <c r="CBH13" s="961"/>
      <c r="CBI13" s="963"/>
      <c r="CBJ13" s="962"/>
      <c r="CBK13" s="961"/>
      <c r="CBL13" s="961"/>
      <c r="CBM13" s="963"/>
      <c r="CBN13" s="962"/>
      <c r="CBO13" s="961"/>
      <c r="CBP13" s="961"/>
      <c r="CBQ13" s="963"/>
      <c r="CBR13" s="962"/>
      <c r="CBS13" s="961"/>
      <c r="CBT13" s="961"/>
      <c r="CBU13" s="963"/>
      <c r="CBV13" s="962"/>
      <c r="CBW13" s="961"/>
      <c r="CBX13" s="961"/>
      <c r="CBY13" s="963"/>
      <c r="CBZ13" s="962"/>
      <c r="CCA13" s="961"/>
      <c r="CCB13" s="961"/>
      <c r="CCC13" s="963"/>
      <c r="CCD13" s="962"/>
      <c r="CCE13" s="961"/>
      <c r="CCF13" s="961"/>
      <c r="CCG13" s="963"/>
      <c r="CCH13" s="962"/>
      <c r="CCI13" s="961"/>
      <c r="CCJ13" s="961"/>
      <c r="CCK13" s="963"/>
      <c r="CCL13" s="962"/>
      <c r="CCM13" s="961"/>
      <c r="CCN13" s="961"/>
      <c r="CCO13" s="963"/>
      <c r="CCP13" s="962"/>
      <c r="CCQ13" s="961"/>
      <c r="CCR13" s="961"/>
      <c r="CCS13" s="963"/>
      <c r="CCT13" s="962"/>
      <c r="CCU13" s="961"/>
      <c r="CCV13" s="961"/>
      <c r="CCW13" s="963"/>
      <c r="CCX13" s="962"/>
      <c r="CCY13" s="961"/>
      <c r="CCZ13" s="961"/>
      <c r="CDA13" s="963"/>
      <c r="CDB13" s="962"/>
      <c r="CDC13" s="961"/>
      <c r="CDD13" s="961"/>
      <c r="CDE13" s="963"/>
      <c r="CDF13" s="962"/>
      <c r="CDG13" s="961"/>
      <c r="CDH13" s="961"/>
      <c r="CDI13" s="963"/>
      <c r="CDJ13" s="962"/>
      <c r="CDK13" s="961"/>
      <c r="CDL13" s="961"/>
      <c r="CDM13" s="963"/>
      <c r="CDN13" s="962"/>
      <c r="CDO13" s="961"/>
      <c r="CDP13" s="961"/>
      <c r="CDQ13" s="963"/>
      <c r="CDR13" s="962"/>
      <c r="CDS13" s="961"/>
      <c r="CDT13" s="961"/>
      <c r="CDU13" s="963"/>
      <c r="CDV13" s="962"/>
      <c r="CDW13" s="961"/>
      <c r="CDX13" s="961"/>
      <c r="CDY13" s="963"/>
      <c r="CDZ13" s="962"/>
      <c r="CEA13" s="961"/>
      <c r="CEB13" s="961"/>
      <c r="CEC13" s="963"/>
      <c r="CED13" s="962"/>
      <c r="CEE13" s="961"/>
      <c r="CEF13" s="961"/>
      <c r="CEG13" s="963"/>
      <c r="CEH13" s="962"/>
      <c r="CEI13" s="961"/>
      <c r="CEJ13" s="961"/>
      <c r="CEK13" s="963"/>
      <c r="CEL13" s="962"/>
      <c r="CEM13" s="961"/>
      <c r="CEN13" s="961"/>
      <c r="CEO13" s="963"/>
      <c r="CEP13" s="962"/>
      <c r="CEQ13" s="961"/>
      <c r="CER13" s="961"/>
      <c r="CES13" s="963"/>
      <c r="CET13" s="962"/>
      <c r="CEU13" s="961"/>
      <c r="CEV13" s="961"/>
      <c r="CEW13" s="963"/>
      <c r="CEX13" s="962"/>
      <c r="CEY13" s="961"/>
      <c r="CEZ13" s="961"/>
      <c r="CFA13" s="963"/>
      <c r="CFB13" s="962"/>
      <c r="CFC13" s="961"/>
      <c r="CFD13" s="961"/>
      <c r="CFE13" s="963"/>
      <c r="CFF13" s="962"/>
      <c r="CFG13" s="961"/>
      <c r="CFH13" s="961"/>
      <c r="CFI13" s="963"/>
      <c r="CFJ13" s="962"/>
      <c r="CFK13" s="961"/>
      <c r="CFL13" s="961"/>
      <c r="CFM13" s="963"/>
      <c r="CFN13" s="962"/>
      <c r="CFO13" s="961"/>
      <c r="CFP13" s="961"/>
      <c r="CFQ13" s="963"/>
      <c r="CFR13" s="962"/>
      <c r="CFS13" s="961"/>
      <c r="CFT13" s="961"/>
      <c r="CFU13" s="963"/>
      <c r="CFV13" s="962"/>
      <c r="CFW13" s="961"/>
      <c r="CFX13" s="961"/>
      <c r="CFY13" s="963"/>
      <c r="CFZ13" s="962"/>
      <c r="CGA13" s="961"/>
      <c r="CGB13" s="961"/>
      <c r="CGC13" s="963"/>
      <c r="CGD13" s="962"/>
      <c r="CGE13" s="961"/>
      <c r="CGF13" s="961"/>
      <c r="CGG13" s="963"/>
      <c r="CGH13" s="962"/>
      <c r="CGI13" s="961"/>
      <c r="CGJ13" s="961"/>
      <c r="CGK13" s="963"/>
      <c r="CGL13" s="962"/>
      <c r="CGM13" s="961"/>
      <c r="CGN13" s="961"/>
      <c r="CGO13" s="963"/>
      <c r="CGP13" s="962"/>
      <c r="CGQ13" s="961"/>
      <c r="CGR13" s="961"/>
      <c r="CGS13" s="963"/>
      <c r="CGT13" s="962"/>
      <c r="CGU13" s="961"/>
      <c r="CGV13" s="961"/>
      <c r="CGW13" s="963"/>
      <c r="CGX13" s="962"/>
      <c r="CGY13" s="961"/>
      <c r="CGZ13" s="961"/>
      <c r="CHA13" s="963"/>
      <c r="CHB13" s="962"/>
      <c r="CHC13" s="961"/>
      <c r="CHD13" s="961"/>
      <c r="CHE13" s="963"/>
      <c r="CHF13" s="962"/>
      <c r="CHG13" s="961"/>
      <c r="CHH13" s="961"/>
      <c r="CHI13" s="963"/>
      <c r="CHJ13" s="962"/>
      <c r="CHK13" s="961"/>
      <c r="CHL13" s="961"/>
      <c r="CHM13" s="963"/>
      <c r="CHN13" s="962"/>
      <c r="CHO13" s="961"/>
      <c r="CHP13" s="961"/>
      <c r="CHQ13" s="963"/>
      <c r="CHR13" s="962"/>
      <c r="CHS13" s="961"/>
      <c r="CHT13" s="961"/>
      <c r="CHU13" s="963"/>
      <c r="CHV13" s="962"/>
      <c r="CHW13" s="961"/>
      <c r="CHX13" s="961"/>
      <c r="CHY13" s="963"/>
      <c r="CHZ13" s="962"/>
      <c r="CIA13" s="961"/>
      <c r="CIB13" s="961"/>
      <c r="CIC13" s="963"/>
      <c r="CID13" s="962"/>
      <c r="CIE13" s="961"/>
      <c r="CIF13" s="961"/>
      <c r="CIG13" s="963"/>
      <c r="CIH13" s="962"/>
      <c r="CII13" s="961"/>
      <c r="CIJ13" s="961"/>
      <c r="CIK13" s="963"/>
      <c r="CIL13" s="962"/>
      <c r="CIM13" s="961"/>
      <c r="CIN13" s="961"/>
      <c r="CIO13" s="963"/>
      <c r="CIP13" s="962"/>
      <c r="CIQ13" s="961"/>
      <c r="CIR13" s="961"/>
      <c r="CIS13" s="963"/>
      <c r="CIT13" s="962"/>
      <c r="CIU13" s="961"/>
      <c r="CIV13" s="961"/>
      <c r="CIW13" s="963"/>
      <c r="CIX13" s="962"/>
      <c r="CIY13" s="961"/>
      <c r="CIZ13" s="961"/>
      <c r="CJA13" s="963"/>
      <c r="CJB13" s="962"/>
      <c r="CJC13" s="961"/>
      <c r="CJD13" s="961"/>
      <c r="CJE13" s="963"/>
      <c r="CJF13" s="962"/>
      <c r="CJG13" s="961"/>
      <c r="CJH13" s="961"/>
      <c r="CJI13" s="963"/>
      <c r="CJJ13" s="962"/>
      <c r="CJK13" s="961"/>
      <c r="CJL13" s="961"/>
      <c r="CJM13" s="963"/>
      <c r="CJN13" s="962"/>
      <c r="CJO13" s="961"/>
      <c r="CJP13" s="961"/>
      <c r="CJQ13" s="963"/>
      <c r="CJR13" s="962"/>
      <c r="CJS13" s="961"/>
      <c r="CJT13" s="961"/>
      <c r="CJU13" s="963"/>
      <c r="CJV13" s="962"/>
      <c r="CJW13" s="961"/>
      <c r="CJX13" s="961"/>
      <c r="CJY13" s="963"/>
      <c r="CJZ13" s="962"/>
      <c r="CKA13" s="961"/>
      <c r="CKB13" s="961"/>
      <c r="CKC13" s="963"/>
      <c r="CKD13" s="962"/>
      <c r="CKE13" s="961"/>
      <c r="CKF13" s="961"/>
      <c r="CKG13" s="963"/>
      <c r="CKH13" s="962"/>
      <c r="CKI13" s="961"/>
      <c r="CKJ13" s="961"/>
      <c r="CKK13" s="963"/>
      <c r="CKL13" s="962"/>
      <c r="CKM13" s="961"/>
      <c r="CKN13" s="961"/>
      <c r="CKO13" s="963"/>
      <c r="CKP13" s="962"/>
      <c r="CKQ13" s="961"/>
      <c r="CKR13" s="961"/>
      <c r="CKS13" s="963"/>
      <c r="CKT13" s="962"/>
      <c r="CKU13" s="961"/>
      <c r="CKV13" s="961"/>
      <c r="CKW13" s="963"/>
      <c r="CKX13" s="962"/>
      <c r="CKY13" s="961"/>
      <c r="CKZ13" s="961"/>
      <c r="CLA13" s="963"/>
      <c r="CLB13" s="962"/>
      <c r="CLC13" s="961"/>
      <c r="CLD13" s="961"/>
      <c r="CLE13" s="963"/>
      <c r="CLF13" s="962"/>
      <c r="CLG13" s="961"/>
      <c r="CLH13" s="961"/>
      <c r="CLI13" s="963"/>
      <c r="CLJ13" s="962"/>
      <c r="CLK13" s="961"/>
      <c r="CLL13" s="961"/>
      <c r="CLM13" s="963"/>
      <c r="CLN13" s="962"/>
      <c r="CLO13" s="961"/>
      <c r="CLP13" s="961"/>
      <c r="CLQ13" s="963"/>
      <c r="CLR13" s="962"/>
      <c r="CLS13" s="961"/>
      <c r="CLT13" s="961"/>
      <c r="CLU13" s="963"/>
      <c r="CLV13" s="962"/>
      <c r="CLW13" s="961"/>
      <c r="CLX13" s="961"/>
      <c r="CLY13" s="963"/>
      <c r="CLZ13" s="962"/>
      <c r="CMA13" s="961"/>
      <c r="CMB13" s="961"/>
      <c r="CMC13" s="963"/>
      <c r="CMD13" s="962"/>
      <c r="CME13" s="961"/>
      <c r="CMF13" s="961"/>
      <c r="CMG13" s="963"/>
      <c r="CMH13" s="962"/>
      <c r="CMI13" s="961"/>
      <c r="CMJ13" s="961"/>
      <c r="CMK13" s="963"/>
      <c r="CML13" s="962"/>
      <c r="CMM13" s="961"/>
      <c r="CMN13" s="961"/>
      <c r="CMO13" s="963"/>
      <c r="CMP13" s="962"/>
      <c r="CMQ13" s="961"/>
      <c r="CMR13" s="961"/>
      <c r="CMS13" s="963"/>
      <c r="CMT13" s="962"/>
      <c r="CMU13" s="961"/>
      <c r="CMV13" s="961"/>
      <c r="CMW13" s="963"/>
      <c r="CMX13" s="962"/>
      <c r="CMY13" s="961"/>
      <c r="CMZ13" s="961"/>
      <c r="CNA13" s="963"/>
      <c r="CNB13" s="962"/>
      <c r="CNC13" s="961"/>
      <c r="CND13" s="961"/>
      <c r="CNE13" s="963"/>
      <c r="CNF13" s="962"/>
      <c r="CNG13" s="961"/>
      <c r="CNH13" s="961"/>
      <c r="CNI13" s="963"/>
      <c r="CNJ13" s="962"/>
      <c r="CNK13" s="961"/>
      <c r="CNL13" s="961"/>
      <c r="CNM13" s="963"/>
      <c r="CNN13" s="962"/>
      <c r="CNO13" s="961"/>
      <c r="CNP13" s="961"/>
      <c r="CNQ13" s="963"/>
      <c r="CNR13" s="962"/>
      <c r="CNS13" s="961"/>
      <c r="CNT13" s="961"/>
      <c r="CNU13" s="963"/>
      <c r="CNV13" s="962"/>
      <c r="CNW13" s="961"/>
      <c r="CNX13" s="961"/>
      <c r="CNY13" s="963"/>
      <c r="CNZ13" s="962"/>
      <c r="COA13" s="961"/>
      <c r="COB13" s="961"/>
      <c r="COC13" s="963"/>
      <c r="COD13" s="962"/>
      <c r="COE13" s="961"/>
      <c r="COF13" s="961"/>
      <c r="COG13" s="963"/>
      <c r="COH13" s="962"/>
      <c r="COI13" s="961"/>
      <c r="COJ13" s="961"/>
      <c r="COK13" s="963"/>
      <c r="COL13" s="962"/>
      <c r="COM13" s="961"/>
      <c r="CON13" s="961"/>
      <c r="COO13" s="963"/>
      <c r="COP13" s="962"/>
      <c r="COQ13" s="961"/>
      <c r="COR13" s="961"/>
      <c r="COS13" s="963"/>
      <c r="COT13" s="962"/>
      <c r="COU13" s="961"/>
      <c r="COV13" s="961"/>
      <c r="COW13" s="963"/>
      <c r="COX13" s="962"/>
      <c r="COY13" s="961"/>
      <c r="COZ13" s="961"/>
      <c r="CPA13" s="963"/>
      <c r="CPB13" s="962"/>
      <c r="CPC13" s="961"/>
      <c r="CPD13" s="961"/>
      <c r="CPE13" s="963"/>
      <c r="CPF13" s="962"/>
      <c r="CPG13" s="961"/>
      <c r="CPH13" s="961"/>
      <c r="CPI13" s="963"/>
      <c r="CPJ13" s="962"/>
      <c r="CPK13" s="961"/>
      <c r="CPL13" s="961"/>
      <c r="CPM13" s="963"/>
      <c r="CPN13" s="962"/>
      <c r="CPO13" s="961"/>
      <c r="CPP13" s="961"/>
      <c r="CPQ13" s="963"/>
      <c r="CPR13" s="962"/>
      <c r="CPS13" s="961"/>
      <c r="CPT13" s="961"/>
      <c r="CPU13" s="963"/>
      <c r="CPV13" s="962"/>
      <c r="CPW13" s="961"/>
      <c r="CPX13" s="961"/>
      <c r="CPY13" s="963"/>
      <c r="CPZ13" s="962"/>
      <c r="CQA13" s="961"/>
      <c r="CQB13" s="961"/>
      <c r="CQC13" s="963"/>
      <c r="CQD13" s="962"/>
      <c r="CQE13" s="961"/>
      <c r="CQF13" s="961"/>
      <c r="CQG13" s="963"/>
      <c r="CQH13" s="962"/>
      <c r="CQI13" s="961"/>
      <c r="CQJ13" s="961"/>
      <c r="CQK13" s="963"/>
      <c r="CQL13" s="962"/>
      <c r="CQM13" s="961"/>
      <c r="CQN13" s="961"/>
      <c r="CQO13" s="963"/>
      <c r="CQP13" s="962"/>
      <c r="CQQ13" s="961"/>
      <c r="CQR13" s="961"/>
      <c r="CQS13" s="963"/>
      <c r="CQT13" s="962"/>
      <c r="CQU13" s="961"/>
      <c r="CQV13" s="961"/>
      <c r="CQW13" s="963"/>
      <c r="CQX13" s="962"/>
      <c r="CQY13" s="961"/>
      <c r="CQZ13" s="961"/>
      <c r="CRA13" s="963"/>
      <c r="CRB13" s="962"/>
      <c r="CRC13" s="961"/>
      <c r="CRD13" s="961"/>
      <c r="CRE13" s="963"/>
      <c r="CRF13" s="962"/>
      <c r="CRG13" s="961"/>
      <c r="CRH13" s="961"/>
      <c r="CRI13" s="963"/>
      <c r="CRJ13" s="962"/>
      <c r="CRK13" s="961"/>
      <c r="CRL13" s="961"/>
      <c r="CRM13" s="963"/>
      <c r="CRN13" s="962"/>
      <c r="CRO13" s="961"/>
      <c r="CRP13" s="961"/>
      <c r="CRQ13" s="963"/>
      <c r="CRR13" s="962"/>
      <c r="CRS13" s="961"/>
      <c r="CRT13" s="961"/>
      <c r="CRU13" s="963"/>
      <c r="CRV13" s="962"/>
      <c r="CRW13" s="961"/>
      <c r="CRX13" s="961"/>
      <c r="CRY13" s="963"/>
      <c r="CRZ13" s="962"/>
      <c r="CSA13" s="961"/>
      <c r="CSB13" s="961"/>
      <c r="CSC13" s="963"/>
      <c r="CSD13" s="962"/>
      <c r="CSE13" s="961"/>
      <c r="CSF13" s="961"/>
      <c r="CSG13" s="963"/>
      <c r="CSH13" s="962"/>
      <c r="CSI13" s="961"/>
      <c r="CSJ13" s="961"/>
      <c r="CSK13" s="963"/>
      <c r="CSL13" s="962"/>
      <c r="CSM13" s="961"/>
      <c r="CSN13" s="961"/>
      <c r="CSO13" s="963"/>
      <c r="CSP13" s="962"/>
      <c r="CSQ13" s="961"/>
      <c r="CSR13" s="961"/>
      <c r="CSS13" s="963"/>
      <c r="CST13" s="962"/>
      <c r="CSU13" s="961"/>
      <c r="CSV13" s="961"/>
      <c r="CSW13" s="963"/>
      <c r="CSX13" s="962"/>
      <c r="CSY13" s="961"/>
      <c r="CSZ13" s="961"/>
      <c r="CTA13" s="963"/>
      <c r="CTB13" s="962"/>
      <c r="CTC13" s="961"/>
      <c r="CTD13" s="961"/>
      <c r="CTE13" s="963"/>
      <c r="CTF13" s="962"/>
      <c r="CTG13" s="961"/>
      <c r="CTH13" s="961"/>
      <c r="CTI13" s="963"/>
      <c r="CTJ13" s="962"/>
      <c r="CTK13" s="961"/>
      <c r="CTL13" s="961"/>
      <c r="CTM13" s="963"/>
      <c r="CTN13" s="962"/>
      <c r="CTO13" s="961"/>
      <c r="CTP13" s="961"/>
      <c r="CTQ13" s="963"/>
      <c r="CTR13" s="962"/>
      <c r="CTS13" s="961"/>
      <c r="CTT13" s="961"/>
      <c r="CTU13" s="963"/>
      <c r="CTV13" s="962"/>
      <c r="CTW13" s="961"/>
      <c r="CTX13" s="961"/>
      <c r="CTY13" s="963"/>
      <c r="CTZ13" s="962"/>
      <c r="CUA13" s="961"/>
      <c r="CUB13" s="961"/>
      <c r="CUC13" s="963"/>
      <c r="CUD13" s="962"/>
      <c r="CUE13" s="961"/>
      <c r="CUF13" s="961"/>
      <c r="CUG13" s="963"/>
      <c r="CUH13" s="962"/>
      <c r="CUI13" s="961"/>
      <c r="CUJ13" s="961"/>
      <c r="CUK13" s="963"/>
      <c r="CUL13" s="962"/>
      <c r="CUM13" s="961"/>
      <c r="CUN13" s="961"/>
      <c r="CUO13" s="963"/>
      <c r="CUP13" s="962"/>
      <c r="CUQ13" s="961"/>
      <c r="CUR13" s="961"/>
      <c r="CUS13" s="963"/>
      <c r="CUT13" s="962"/>
      <c r="CUU13" s="961"/>
      <c r="CUV13" s="961"/>
      <c r="CUW13" s="963"/>
      <c r="CUX13" s="962"/>
      <c r="CUY13" s="961"/>
      <c r="CUZ13" s="961"/>
      <c r="CVA13" s="963"/>
      <c r="CVB13" s="962"/>
      <c r="CVC13" s="961"/>
      <c r="CVD13" s="961"/>
      <c r="CVE13" s="963"/>
      <c r="CVF13" s="962"/>
      <c r="CVG13" s="961"/>
      <c r="CVH13" s="961"/>
      <c r="CVI13" s="963"/>
      <c r="CVJ13" s="962"/>
      <c r="CVK13" s="961"/>
      <c r="CVL13" s="961"/>
      <c r="CVM13" s="963"/>
      <c r="CVN13" s="962"/>
      <c r="CVO13" s="961"/>
      <c r="CVP13" s="961"/>
      <c r="CVQ13" s="963"/>
      <c r="CVR13" s="962"/>
      <c r="CVS13" s="961"/>
      <c r="CVT13" s="961"/>
      <c r="CVU13" s="963"/>
      <c r="CVV13" s="962"/>
      <c r="CVW13" s="961"/>
      <c r="CVX13" s="961"/>
      <c r="CVY13" s="963"/>
      <c r="CVZ13" s="962"/>
      <c r="CWA13" s="961"/>
      <c r="CWB13" s="961"/>
      <c r="CWC13" s="963"/>
      <c r="CWD13" s="962"/>
      <c r="CWE13" s="961"/>
      <c r="CWF13" s="961"/>
      <c r="CWG13" s="963"/>
      <c r="CWH13" s="962"/>
      <c r="CWI13" s="961"/>
      <c r="CWJ13" s="961"/>
      <c r="CWK13" s="963"/>
      <c r="CWL13" s="962"/>
      <c r="CWM13" s="961"/>
      <c r="CWN13" s="961"/>
      <c r="CWO13" s="963"/>
      <c r="CWP13" s="962"/>
      <c r="CWQ13" s="961"/>
      <c r="CWR13" s="961"/>
      <c r="CWS13" s="963"/>
      <c r="CWT13" s="962"/>
      <c r="CWU13" s="961"/>
      <c r="CWV13" s="961"/>
      <c r="CWW13" s="963"/>
      <c r="CWX13" s="962"/>
      <c r="CWY13" s="961"/>
      <c r="CWZ13" s="961"/>
      <c r="CXA13" s="963"/>
      <c r="CXB13" s="962"/>
      <c r="CXC13" s="961"/>
      <c r="CXD13" s="961"/>
      <c r="CXE13" s="963"/>
      <c r="CXF13" s="962"/>
      <c r="CXG13" s="961"/>
      <c r="CXH13" s="961"/>
      <c r="CXI13" s="963"/>
      <c r="CXJ13" s="962"/>
      <c r="CXK13" s="961"/>
      <c r="CXL13" s="961"/>
      <c r="CXM13" s="963"/>
      <c r="CXN13" s="962"/>
      <c r="CXO13" s="961"/>
      <c r="CXP13" s="961"/>
      <c r="CXQ13" s="963"/>
      <c r="CXR13" s="962"/>
      <c r="CXS13" s="961"/>
      <c r="CXT13" s="961"/>
      <c r="CXU13" s="963"/>
      <c r="CXV13" s="962"/>
      <c r="CXW13" s="961"/>
      <c r="CXX13" s="961"/>
      <c r="CXY13" s="963"/>
      <c r="CXZ13" s="962"/>
      <c r="CYA13" s="961"/>
      <c r="CYB13" s="961"/>
      <c r="CYC13" s="963"/>
      <c r="CYD13" s="962"/>
      <c r="CYE13" s="961"/>
      <c r="CYF13" s="961"/>
      <c r="CYG13" s="963"/>
      <c r="CYH13" s="962"/>
      <c r="CYI13" s="961"/>
      <c r="CYJ13" s="961"/>
      <c r="CYK13" s="963"/>
      <c r="CYL13" s="962"/>
      <c r="CYM13" s="961"/>
      <c r="CYN13" s="961"/>
      <c r="CYO13" s="963"/>
      <c r="CYP13" s="962"/>
      <c r="CYQ13" s="961"/>
      <c r="CYR13" s="961"/>
      <c r="CYS13" s="963"/>
      <c r="CYT13" s="962"/>
      <c r="CYU13" s="961"/>
      <c r="CYV13" s="961"/>
      <c r="CYW13" s="963"/>
      <c r="CYX13" s="962"/>
      <c r="CYY13" s="961"/>
      <c r="CYZ13" s="961"/>
      <c r="CZA13" s="963"/>
      <c r="CZB13" s="962"/>
      <c r="CZC13" s="961"/>
      <c r="CZD13" s="961"/>
      <c r="CZE13" s="963"/>
      <c r="CZF13" s="962"/>
      <c r="CZG13" s="961"/>
      <c r="CZH13" s="961"/>
      <c r="CZI13" s="963"/>
      <c r="CZJ13" s="962"/>
      <c r="CZK13" s="961"/>
      <c r="CZL13" s="961"/>
      <c r="CZM13" s="963"/>
      <c r="CZN13" s="962"/>
      <c r="CZO13" s="961"/>
      <c r="CZP13" s="961"/>
      <c r="CZQ13" s="963"/>
      <c r="CZR13" s="962"/>
      <c r="CZS13" s="961"/>
      <c r="CZT13" s="961"/>
      <c r="CZU13" s="963"/>
      <c r="CZV13" s="962"/>
      <c r="CZW13" s="961"/>
      <c r="CZX13" s="961"/>
      <c r="CZY13" s="963"/>
      <c r="CZZ13" s="962"/>
      <c r="DAA13" s="961"/>
      <c r="DAB13" s="961"/>
      <c r="DAC13" s="963"/>
      <c r="DAD13" s="962"/>
      <c r="DAE13" s="961"/>
      <c r="DAF13" s="961"/>
      <c r="DAG13" s="963"/>
      <c r="DAH13" s="962"/>
      <c r="DAI13" s="961"/>
      <c r="DAJ13" s="961"/>
      <c r="DAK13" s="963"/>
      <c r="DAL13" s="962"/>
      <c r="DAM13" s="961"/>
      <c r="DAN13" s="961"/>
      <c r="DAO13" s="963"/>
      <c r="DAP13" s="962"/>
      <c r="DAQ13" s="961"/>
      <c r="DAR13" s="961"/>
      <c r="DAS13" s="963"/>
      <c r="DAT13" s="962"/>
      <c r="DAU13" s="961"/>
      <c r="DAV13" s="961"/>
      <c r="DAW13" s="963"/>
      <c r="DAX13" s="962"/>
      <c r="DAY13" s="961"/>
      <c r="DAZ13" s="961"/>
      <c r="DBA13" s="963"/>
      <c r="DBB13" s="962"/>
      <c r="DBC13" s="961"/>
      <c r="DBD13" s="961"/>
      <c r="DBE13" s="963"/>
      <c r="DBF13" s="962"/>
      <c r="DBG13" s="961"/>
      <c r="DBH13" s="961"/>
      <c r="DBI13" s="963"/>
      <c r="DBJ13" s="962"/>
      <c r="DBK13" s="961"/>
      <c r="DBL13" s="961"/>
      <c r="DBM13" s="963"/>
      <c r="DBN13" s="962"/>
      <c r="DBO13" s="961"/>
      <c r="DBP13" s="961"/>
      <c r="DBQ13" s="963"/>
      <c r="DBR13" s="962"/>
      <c r="DBS13" s="961"/>
      <c r="DBT13" s="961"/>
      <c r="DBU13" s="963"/>
      <c r="DBV13" s="962"/>
      <c r="DBW13" s="961"/>
      <c r="DBX13" s="961"/>
      <c r="DBY13" s="963"/>
      <c r="DBZ13" s="962"/>
      <c r="DCA13" s="961"/>
      <c r="DCB13" s="961"/>
      <c r="DCC13" s="963"/>
      <c r="DCD13" s="962"/>
      <c r="DCE13" s="961"/>
      <c r="DCF13" s="961"/>
      <c r="DCG13" s="963"/>
      <c r="DCH13" s="962"/>
      <c r="DCI13" s="961"/>
      <c r="DCJ13" s="961"/>
      <c r="DCK13" s="963"/>
      <c r="DCL13" s="962"/>
      <c r="DCM13" s="961"/>
      <c r="DCN13" s="961"/>
      <c r="DCO13" s="963"/>
      <c r="DCP13" s="962"/>
      <c r="DCQ13" s="961"/>
      <c r="DCR13" s="961"/>
      <c r="DCS13" s="963"/>
      <c r="DCT13" s="962"/>
      <c r="DCU13" s="961"/>
      <c r="DCV13" s="961"/>
      <c r="DCW13" s="963"/>
      <c r="DCX13" s="962"/>
      <c r="DCY13" s="961"/>
      <c r="DCZ13" s="961"/>
      <c r="DDA13" s="963"/>
      <c r="DDB13" s="962"/>
      <c r="DDC13" s="961"/>
      <c r="DDD13" s="961"/>
      <c r="DDE13" s="963"/>
      <c r="DDF13" s="962"/>
      <c r="DDG13" s="961"/>
      <c r="DDH13" s="961"/>
      <c r="DDI13" s="963"/>
      <c r="DDJ13" s="962"/>
      <c r="DDK13" s="961"/>
      <c r="DDL13" s="961"/>
      <c r="DDM13" s="963"/>
      <c r="DDN13" s="962"/>
      <c r="DDO13" s="961"/>
      <c r="DDP13" s="961"/>
      <c r="DDQ13" s="963"/>
      <c r="DDR13" s="962"/>
      <c r="DDS13" s="961"/>
      <c r="DDT13" s="961"/>
      <c r="DDU13" s="963"/>
      <c r="DDV13" s="962"/>
      <c r="DDW13" s="961"/>
      <c r="DDX13" s="961"/>
      <c r="DDY13" s="963"/>
      <c r="DDZ13" s="962"/>
      <c r="DEA13" s="961"/>
      <c r="DEB13" s="961"/>
      <c r="DEC13" s="963"/>
      <c r="DED13" s="962"/>
      <c r="DEE13" s="961"/>
      <c r="DEF13" s="961"/>
      <c r="DEG13" s="963"/>
      <c r="DEH13" s="962"/>
      <c r="DEI13" s="961"/>
      <c r="DEJ13" s="961"/>
      <c r="DEK13" s="963"/>
      <c r="DEL13" s="962"/>
      <c r="DEM13" s="961"/>
      <c r="DEN13" s="961"/>
      <c r="DEO13" s="963"/>
      <c r="DEP13" s="962"/>
      <c r="DEQ13" s="961"/>
      <c r="DER13" s="961"/>
      <c r="DES13" s="963"/>
      <c r="DET13" s="962"/>
      <c r="DEU13" s="961"/>
      <c r="DEV13" s="961"/>
      <c r="DEW13" s="963"/>
      <c r="DEX13" s="962"/>
      <c r="DEY13" s="961"/>
      <c r="DEZ13" s="961"/>
      <c r="DFA13" s="963"/>
      <c r="DFB13" s="962"/>
      <c r="DFC13" s="961"/>
      <c r="DFD13" s="961"/>
      <c r="DFE13" s="963"/>
      <c r="DFF13" s="962"/>
      <c r="DFG13" s="961"/>
      <c r="DFH13" s="961"/>
      <c r="DFI13" s="963"/>
      <c r="DFJ13" s="962"/>
      <c r="DFK13" s="961"/>
      <c r="DFL13" s="961"/>
      <c r="DFM13" s="963"/>
      <c r="DFN13" s="962"/>
      <c r="DFO13" s="961"/>
      <c r="DFP13" s="961"/>
      <c r="DFQ13" s="963"/>
      <c r="DFR13" s="962"/>
      <c r="DFS13" s="961"/>
      <c r="DFT13" s="961"/>
      <c r="DFU13" s="963"/>
      <c r="DFV13" s="962"/>
      <c r="DFW13" s="961"/>
      <c r="DFX13" s="961"/>
      <c r="DFY13" s="963"/>
      <c r="DFZ13" s="962"/>
      <c r="DGA13" s="961"/>
      <c r="DGB13" s="961"/>
      <c r="DGC13" s="963"/>
      <c r="DGD13" s="962"/>
      <c r="DGE13" s="961"/>
      <c r="DGF13" s="961"/>
      <c r="DGG13" s="963"/>
      <c r="DGH13" s="962"/>
      <c r="DGI13" s="961"/>
      <c r="DGJ13" s="961"/>
      <c r="DGK13" s="963"/>
      <c r="DGL13" s="962"/>
      <c r="DGM13" s="961"/>
      <c r="DGN13" s="961"/>
      <c r="DGO13" s="963"/>
      <c r="DGP13" s="962"/>
      <c r="DGQ13" s="961"/>
      <c r="DGR13" s="961"/>
      <c r="DGS13" s="963"/>
      <c r="DGT13" s="962"/>
      <c r="DGU13" s="961"/>
      <c r="DGV13" s="961"/>
      <c r="DGW13" s="963"/>
      <c r="DGX13" s="962"/>
      <c r="DGY13" s="961"/>
      <c r="DGZ13" s="961"/>
      <c r="DHA13" s="963"/>
      <c r="DHB13" s="962"/>
      <c r="DHC13" s="961"/>
      <c r="DHD13" s="961"/>
      <c r="DHE13" s="963"/>
      <c r="DHF13" s="962"/>
      <c r="DHG13" s="961"/>
      <c r="DHH13" s="961"/>
      <c r="DHI13" s="963"/>
      <c r="DHJ13" s="962"/>
      <c r="DHK13" s="961"/>
      <c r="DHL13" s="961"/>
      <c r="DHM13" s="963"/>
      <c r="DHN13" s="962"/>
      <c r="DHO13" s="961"/>
      <c r="DHP13" s="961"/>
      <c r="DHQ13" s="963"/>
      <c r="DHR13" s="962"/>
      <c r="DHS13" s="961"/>
      <c r="DHT13" s="961"/>
      <c r="DHU13" s="963"/>
      <c r="DHV13" s="962"/>
      <c r="DHW13" s="961"/>
      <c r="DHX13" s="961"/>
      <c r="DHY13" s="963"/>
      <c r="DHZ13" s="962"/>
      <c r="DIA13" s="961"/>
      <c r="DIB13" s="961"/>
      <c r="DIC13" s="963"/>
      <c r="DID13" s="962"/>
      <c r="DIE13" s="961"/>
      <c r="DIF13" s="961"/>
      <c r="DIG13" s="963"/>
      <c r="DIH13" s="962"/>
      <c r="DII13" s="961"/>
      <c r="DIJ13" s="961"/>
      <c r="DIK13" s="963"/>
      <c r="DIL13" s="962"/>
      <c r="DIM13" s="961"/>
      <c r="DIN13" s="961"/>
      <c r="DIO13" s="963"/>
      <c r="DIP13" s="962"/>
      <c r="DIQ13" s="961"/>
      <c r="DIR13" s="961"/>
      <c r="DIS13" s="963"/>
      <c r="DIT13" s="962"/>
      <c r="DIU13" s="961"/>
      <c r="DIV13" s="961"/>
      <c r="DIW13" s="963"/>
      <c r="DIX13" s="962"/>
      <c r="DIY13" s="961"/>
      <c r="DIZ13" s="961"/>
      <c r="DJA13" s="963"/>
      <c r="DJB13" s="962"/>
      <c r="DJC13" s="961"/>
      <c r="DJD13" s="961"/>
      <c r="DJE13" s="963"/>
      <c r="DJF13" s="962"/>
      <c r="DJG13" s="961"/>
      <c r="DJH13" s="961"/>
      <c r="DJI13" s="963"/>
      <c r="DJJ13" s="962"/>
      <c r="DJK13" s="961"/>
      <c r="DJL13" s="961"/>
      <c r="DJM13" s="963"/>
      <c r="DJN13" s="962"/>
      <c r="DJO13" s="961"/>
      <c r="DJP13" s="961"/>
      <c r="DJQ13" s="963"/>
      <c r="DJR13" s="962"/>
      <c r="DJS13" s="961"/>
      <c r="DJT13" s="961"/>
      <c r="DJU13" s="963"/>
      <c r="DJV13" s="962"/>
      <c r="DJW13" s="961"/>
      <c r="DJX13" s="961"/>
      <c r="DJY13" s="963"/>
      <c r="DJZ13" s="962"/>
      <c r="DKA13" s="961"/>
      <c r="DKB13" s="961"/>
      <c r="DKC13" s="963"/>
      <c r="DKD13" s="962"/>
      <c r="DKE13" s="961"/>
      <c r="DKF13" s="961"/>
      <c r="DKG13" s="963"/>
      <c r="DKH13" s="962"/>
      <c r="DKI13" s="961"/>
      <c r="DKJ13" s="961"/>
      <c r="DKK13" s="963"/>
      <c r="DKL13" s="962"/>
      <c r="DKM13" s="961"/>
      <c r="DKN13" s="961"/>
      <c r="DKO13" s="963"/>
      <c r="DKP13" s="962"/>
      <c r="DKQ13" s="961"/>
      <c r="DKR13" s="961"/>
      <c r="DKS13" s="963"/>
      <c r="DKT13" s="962"/>
      <c r="DKU13" s="961"/>
      <c r="DKV13" s="961"/>
      <c r="DKW13" s="963"/>
      <c r="DKX13" s="962"/>
      <c r="DKY13" s="961"/>
      <c r="DKZ13" s="961"/>
      <c r="DLA13" s="963"/>
      <c r="DLB13" s="962"/>
      <c r="DLC13" s="961"/>
      <c r="DLD13" s="961"/>
      <c r="DLE13" s="963"/>
      <c r="DLF13" s="962"/>
      <c r="DLG13" s="961"/>
      <c r="DLH13" s="961"/>
      <c r="DLI13" s="963"/>
      <c r="DLJ13" s="962"/>
      <c r="DLK13" s="961"/>
      <c r="DLL13" s="961"/>
      <c r="DLM13" s="963"/>
      <c r="DLN13" s="962"/>
      <c r="DLO13" s="961"/>
      <c r="DLP13" s="961"/>
      <c r="DLQ13" s="963"/>
      <c r="DLR13" s="962"/>
      <c r="DLS13" s="961"/>
      <c r="DLT13" s="961"/>
      <c r="DLU13" s="963"/>
      <c r="DLV13" s="962"/>
      <c r="DLW13" s="961"/>
      <c r="DLX13" s="961"/>
      <c r="DLY13" s="963"/>
      <c r="DLZ13" s="962"/>
      <c r="DMA13" s="961"/>
      <c r="DMB13" s="961"/>
      <c r="DMC13" s="963"/>
      <c r="DMD13" s="962"/>
      <c r="DME13" s="961"/>
      <c r="DMF13" s="961"/>
      <c r="DMG13" s="963"/>
      <c r="DMH13" s="962"/>
      <c r="DMI13" s="961"/>
      <c r="DMJ13" s="961"/>
      <c r="DMK13" s="963"/>
      <c r="DML13" s="962"/>
      <c r="DMM13" s="961"/>
      <c r="DMN13" s="961"/>
      <c r="DMO13" s="963"/>
      <c r="DMP13" s="962"/>
      <c r="DMQ13" s="961"/>
      <c r="DMR13" s="961"/>
      <c r="DMS13" s="963"/>
      <c r="DMT13" s="962"/>
      <c r="DMU13" s="961"/>
      <c r="DMV13" s="961"/>
      <c r="DMW13" s="963"/>
      <c r="DMX13" s="962"/>
      <c r="DMY13" s="961"/>
      <c r="DMZ13" s="961"/>
      <c r="DNA13" s="963"/>
      <c r="DNB13" s="962"/>
      <c r="DNC13" s="961"/>
      <c r="DND13" s="961"/>
      <c r="DNE13" s="963"/>
      <c r="DNF13" s="962"/>
      <c r="DNG13" s="961"/>
      <c r="DNH13" s="961"/>
      <c r="DNI13" s="963"/>
      <c r="DNJ13" s="962"/>
      <c r="DNK13" s="961"/>
      <c r="DNL13" s="961"/>
      <c r="DNM13" s="963"/>
      <c r="DNN13" s="962"/>
      <c r="DNO13" s="961"/>
      <c r="DNP13" s="961"/>
      <c r="DNQ13" s="963"/>
      <c r="DNR13" s="962"/>
      <c r="DNS13" s="961"/>
      <c r="DNT13" s="961"/>
      <c r="DNU13" s="963"/>
      <c r="DNV13" s="962"/>
      <c r="DNW13" s="961"/>
      <c r="DNX13" s="961"/>
      <c r="DNY13" s="963"/>
      <c r="DNZ13" s="962"/>
      <c r="DOA13" s="961"/>
      <c r="DOB13" s="961"/>
      <c r="DOC13" s="963"/>
      <c r="DOD13" s="962"/>
      <c r="DOE13" s="961"/>
      <c r="DOF13" s="961"/>
      <c r="DOG13" s="963"/>
      <c r="DOH13" s="962"/>
      <c r="DOI13" s="961"/>
      <c r="DOJ13" s="961"/>
      <c r="DOK13" s="963"/>
      <c r="DOL13" s="962"/>
      <c r="DOM13" s="961"/>
      <c r="DON13" s="961"/>
      <c r="DOO13" s="963"/>
      <c r="DOP13" s="962"/>
      <c r="DOQ13" s="961"/>
      <c r="DOR13" s="961"/>
      <c r="DOS13" s="963"/>
      <c r="DOT13" s="962"/>
      <c r="DOU13" s="961"/>
      <c r="DOV13" s="961"/>
      <c r="DOW13" s="963"/>
      <c r="DOX13" s="962"/>
      <c r="DOY13" s="961"/>
      <c r="DOZ13" s="961"/>
      <c r="DPA13" s="963"/>
      <c r="DPB13" s="962"/>
      <c r="DPC13" s="961"/>
      <c r="DPD13" s="961"/>
      <c r="DPE13" s="963"/>
      <c r="DPF13" s="962"/>
      <c r="DPG13" s="961"/>
      <c r="DPH13" s="961"/>
      <c r="DPI13" s="963"/>
      <c r="DPJ13" s="962"/>
      <c r="DPK13" s="961"/>
      <c r="DPL13" s="961"/>
      <c r="DPM13" s="963"/>
      <c r="DPN13" s="962"/>
      <c r="DPO13" s="961"/>
      <c r="DPP13" s="961"/>
      <c r="DPQ13" s="963"/>
      <c r="DPR13" s="962"/>
      <c r="DPS13" s="961"/>
      <c r="DPT13" s="961"/>
      <c r="DPU13" s="963"/>
      <c r="DPV13" s="962"/>
      <c r="DPW13" s="961"/>
      <c r="DPX13" s="961"/>
      <c r="DPY13" s="963"/>
      <c r="DPZ13" s="962"/>
      <c r="DQA13" s="961"/>
      <c r="DQB13" s="961"/>
      <c r="DQC13" s="963"/>
      <c r="DQD13" s="962"/>
      <c r="DQE13" s="961"/>
      <c r="DQF13" s="961"/>
      <c r="DQG13" s="963"/>
      <c r="DQH13" s="962"/>
      <c r="DQI13" s="961"/>
      <c r="DQJ13" s="961"/>
      <c r="DQK13" s="963"/>
      <c r="DQL13" s="962"/>
      <c r="DQM13" s="961"/>
      <c r="DQN13" s="961"/>
      <c r="DQO13" s="963"/>
      <c r="DQP13" s="962"/>
      <c r="DQQ13" s="961"/>
      <c r="DQR13" s="961"/>
      <c r="DQS13" s="963"/>
      <c r="DQT13" s="962"/>
      <c r="DQU13" s="961"/>
      <c r="DQV13" s="961"/>
      <c r="DQW13" s="963"/>
      <c r="DQX13" s="962"/>
      <c r="DQY13" s="961"/>
      <c r="DQZ13" s="961"/>
      <c r="DRA13" s="963"/>
      <c r="DRB13" s="962"/>
      <c r="DRC13" s="961"/>
      <c r="DRD13" s="961"/>
      <c r="DRE13" s="963"/>
      <c r="DRF13" s="962"/>
      <c r="DRG13" s="961"/>
      <c r="DRH13" s="961"/>
      <c r="DRI13" s="963"/>
      <c r="DRJ13" s="962"/>
      <c r="DRK13" s="961"/>
      <c r="DRL13" s="961"/>
      <c r="DRM13" s="963"/>
      <c r="DRN13" s="962"/>
      <c r="DRO13" s="961"/>
      <c r="DRP13" s="961"/>
      <c r="DRQ13" s="963"/>
      <c r="DRR13" s="962"/>
      <c r="DRS13" s="961"/>
      <c r="DRT13" s="961"/>
      <c r="DRU13" s="963"/>
      <c r="DRV13" s="962"/>
      <c r="DRW13" s="961"/>
      <c r="DRX13" s="961"/>
      <c r="DRY13" s="963"/>
      <c r="DRZ13" s="962"/>
      <c r="DSA13" s="961"/>
      <c r="DSB13" s="961"/>
      <c r="DSC13" s="963"/>
      <c r="DSD13" s="962"/>
      <c r="DSE13" s="961"/>
      <c r="DSF13" s="961"/>
      <c r="DSG13" s="963"/>
      <c r="DSH13" s="962"/>
      <c r="DSI13" s="961"/>
      <c r="DSJ13" s="961"/>
      <c r="DSK13" s="963"/>
      <c r="DSL13" s="962"/>
      <c r="DSM13" s="961"/>
      <c r="DSN13" s="961"/>
      <c r="DSO13" s="963"/>
      <c r="DSP13" s="962"/>
      <c r="DSQ13" s="961"/>
      <c r="DSR13" s="961"/>
      <c r="DSS13" s="963"/>
      <c r="DST13" s="962"/>
      <c r="DSU13" s="961"/>
      <c r="DSV13" s="961"/>
      <c r="DSW13" s="963"/>
      <c r="DSX13" s="962"/>
      <c r="DSY13" s="961"/>
      <c r="DSZ13" s="961"/>
      <c r="DTA13" s="963"/>
      <c r="DTB13" s="962"/>
      <c r="DTC13" s="961"/>
      <c r="DTD13" s="961"/>
      <c r="DTE13" s="963"/>
      <c r="DTF13" s="962"/>
      <c r="DTG13" s="961"/>
      <c r="DTH13" s="961"/>
      <c r="DTI13" s="963"/>
      <c r="DTJ13" s="962"/>
      <c r="DTK13" s="961"/>
      <c r="DTL13" s="961"/>
      <c r="DTM13" s="963"/>
      <c r="DTN13" s="962"/>
      <c r="DTO13" s="961"/>
      <c r="DTP13" s="961"/>
      <c r="DTQ13" s="963"/>
      <c r="DTR13" s="962"/>
      <c r="DTS13" s="961"/>
      <c r="DTT13" s="961"/>
      <c r="DTU13" s="963"/>
      <c r="DTV13" s="962"/>
      <c r="DTW13" s="961"/>
      <c r="DTX13" s="961"/>
      <c r="DTY13" s="963"/>
      <c r="DTZ13" s="962"/>
      <c r="DUA13" s="961"/>
      <c r="DUB13" s="961"/>
      <c r="DUC13" s="963"/>
      <c r="DUD13" s="962"/>
      <c r="DUE13" s="961"/>
      <c r="DUF13" s="961"/>
      <c r="DUG13" s="963"/>
      <c r="DUH13" s="962"/>
      <c r="DUI13" s="961"/>
      <c r="DUJ13" s="961"/>
      <c r="DUK13" s="963"/>
      <c r="DUL13" s="962"/>
      <c r="DUM13" s="961"/>
      <c r="DUN13" s="961"/>
      <c r="DUO13" s="963"/>
      <c r="DUP13" s="962"/>
      <c r="DUQ13" s="961"/>
      <c r="DUR13" s="961"/>
      <c r="DUS13" s="963"/>
      <c r="DUT13" s="962"/>
      <c r="DUU13" s="961"/>
      <c r="DUV13" s="961"/>
      <c r="DUW13" s="963"/>
      <c r="DUX13" s="962"/>
      <c r="DUY13" s="961"/>
      <c r="DUZ13" s="961"/>
      <c r="DVA13" s="963"/>
      <c r="DVB13" s="962"/>
      <c r="DVC13" s="961"/>
      <c r="DVD13" s="961"/>
      <c r="DVE13" s="963"/>
      <c r="DVF13" s="962"/>
      <c r="DVG13" s="961"/>
      <c r="DVH13" s="961"/>
      <c r="DVI13" s="963"/>
      <c r="DVJ13" s="962"/>
      <c r="DVK13" s="961"/>
      <c r="DVL13" s="961"/>
      <c r="DVM13" s="963"/>
      <c r="DVN13" s="962"/>
      <c r="DVO13" s="961"/>
      <c r="DVP13" s="961"/>
      <c r="DVQ13" s="963"/>
      <c r="DVR13" s="962"/>
      <c r="DVS13" s="961"/>
      <c r="DVT13" s="961"/>
      <c r="DVU13" s="963"/>
      <c r="DVV13" s="962"/>
      <c r="DVW13" s="961"/>
      <c r="DVX13" s="961"/>
      <c r="DVY13" s="963"/>
      <c r="DVZ13" s="962"/>
      <c r="DWA13" s="961"/>
      <c r="DWB13" s="961"/>
      <c r="DWC13" s="963"/>
      <c r="DWD13" s="962"/>
      <c r="DWE13" s="961"/>
      <c r="DWF13" s="961"/>
      <c r="DWG13" s="963"/>
      <c r="DWH13" s="962"/>
      <c r="DWI13" s="961"/>
      <c r="DWJ13" s="961"/>
      <c r="DWK13" s="963"/>
      <c r="DWL13" s="962"/>
      <c r="DWM13" s="961"/>
      <c r="DWN13" s="961"/>
      <c r="DWO13" s="963"/>
      <c r="DWP13" s="962"/>
      <c r="DWQ13" s="961"/>
      <c r="DWR13" s="961"/>
      <c r="DWS13" s="963"/>
      <c r="DWT13" s="962"/>
      <c r="DWU13" s="961"/>
      <c r="DWV13" s="961"/>
      <c r="DWW13" s="963"/>
      <c r="DWX13" s="962"/>
      <c r="DWY13" s="961"/>
      <c r="DWZ13" s="961"/>
      <c r="DXA13" s="963"/>
      <c r="DXB13" s="962"/>
      <c r="DXC13" s="961"/>
      <c r="DXD13" s="961"/>
      <c r="DXE13" s="963"/>
      <c r="DXF13" s="962"/>
      <c r="DXG13" s="961"/>
      <c r="DXH13" s="961"/>
      <c r="DXI13" s="963"/>
      <c r="DXJ13" s="962"/>
      <c r="DXK13" s="961"/>
      <c r="DXL13" s="961"/>
      <c r="DXM13" s="963"/>
      <c r="DXN13" s="962"/>
      <c r="DXO13" s="961"/>
      <c r="DXP13" s="961"/>
      <c r="DXQ13" s="963"/>
      <c r="DXR13" s="962"/>
      <c r="DXS13" s="961"/>
      <c r="DXT13" s="961"/>
      <c r="DXU13" s="963"/>
      <c r="DXV13" s="962"/>
      <c r="DXW13" s="961"/>
      <c r="DXX13" s="961"/>
      <c r="DXY13" s="963"/>
      <c r="DXZ13" s="962"/>
      <c r="DYA13" s="961"/>
      <c r="DYB13" s="961"/>
      <c r="DYC13" s="963"/>
      <c r="DYD13" s="962"/>
      <c r="DYE13" s="961"/>
      <c r="DYF13" s="961"/>
      <c r="DYG13" s="963"/>
      <c r="DYH13" s="962"/>
      <c r="DYI13" s="961"/>
      <c r="DYJ13" s="961"/>
      <c r="DYK13" s="963"/>
      <c r="DYL13" s="962"/>
      <c r="DYM13" s="961"/>
      <c r="DYN13" s="961"/>
      <c r="DYO13" s="963"/>
      <c r="DYP13" s="962"/>
      <c r="DYQ13" s="961"/>
      <c r="DYR13" s="961"/>
      <c r="DYS13" s="963"/>
      <c r="DYT13" s="962"/>
      <c r="DYU13" s="961"/>
      <c r="DYV13" s="961"/>
      <c r="DYW13" s="963"/>
      <c r="DYX13" s="962"/>
      <c r="DYY13" s="961"/>
      <c r="DYZ13" s="961"/>
      <c r="DZA13" s="963"/>
      <c r="DZB13" s="962"/>
      <c r="DZC13" s="961"/>
      <c r="DZD13" s="961"/>
      <c r="DZE13" s="963"/>
      <c r="DZF13" s="962"/>
      <c r="DZG13" s="961"/>
      <c r="DZH13" s="961"/>
      <c r="DZI13" s="963"/>
      <c r="DZJ13" s="962"/>
      <c r="DZK13" s="961"/>
      <c r="DZL13" s="961"/>
      <c r="DZM13" s="963"/>
      <c r="DZN13" s="962"/>
      <c r="DZO13" s="961"/>
      <c r="DZP13" s="961"/>
      <c r="DZQ13" s="963"/>
      <c r="DZR13" s="962"/>
      <c r="DZS13" s="961"/>
      <c r="DZT13" s="961"/>
      <c r="DZU13" s="963"/>
      <c r="DZV13" s="962"/>
      <c r="DZW13" s="961"/>
      <c r="DZX13" s="961"/>
      <c r="DZY13" s="963"/>
      <c r="DZZ13" s="962"/>
      <c r="EAA13" s="961"/>
      <c r="EAB13" s="961"/>
      <c r="EAC13" s="963"/>
      <c r="EAD13" s="962"/>
      <c r="EAE13" s="961"/>
      <c r="EAF13" s="961"/>
      <c r="EAG13" s="963"/>
      <c r="EAH13" s="962"/>
      <c r="EAI13" s="961"/>
      <c r="EAJ13" s="961"/>
      <c r="EAK13" s="963"/>
      <c r="EAL13" s="962"/>
      <c r="EAM13" s="961"/>
      <c r="EAN13" s="961"/>
      <c r="EAO13" s="963"/>
      <c r="EAP13" s="962"/>
      <c r="EAQ13" s="961"/>
      <c r="EAR13" s="961"/>
      <c r="EAS13" s="963"/>
      <c r="EAT13" s="962"/>
      <c r="EAU13" s="961"/>
      <c r="EAV13" s="961"/>
      <c r="EAW13" s="963"/>
      <c r="EAX13" s="962"/>
      <c r="EAY13" s="961"/>
      <c r="EAZ13" s="961"/>
      <c r="EBA13" s="963"/>
      <c r="EBB13" s="962"/>
      <c r="EBC13" s="961"/>
      <c r="EBD13" s="961"/>
      <c r="EBE13" s="963"/>
      <c r="EBF13" s="962"/>
      <c r="EBG13" s="961"/>
      <c r="EBH13" s="961"/>
      <c r="EBI13" s="963"/>
      <c r="EBJ13" s="962"/>
      <c r="EBK13" s="961"/>
      <c r="EBL13" s="961"/>
      <c r="EBM13" s="963"/>
      <c r="EBN13" s="962"/>
      <c r="EBO13" s="961"/>
      <c r="EBP13" s="961"/>
      <c r="EBQ13" s="963"/>
      <c r="EBR13" s="962"/>
      <c r="EBS13" s="961"/>
      <c r="EBT13" s="961"/>
      <c r="EBU13" s="963"/>
      <c r="EBV13" s="962"/>
      <c r="EBW13" s="961"/>
      <c r="EBX13" s="961"/>
      <c r="EBY13" s="963"/>
      <c r="EBZ13" s="962"/>
      <c r="ECA13" s="961"/>
      <c r="ECB13" s="961"/>
      <c r="ECC13" s="963"/>
      <c r="ECD13" s="962"/>
      <c r="ECE13" s="961"/>
      <c r="ECF13" s="961"/>
      <c r="ECG13" s="963"/>
      <c r="ECH13" s="962"/>
      <c r="ECI13" s="961"/>
      <c r="ECJ13" s="961"/>
      <c r="ECK13" s="963"/>
      <c r="ECL13" s="962"/>
      <c r="ECM13" s="961"/>
      <c r="ECN13" s="961"/>
      <c r="ECO13" s="963"/>
      <c r="ECP13" s="962"/>
      <c r="ECQ13" s="961"/>
      <c r="ECR13" s="961"/>
      <c r="ECS13" s="963"/>
      <c r="ECT13" s="962"/>
      <c r="ECU13" s="961"/>
      <c r="ECV13" s="961"/>
      <c r="ECW13" s="963"/>
      <c r="ECX13" s="962"/>
      <c r="ECY13" s="961"/>
      <c r="ECZ13" s="961"/>
      <c r="EDA13" s="963"/>
      <c r="EDB13" s="962"/>
      <c r="EDC13" s="961"/>
      <c r="EDD13" s="961"/>
      <c r="EDE13" s="963"/>
      <c r="EDF13" s="962"/>
      <c r="EDG13" s="961"/>
      <c r="EDH13" s="961"/>
      <c r="EDI13" s="963"/>
      <c r="EDJ13" s="962"/>
      <c r="EDK13" s="961"/>
      <c r="EDL13" s="961"/>
      <c r="EDM13" s="963"/>
      <c r="EDN13" s="962"/>
      <c r="EDO13" s="961"/>
      <c r="EDP13" s="961"/>
      <c r="EDQ13" s="963"/>
      <c r="EDR13" s="962"/>
      <c r="EDS13" s="961"/>
      <c r="EDT13" s="961"/>
      <c r="EDU13" s="963"/>
      <c r="EDV13" s="962"/>
      <c r="EDW13" s="961"/>
      <c r="EDX13" s="961"/>
      <c r="EDY13" s="963"/>
      <c r="EDZ13" s="962"/>
      <c r="EEA13" s="961"/>
      <c r="EEB13" s="961"/>
      <c r="EEC13" s="963"/>
      <c r="EED13" s="962"/>
      <c r="EEE13" s="961"/>
      <c r="EEF13" s="961"/>
      <c r="EEG13" s="963"/>
      <c r="EEH13" s="962"/>
      <c r="EEI13" s="961"/>
      <c r="EEJ13" s="961"/>
      <c r="EEK13" s="963"/>
      <c r="EEL13" s="962"/>
      <c r="EEM13" s="961"/>
      <c r="EEN13" s="961"/>
      <c r="EEO13" s="963"/>
      <c r="EEP13" s="962"/>
      <c r="EEQ13" s="961"/>
      <c r="EER13" s="961"/>
      <c r="EES13" s="963"/>
      <c r="EET13" s="962"/>
      <c r="EEU13" s="961"/>
      <c r="EEV13" s="961"/>
      <c r="EEW13" s="963"/>
      <c r="EEX13" s="962"/>
      <c r="EEY13" s="961"/>
      <c r="EEZ13" s="961"/>
      <c r="EFA13" s="963"/>
      <c r="EFB13" s="962"/>
      <c r="EFC13" s="961"/>
      <c r="EFD13" s="961"/>
      <c r="EFE13" s="963"/>
      <c r="EFF13" s="962"/>
      <c r="EFG13" s="961"/>
      <c r="EFH13" s="961"/>
      <c r="EFI13" s="963"/>
      <c r="EFJ13" s="962"/>
      <c r="EFK13" s="961"/>
      <c r="EFL13" s="961"/>
      <c r="EFM13" s="963"/>
      <c r="EFN13" s="962"/>
      <c r="EFO13" s="961"/>
      <c r="EFP13" s="961"/>
      <c r="EFQ13" s="963"/>
      <c r="EFR13" s="962"/>
      <c r="EFS13" s="961"/>
      <c r="EFT13" s="961"/>
      <c r="EFU13" s="963"/>
      <c r="EFV13" s="962"/>
      <c r="EFW13" s="961"/>
      <c r="EFX13" s="961"/>
      <c r="EFY13" s="963"/>
      <c r="EFZ13" s="962"/>
      <c r="EGA13" s="961"/>
      <c r="EGB13" s="961"/>
      <c r="EGC13" s="963"/>
      <c r="EGD13" s="962"/>
      <c r="EGE13" s="961"/>
      <c r="EGF13" s="961"/>
      <c r="EGG13" s="963"/>
      <c r="EGH13" s="962"/>
      <c r="EGI13" s="961"/>
      <c r="EGJ13" s="961"/>
      <c r="EGK13" s="963"/>
      <c r="EGL13" s="962"/>
      <c r="EGM13" s="961"/>
      <c r="EGN13" s="961"/>
      <c r="EGO13" s="963"/>
      <c r="EGP13" s="962"/>
      <c r="EGQ13" s="961"/>
      <c r="EGR13" s="961"/>
      <c r="EGS13" s="963"/>
      <c r="EGT13" s="962"/>
      <c r="EGU13" s="961"/>
      <c r="EGV13" s="961"/>
      <c r="EGW13" s="963"/>
      <c r="EGX13" s="962"/>
      <c r="EGY13" s="961"/>
      <c r="EGZ13" s="961"/>
      <c r="EHA13" s="963"/>
      <c r="EHB13" s="962"/>
      <c r="EHC13" s="961"/>
      <c r="EHD13" s="961"/>
      <c r="EHE13" s="963"/>
      <c r="EHF13" s="962"/>
      <c r="EHG13" s="961"/>
      <c r="EHH13" s="961"/>
      <c r="EHI13" s="963"/>
      <c r="EHJ13" s="962"/>
      <c r="EHK13" s="961"/>
      <c r="EHL13" s="961"/>
      <c r="EHM13" s="963"/>
      <c r="EHN13" s="962"/>
      <c r="EHO13" s="961"/>
      <c r="EHP13" s="961"/>
      <c r="EHQ13" s="963"/>
      <c r="EHR13" s="962"/>
      <c r="EHS13" s="961"/>
      <c r="EHT13" s="961"/>
      <c r="EHU13" s="963"/>
      <c r="EHV13" s="962"/>
      <c r="EHW13" s="961"/>
      <c r="EHX13" s="961"/>
      <c r="EHY13" s="963"/>
      <c r="EHZ13" s="962"/>
      <c r="EIA13" s="961"/>
      <c r="EIB13" s="961"/>
      <c r="EIC13" s="963"/>
      <c r="EID13" s="962"/>
      <c r="EIE13" s="961"/>
      <c r="EIF13" s="961"/>
      <c r="EIG13" s="963"/>
      <c r="EIH13" s="962"/>
      <c r="EII13" s="961"/>
      <c r="EIJ13" s="961"/>
      <c r="EIK13" s="963"/>
      <c r="EIL13" s="962"/>
      <c r="EIM13" s="961"/>
      <c r="EIN13" s="961"/>
      <c r="EIO13" s="963"/>
      <c r="EIP13" s="962"/>
      <c r="EIQ13" s="961"/>
      <c r="EIR13" s="961"/>
      <c r="EIS13" s="963"/>
      <c r="EIT13" s="962"/>
      <c r="EIU13" s="961"/>
      <c r="EIV13" s="961"/>
      <c r="EIW13" s="963"/>
      <c r="EIX13" s="962"/>
      <c r="EIY13" s="961"/>
      <c r="EIZ13" s="961"/>
      <c r="EJA13" s="963"/>
      <c r="EJB13" s="962"/>
      <c r="EJC13" s="961"/>
      <c r="EJD13" s="961"/>
      <c r="EJE13" s="963"/>
      <c r="EJF13" s="962"/>
      <c r="EJG13" s="961"/>
      <c r="EJH13" s="961"/>
      <c r="EJI13" s="963"/>
      <c r="EJJ13" s="962"/>
      <c r="EJK13" s="961"/>
      <c r="EJL13" s="961"/>
      <c r="EJM13" s="963"/>
      <c r="EJN13" s="962"/>
      <c r="EJO13" s="961"/>
      <c r="EJP13" s="961"/>
      <c r="EJQ13" s="963"/>
      <c r="EJR13" s="962"/>
      <c r="EJS13" s="961"/>
      <c r="EJT13" s="961"/>
      <c r="EJU13" s="963"/>
      <c r="EJV13" s="962"/>
      <c r="EJW13" s="961"/>
      <c r="EJX13" s="961"/>
      <c r="EJY13" s="963"/>
      <c r="EJZ13" s="962"/>
      <c r="EKA13" s="961"/>
      <c r="EKB13" s="961"/>
      <c r="EKC13" s="963"/>
      <c r="EKD13" s="962"/>
      <c r="EKE13" s="961"/>
      <c r="EKF13" s="961"/>
      <c r="EKG13" s="963"/>
      <c r="EKH13" s="962"/>
      <c r="EKI13" s="961"/>
      <c r="EKJ13" s="961"/>
      <c r="EKK13" s="963"/>
      <c r="EKL13" s="962"/>
      <c r="EKM13" s="961"/>
      <c r="EKN13" s="961"/>
      <c r="EKO13" s="963"/>
      <c r="EKP13" s="962"/>
      <c r="EKQ13" s="961"/>
      <c r="EKR13" s="961"/>
      <c r="EKS13" s="963"/>
      <c r="EKT13" s="962"/>
      <c r="EKU13" s="961"/>
      <c r="EKV13" s="961"/>
      <c r="EKW13" s="963"/>
      <c r="EKX13" s="962"/>
      <c r="EKY13" s="961"/>
      <c r="EKZ13" s="961"/>
      <c r="ELA13" s="963"/>
      <c r="ELB13" s="962"/>
      <c r="ELC13" s="961"/>
      <c r="ELD13" s="961"/>
      <c r="ELE13" s="963"/>
      <c r="ELF13" s="962"/>
      <c r="ELG13" s="961"/>
      <c r="ELH13" s="961"/>
      <c r="ELI13" s="963"/>
      <c r="ELJ13" s="962"/>
      <c r="ELK13" s="961"/>
      <c r="ELL13" s="961"/>
      <c r="ELM13" s="963"/>
      <c r="ELN13" s="962"/>
      <c r="ELO13" s="961"/>
      <c r="ELP13" s="961"/>
      <c r="ELQ13" s="963"/>
      <c r="ELR13" s="962"/>
      <c r="ELS13" s="961"/>
      <c r="ELT13" s="961"/>
      <c r="ELU13" s="963"/>
      <c r="ELV13" s="962"/>
      <c r="ELW13" s="961"/>
      <c r="ELX13" s="961"/>
      <c r="ELY13" s="963"/>
      <c r="ELZ13" s="962"/>
      <c r="EMA13" s="961"/>
      <c r="EMB13" s="961"/>
      <c r="EMC13" s="963"/>
      <c r="EMD13" s="962"/>
      <c r="EME13" s="961"/>
      <c r="EMF13" s="961"/>
      <c r="EMG13" s="963"/>
      <c r="EMH13" s="962"/>
      <c r="EMI13" s="961"/>
      <c r="EMJ13" s="961"/>
      <c r="EMK13" s="963"/>
      <c r="EML13" s="962"/>
      <c r="EMM13" s="961"/>
      <c r="EMN13" s="961"/>
      <c r="EMO13" s="963"/>
      <c r="EMP13" s="962"/>
      <c r="EMQ13" s="961"/>
      <c r="EMR13" s="961"/>
      <c r="EMS13" s="963"/>
      <c r="EMT13" s="962"/>
      <c r="EMU13" s="961"/>
      <c r="EMV13" s="961"/>
      <c r="EMW13" s="963"/>
      <c r="EMX13" s="962"/>
      <c r="EMY13" s="961"/>
      <c r="EMZ13" s="961"/>
      <c r="ENA13" s="963"/>
      <c r="ENB13" s="962"/>
      <c r="ENC13" s="961"/>
      <c r="END13" s="961"/>
      <c r="ENE13" s="963"/>
      <c r="ENF13" s="962"/>
      <c r="ENG13" s="961"/>
      <c r="ENH13" s="961"/>
      <c r="ENI13" s="963"/>
      <c r="ENJ13" s="962"/>
      <c r="ENK13" s="961"/>
      <c r="ENL13" s="961"/>
      <c r="ENM13" s="963"/>
      <c r="ENN13" s="962"/>
      <c r="ENO13" s="961"/>
      <c r="ENP13" s="961"/>
      <c r="ENQ13" s="963"/>
      <c r="ENR13" s="962"/>
      <c r="ENS13" s="961"/>
      <c r="ENT13" s="961"/>
      <c r="ENU13" s="963"/>
      <c r="ENV13" s="962"/>
      <c r="ENW13" s="961"/>
      <c r="ENX13" s="961"/>
      <c r="ENY13" s="963"/>
      <c r="ENZ13" s="962"/>
      <c r="EOA13" s="961"/>
      <c r="EOB13" s="961"/>
      <c r="EOC13" s="963"/>
      <c r="EOD13" s="962"/>
      <c r="EOE13" s="961"/>
      <c r="EOF13" s="961"/>
      <c r="EOG13" s="963"/>
      <c r="EOH13" s="962"/>
      <c r="EOI13" s="961"/>
      <c r="EOJ13" s="961"/>
      <c r="EOK13" s="963"/>
      <c r="EOL13" s="962"/>
      <c r="EOM13" s="961"/>
      <c r="EON13" s="961"/>
      <c r="EOO13" s="963"/>
      <c r="EOP13" s="962"/>
      <c r="EOQ13" s="961"/>
      <c r="EOR13" s="961"/>
      <c r="EOS13" s="963"/>
      <c r="EOT13" s="962"/>
      <c r="EOU13" s="961"/>
      <c r="EOV13" s="961"/>
      <c r="EOW13" s="963"/>
      <c r="EOX13" s="962"/>
      <c r="EOY13" s="961"/>
      <c r="EOZ13" s="961"/>
      <c r="EPA13" s="963"/>
      <c r="EPB13" s="962"/>
      <c r="EPC13" s="961"/>
      <c r="EPD13" s="961"/>
      <c r="EPE13" s="963"/>
      <c r="EPF13" s="962"/>
      <c r="EPG13" s="961"/>
      <c r="EPH13" s="961"/>
      <c r="EPI13" s="963"/>
      <c r="EPJ13" s="962"/>
      <c r="EPK13" s="961"/>
      <c r="EPL13" s="961"/>
      <c r="EPM13" s="963"/>
      <c r="EPN13" s="962"/>
      <c r="EPO13" s="961"/>
      <c r="EPP13" s="961"/>
      <c r="EPQ13" s="963"/>
      <c r="EPR13" s="962"/>
      <c r="EPS13" s="961"/>
      <c r="EPT13" s="961"/>
      <c r="EPU13" s="963"/>
      <c r="EPV13" s="962"/>
      <c r="EPW13" s="961"/>
      <c r="EPX13" s="961"/>
      <c r="EPY13" s="963"/>
      <c r="EPZ13" s="962"/>
      <c r="EQA13" s="961"/>
      <c r="EQB13" s="961"/>
      <c r="EQC13" s="963"/>
      <c r="EQD13" s="962"/>
      <c r="EQE13" s="961"/>
      <c r="EQF13" s="961"/>
      <c r="EQG13" s="963"/>
      <c r="EQH13" s="962"/>
      <c r="EQI13" s="961"/>
      <c r="EQJ13" s="961"/>
      <c r="EQK13" s="963"/>
      <c r="EQL13" s="962"/>
      <c r="EQM13" s="961"/>
      <c r="EQN13" s="961"/>
      <c r="EQO13" s="963"/>
      <c r="EQP13" s="962"/>
      <c r="EQQ13" s="961"/>
      <c r="EQR13" s="961"/>
      <c r="EQS13" s="963"/>
      <c r="EQT13" s="962"/>
      <c r="EQU13" s="961"/>
      <c r="EQV13" s="961"/>
      <c r="EQW13" s="963"/>
      <c r="EQX13" s="962"/>
      <c r="EQY13" s="961"/>
      <c r="EQZ13" s="961"/>
      <c r="ERA13" s="963"/>
      <c r="ERB13" s="962"/>
      <c r="ERC13" s="961"/>
      <c r="ERD13" s="961"/>
      <c r="ERE13" s="963"/>
      <c r="ERF13" s="962"/>
      <c r="ERG13" s="961"/>
      <c r="ERH13" s="961"/>
      <c r="ERI13" s="963"/>
      <c r="ERJ13" s="962"/>
      <c r="ERK13" s="961"/>
      <c r="ERL13" s="961"/>
      <c r="ERM13" s="963"/>
      <c r="ERN13" s="962"/>
      <c r="ERO13" s="961"/>
      <c r="ERP13" s="961"/>
      <c r="ERQ13" s="963"/>
      <c r="ERR13" s="962"/>
      <c r="ERS13" s="961"/>
      <c r="ERT13" s="961"/>
      <c r="ERU13" s="963"/>
      <c r="ERV13" s="962"/>
      <c r="ERW13" s="961"/>
      <c r="ERX13" s="961"/>
      <c r="ERY13" s="963"/>
      <c r="ERZ13" s="962"/>
      <c r="ESA13" s="961"/>
      <c r="ESB13" s="961"/>
      <c r="ESC13" s="963"/>
      <c r="ESD13" s="962"/>
      <c r="ESE13" s="961"/>
      <c r="ESF13" s="961"/>
      <c r="ESG13" s="963"/>
      <c r="ESH13" s="962"/>
      <c r="ESI13" s="961"/>
      <c r="ESJ13" s="961"/>
      <c r="ESK13" s="963"/>
      <c r="ESL13" s="962"/>
      <c r="ESM13" s="961"/>
      <c r="ESN13" s="961"/>
      <c r="ESO13" s="963"/>
      <c r="ESP13" s="962"/>
      <c r="ESQ13" s="961"/>
      <c r="ESR13" s="961"/>
      <c r="ESS13" s="963"/>
      <c r="EST13" s="962"/>
      <c r="ESU13" s="961"/>
      <c r="ESV13" s="961"/>
      <c r="ESW13" s="963"/>
      <c r="ESX13" s="962"/>
      <c r="ESY13" s="961"/>
      <c r="ESZ13" s="961"/>
      <c r="ETA13" s="963"/>
      <c r="ETB13" s="962"/>
      <c r="ETC13" s="961"/>
      <c r="ETD13" s="961"/>
      <c r="ETE13" s="963"/>
      <c r="ETF13" s="962"/>
      <c r="ETG13" s="961"/>
      <c r="ETH13" s="961"/>
      <c r="ETI13" s="963"/>
      <c r="ETJ13" s="962"/>
      <c r="ETK13" s="961"/>
      <c r="ETL13" s="961"/>
      <c r="ETM13" s="963"/>
      <c r="ETN13" s="962"/>
      <c r="ETO13" s="961"/>
      <c r="ETP13" s="961"/>
      <c r="ETQ13" s="963"/>
      <c r="ETR13" s="962"/>
      <c r="ETS13" s="961"/>
      <c r="ETT13" s="961"/>
      <c r="ETU13" s="963"/>
      <c r="ETV13" s="962"/>
      <c r="ETW13" s="961"/>
      <c r="ETX13" s="961"/>
      <c r="ETY13" s="963"/>
      <c r="ETZ13" s="962"/>
      <c r="EUA13" s="961"/>
      <c r="EUB13" s="961"/>
      <c r="EUC13" s="963"/>
      <c r="EUD13" s="962"/>
      <c r="EUE13" s="961"/>
      <c r="EUF13" s="961"/>
      <c r="EUG13" s="963"/>
      <c r="EUH13" s="962"/>
      <c r="EUI13" s="961"/>
      <c r="EUJ13" s="961"/>
      <c r="EUK13" s="963"/>
      <c r="EUL13" s="962"/>
      <c r="EUM13" s="961"/>
      <c r="EUN13" s="961"/>
      <c r="EUO13" s="963"/>
      <c r="EUP13" s="962"/>
      <c r="EUQ13" s="961"/>
      <c r="EUR13" s="961"/>
      <c r="EUS13" s="963"/>
      <c r="EUT13" s="962"/>
      <c r="EUU13" s="961"/>
      <c r="EUV13" s="961"/>
      <c r="EUW13" s="963"/>
      <c r="EUX13" s="962"/>
      <c r="EUY13" s="961"/>
      <c r="EUZ13" s="961"/>
      <c r="EVA13" s="963"/>
      <c r="EVB13" s="962"/>
      <c r="EVC13" s="961"/>
      <c r="EVD13" s="961"/>
      <c r="EVE13" s="963"/>
      <c r="EVF13" s="962"/>
      <c r="EVG13" s="961"/>
      <c r="EVH13" s="961"/>
      <c r="EVI13" s="963"/>
      <c r="EVJ13" s="962"/>
      <c r="EVK13" s="961"/>
      <c r="EVL13" s="961"/>
      <c r="EVM13" s="963"/>
      <c r="EVN13" s="962"/>
      <c r="EVO13" s="961"/>
      <c r="EVP13" s="961"/>
      <c r="EVQ13" s="963"/>
      <c r="EVR13" s="962"/>
      <c r="EVS13" s="961"/>
      <c r="EVT13" s="961"/>
      <c r="EVU13" s="963"/>
      <c r="EVV13" s="962"/>
      <c r="EVW13" s="961"/>
      <c r="EVX13" s="961"/>
      <c r="EVY13" s="963"/>
      <c r="EVZ13" s="962"/>
      <c r="EWA13" s="961"/>
      <c r="EWB13" s="961"/>
      <c r="EWC13" s="963"/>
      <c r="EWD13" s="962"/>
      <c r="EWE13" s="961"/>
      <c r="EWF13" s="961"/>
      <c r="EWG13" s="963"/>
      <c r="EWH13" s="962"/>
      <c r="EWI13" s="961"/>
      <c r="EWJ13" s="961"/>
      <c r="EWK13" s="963"/>
      <c r="EWL13" s="962"/>
      <c r="EWM13" s="961"/>
      <c r="EWN13" s="961"/>
      <c r="EWO13" s="963"/>
      <c r="EWP13" s="962"/>
      <c r="EWQ13" s="961"/>
      <c r="EWR13" s="961"/>
      <c r="EWS13" s="963"/>
      <c r="EWT13" s="962"/>
      <c r="EWU13" s="961"/>
      <c r="EWV13" s="961"/>
      <c r="EWW13" s="963"/>
      <c r="EWX13" s="962"/>
      <c r="EWY13" s="961"/>
      <c r="EWZ13" s="961"/>
      <c r="EXA13" s="963"/>
      <c r="EXB13" s="962"/>
      <c r="EXC13" s="961"/>
      <c r="EXD13" s="961"/>
      <c r="EXE13" s="963"/>
      <c r="EXF13" s="962"/>
      <c r="EXG13" s="961"/>
      <c r="EXH13" s="961"/>
      <c r="EXI13" s="963"/>
      <c r="EXJ13" s="962"/>
      <c r="EXK13" s="961"/>
      <c r="EXL13" s="961"/>
      <c r="EXM13" s="963"/>
      <c r="EXN13" s="962"/>
      <c r="EXO13" s="961"/>
      <c r="EXP13" s="961"/>
      <c r="EXQ13" s="963"/>
      <c r="EXR13" s="962"/>
      <c r="EXS13" s="961"/>
      <c r="EXT13" s="961"/>
      <c r="EXU13" s="963"/>
      <c r="EXV13" s="962"/>
      <c r="EXW13" s="961"/>
      <c r="EXX13" s="961"/>
      <c r="EXY13" s="963"/>
      <c r="EXZ13" s="962"/>
      <c r="EYA13" s="961"/>
      <c r="EYB13" s="961"/>
      <c r="EYC13" s="963"/>
      <c r="EYD13" s="962"/>
      <c r="EYE13" s="961"/>
      <c r="EYF13" s="961"/>
      <c r="EYG13" s="963"/>
      <c r="EYH13" s="962"/>
      <c r="EYI13" s="961"/>
      <c r="EYJ13" s="961"/>
      <c r="EYK13" s="963"/>
      <c r="EYL13" s="962"/>
      <c r="EYM13" s="961"/>
      <c r="EYN13" s="961"/>
      <c r="EYO13" s="963"/>
      <c r="EYP13" s="962"/>
      <c r="EYQ13" s="961"/>
      <c r="EYR13" s="961"/>
      <c r="EYS13" s="963"/>
      <c r="EYT13" s="962"/>
      <c r="EYU13" s="961"/>
      <c r="EYV13" s="961"/>
      <c r="EYW13" s="963"/>
      <c r="EYX13" s="962"/>
      <c r="EYY13" s="961"/>
      <c r="EYZ13" s="961"/>
      <c r="EZA13" s="963"/>
      <c r="EZB13" s="962"/>
      <c r="EZC13" s="961"/>
      <c r="EZD13" s="961"/>
      <c r="EZE13" s="963"/>
      <c r="EZF13" s="962"/>
      <c r="EZG13" s="961"/>
      <c r="EZH13" s="961"/>
      <c r="EZI13" s="963"/>
      <c r="EZJ13" s="962"/>
      <c r="EZK13" s="961"/>
      <c r="EZL13" s="961"/>
      <c r="EZM13" s="963"/>
      <c r="EZN13" s="962"/>
      <c r="EZO13" s="961"/>
      <c r="EZP13" s="961"/>
      <c r="EZQ13" s="963"/>
      <c r="EZR13" s="962"/>
      <c r="EZS13" s="961"/>
      <c r="EZT13" s="961"/>
      <c r="EZU13" s="963"/>
      <c r="EZV13" s="962"/>
      <c r="EZW13" s="961"/>
      <c r="EZX13" s="961"/>
      <c r="EZY13" s="963"/>
      <c r="EZZ13" s="962"/>
      <c r="FAA13" s="961"/>
      <c r="FAB13" s="961"/>
      <c r="FAC13" s="963"/>
      <c r="FAD13" s="962"/>
      <c r="FAE13" s="961"/>
      <c r="FAF13" s="961"/>
      <c r="FAG13" s="963"/>
      <c r="FAH13" s="962"/>
      <c r="FAI13" s="961"/>
      <c r="FAJ13" s="961"/>
      <c r="FAK13" s="963"/>
      <c r="FAL13" s="962"/>
      <c r="FAM13" s="961"/>
      <c r="FAN13" s="961"/>
      <c r="FAO13" s="963"/>
      <c r="FAP13" s="962"/>
      <c r="FAQ13" s="961"/>
      <c r="FAR13" s="961"/>
      <c r="FAS13" s="963"/>
      <c r="FAT13" s="962"/>
      <c r="FAU13" s="961"/>
      <c r="FAV13" s="961"/>
      <c r="FAW13" s="963"/>
      <c r="FAX13" s="962"/>
      <c r="FAY13" s="961"/>
      <c r="FAZ13" s="961"/>
      <c r="FBA13" s="963"/>
      <c r="FBB13" s="962"/>
      <c r="FBC13" s="961"/>
      <c r="FBD13" s="961"/>
      <c r="FBE13" s="963"/>
      <c r="FBF13" s="962"/>
      <c r="FBG13" s="961"/>
      <c r="FBH13" s="961"/>
      <c r="FBI13" s="963"/>
      <c r="FBJ13" s="962"/>
      <c r="FBK13" s="961"/>
      <c r="FBL13" s="961"/>
      <c r="FBM13" s="963"/>
      <c r="FBN13" s="962"/>
      <c r="FBO13" s="961"/>
      <c r="FBP13" s="961"/>
      <c r="FBQ13" s="963"/>
      <c r="FBR13" s="962"/>
      <c r="FBS13" s="961"/>
      <c r="FBT13" s="961"/>
      <c r="FBU13" s="963"/>
      <c r="FBV13" s="962"/>
      <c r="FBW13" s="961"/>
      <c r="FBX13" s="961"/>
      <c r="FBY13" s="963"/>
      <c r="FBZ13" s="962"/>
      <c r="FCA13" s="961"/>
      <c r="FCB13" s="961"/>
      <c r="FCC13" s="963"/>
      <c r="FCD13" s="962"/>
      <c r="FCE13" s="961"/>
      <c r="FCF13" s="961"/>
      <c r="FCG13" s="963"/>
      <c r="FCH13" s="962"/>
      <c r="FCI13" s="961"/>
      <c r="FCJ13" s="961"/>
      <c r="FCK13" s="963"/>
      <c r="FCL13" s="962"/>
      <c r="FCM13" s="961"/>
      <c r="FCN13" s="961"/>
      <c r="FCO13" s="963"/>
      <c r="FCP13" s="962"/>
      <c r="FCQ13" s="961"/>
      <c r="FCR13" s="961"/>
      <c r="FCS13" s="963"/>
      <c r="FCT13" s="962"/>
      <c r="FCU13" s="961"/>
      <c r="FCV13" s="961"/>
      <c r="FCW13" s="963"/>
      <c r="FCX13" s="962"/>
      <c r="FCY13" s="961"/>
      <c r="FCZ13" s="961"/>
      <c r="FDA13" s="963"/>
      <c r="FDB13" s="962"/>
      <c r="FDC13" s="961"/>
      <c r="FDD13" s="961"/>
      <c r="FDE13" s="963"/>
      <c r="FDF13" s="962"/>
      <c r="FDG13" s="961"/>
      <c r="FDH13" s="961"/>
      <c r="FDI13" s="963"/>
      <c r="FDJ13" s="962"/>
      <c r="FDK13" s="961"/>
      <c r="FDL13" s="961"/>
      <c r="FDM13" s="963"/>
      <c r="FDN13" s="962"/>
      <c r="FDO13" s="961"/>
      <c r="FDP13" s="961"/>
      <c r="FDQ13" s="963"/>
      <c r="FDR13" s="962"/>
      <c r="FDS13" s="961"/>
      <c r="FDT13" s="961"/>
      <c r="FDU13" s="963"/>
      <c r="FDV13" s="962"/>
      <c r="FDW13" s="961"/>
      <c r="FDX13" s="961"/>
      <c r="FDY13" s="963"/>
      <c r="FDZ13" s="962"/>
      <c r="FEA13" s="961"/>
      <c r="FEB13" s="961"/>
      <c r="FEC13" s="963"/>
      <c r="FED13" s="962"/>
      <c r="FEE13" s="961"/>
      <c r="FEF13" s="961"/>
      <c r="FEG13" s="963"/>
      <c r="FEH13" s="962"/>
      <c r="FEI13" s="961"/>
      <c r="FEJ13" s="961"/>
      <c r="FEK13" s="963"/>
      <c r="FEL13" s="962"/>
      <c r="FEM13" s="961"/>
      <c r="FEN13" s="961"/>
      <c r="FEO13" s="963"/>
      <c r="FEP13" s="962"/>
      <c r="FEQ13" s="961"/>
      <c r="FER13" s="961"/>
      <c r="FES13" s="963"/>
      <c r="FET13" s="962"/>
      <c r="FEU13" s="961"/>
      <c r="FEV13" s="961"/>
      <c r="FEW13" s="963"/>
      <c r="FEX13" s="962"/>
      <c r="FEY13" s="961"/>
      <c r="FEZ13" s="961"/>
      <c r="FFA13" s="963"/>
      <c r="FFB13" s="962"/>
      <c r="FFC13" s="961"/>
      <c r="FFD13" s="961"/>
      <c r="FFE13" s="963"/>
      <c r="FFF13" s="962"/>
      <c r="FFG13" s="961"/>
      <c r="FFH13" s="961"/>
      <c r="FFI13" s="963"/>
      <c r="FFJ13" s="962"/>
      <c r="FFK13" s="961"/>
      <c r="FFL13" s="961"/>
      <c r="FFM13" s="963"/>
      <c r="FFN13" s="962"/>
      <c r="FFO13" s="961"/>
      <c r="FFP13" s="961"/>
      <c r="FFQ13" s="963"/>
      <c r="FFR13" s="962"/>
      <c r="FFS13" s="961"/>
      <c r="FFT13" s="961"/>
      <c r="FFU13" s="963"/>
      <c r="FFV13" s="962"/>
      <c r="FFW13" s="961"/>
      <c r="FFX13" s="961"/>
      <c r="FFY13" s="963"/>
      <c r="FFZ13" s="962"/>
      <c r="FGA13" s="961"/>
      <c r="FGB13" s="961"/>
      <c r="FGC13" s="963"/>
      <c r="FGD13" s="962"/>
      <c r="FGE13" s="961"/>
      <c r="FGF13" s="961"/>
      <c r="FGG13" s="963"/>
      <c r="FGH13" s="962"/>
      <c r="FGI13" s="961"/>
      <c r="FGJ13" s="961"/>
      <c r="FGK13" s="963"/>
      <c r="FGL13" s="962"/>
      <c r="FGM13" s="961"/>
      <c r="FGN13" s="961"/>
      <c r="FGO13" s="963"/>
      <c r="FGP13" s="962"/>
      <c r="FGQ13" s="961"/>
      <c r="FGR13" s="961"/>
      <c r="FGS13" s="963"/>
      <c r="FGT13" s="962"/>
      <c r="FGU13" s="961"/>
      <c r="FGV13" s="961"/>
      <c r="FGW13" s="963"/>
      <c r="FGX13" s="962"/>
      <c r="FGY13" s="961"/>
      <c r="FGZ13" s="961"/>
      <c r="FHA13" s="963"/>
      <c r="FHB13" s="962"/>
      <c r="FHC13" s="961"/>
      <c r="FHD13" s="961"/>
      <c r="FHE13" s="963"/>
      <c r="FHF13" s="962"/>
      <c r="FHG13" s="961"/>
      <c r="FHH13" s="961"/>
      <c r="FHI13" s="963"/>
      <c r="FHJ13" s="962"/>
      <c r="FHK13" s="961"/>
      <c r="FHL13" s="961"/>
      <c r="FHM13" s="963"/>
      <c r="FHN13" s="962"/>
      <c r="FHO13" s="961"/>
      <c r="FHP13" s="961"/>
      <c r="FHQ13" s="963"/>
      <c r="FHR13" s="962"/>
      <c r="FHS13" s="961"/>
      <c r="FHT13" s="961"/>
      <c r="FHU13" s="963"/>
      <c r="FHV13" s="962"/>
      <c r="FHW13" s="961"/>
      <c r="FHX13" s="961"/>
      <c r="FHY13" s="963"/>
      <c r="FHZ13" s="962"/>
      <c r="FIA13" s="961"/>
      <c r="FIB13" s="961"/>
      <c r="FIC13" s="963"/>
      <c r="FID13" s="962"/>
      <c r="FIE13" s="961"/>
      <c r="FIF13" s="961"/>
      <c r="FIG13" s="963"/>
      <c r="FIH13" s="962"/>
      <c r="FII13" s="961"/>
      <c r="FIJ13" s="961"/>
      <c r="FIK13" s="963"/>
      <c r="FIL13" s="962"/>
      <c r="FIM13" s="961"/>
      <c r="FIN13" s="961"/>
      <c r="FIO13" s="963"/>
      <c r="FIP13" s="962"/>
      <c r="FIQ13" s="961"/>
      <c r="FIR13" s="961"/>
      <c r="FIS13" s="963"/>
      <c r="FIT13" s="962"/>
      <c r="FIU13" s="961"/>
      <c r="FIV13" s="961"/>
      <c r="FIW13" s="963"/>
      <c r="FIX13" s="962"/>
      <c r="FIY13" s="961"/>
      <c r="FIZ13" s="961"/>
      <c r="FJA13" s="963"/>
      <c r="FJB13" s="962"/>
      <c r="FJC13" s="961"/>
      <c r="FJD13" s="961"/>
      <c r="FJE13" s="963"/>
      <c r="FJF13" s="962"/>
      <c r="FJG13" s="961"/>
      <c r="FJH13" s="961"/>
      <c r="FJI13" s="963"/>
      <c r="FJJ13" s="962"/>
      <c r="FJK13" s="961"/>
      <c r="FJL13" s="961"/>
      <c r="FJM13" s="963"/>
      <c r="FJN13" s="962"/>
      <c r="FJO13" s="961"/>
      <c r="FJP13" s="961"/>
      <c r="FJQ13" s="963"/>
      <c r="FJR13" s="962"/>
      <c r="FJS13" s="961"/>
      <c r="FJT13" s="961"/>
      <c r="FJU13" s="963"/>
      <c r="FJV13" s="962"/>
      <c r="FJW13" s="961"/>
      <c r="FJX13" s="961"/>
      <c r="FJY13" s="963"/>
      <c r="FJZ13" s="962"/>
      <c r="FKA13" s="961"/>
      <c r="FKB13" s="961"/>
      <c r="FKC13" s="963"/>
      <c r="FKD13" s="962"/>
      <c r="FKE13" s="961"/>
      <c r="FKF13" s="961"/>
      <c r="FKG13" s="963"/>
      <c r="FKH13" s="962"/>
      <c r="FKI13" s="961"/>
      <c r="FKJ13" s="961"/>
      <c r="FKK13" s="963"/>
      <c r="FKL13" s="962"/>
      <c r="FKM13" s="961"/>
      <c r="FKN13" s="961"/>
      <c r="FKO13" s="963"/>
      <c r="FKP13" s="962"/>
      <c r="FKQ13" s="961"/>
      <c r="FKR13" s="961"/>
      <c r="FKS13" s="963"/>
      <c r="FKT13" s="962"/>
      <c r="FKU13" s="961"/>
      <c r="FKV13" s="961"/>
      <c r="FKW13" s="963"/>
      <c r="FKX13" s="962"/>
      <c r="FKY13" s="961"/>
      <c r="FKZ13" s="961"/>
      <c r="FLA13" s="963"/>
      <c r="FLB13" s="962"/>
      <c r="FLC13" s="961"/>
      <c r="FLD13" s="961"/>
      <c r="FLE13" s="963"/>
      <c r="FLF13" s="962"/>
      <c r="FLG13" s="961"/>
      <c r="FLH13" s="961"/>
      <c r="FLI13" s="963"/>
      <c r="FLJ13" s="962"/>
      <c r="FLK13" s="961"/>
      <c r="FLL13" s="961"/>
      <c r="FLM13" s="963"/>
      <c r="FLN13" s="962"/>
      <c r="FLO13" s="961"/>
      <c r="FLP13" s="961"/>
      <c r="FLQ13" s="963"/>
      <c r="FLR13" s="962"/>
      <c r="FLS13" s="961"/>
      <c r="FLT13" s="961"/>
      <c r="FLU13" s="963"/>
      <c r="FLV13" s="962"/>
      <c r="FLW13" s="961"/>
      <c r="FLX13" s="961"/>
      <c r="FLY13" s="963"/>
      <c r="FLZ13" s="962"/>
      <c r="FMA13" s="961"/>
      <c r="FMB13" s="961"/>
      <c r="FMC13" s="963"/>
      <c r="FMD13" s="962"/>
      <c r="FME13" s="961"/>
      <c r="FMF13" s="961"/>
      <c r="FMG13" s="963"/>
      <c r="FMH13" s="962"/>
      <c r="FMI13" s="961"/>
      <c r="FMJ13" s="961"/>
      <c r="FMK13" s="963"/>
      <c r="FML13" s="962"/>
      <c r="FMM13" s="961"/>
      <c r="FMN13" s="961"/>
      <c r="FMO13" s="963"/>
      <c r="FMP13" s="962"/>
      <c r="FMQ13" s="961"/>
      <c r="FMR13" s="961"/>
      <c r="FMS13" s="963"/>
      <c r="FMT13" s="962"/>
      <c r="FMU13" s="961"/>
      <c r="FMV13" s="961"/>
      <c r="FMW13" s="963"/>
      <c r="FMX13" s="962"/>
      <c r="FMY13" s="961"/>
      <c r="FMZ13" s="961"/>
      <c r="FNA13" s="963"/>
      <c r="FNB13" s="962"/>
      <c r="FNC13" s="961"/>
      <c r="FND13" s="961"/>
      <c r="FNE13" s="963"/>
      <c r="FNF13" s="962"/>
      <c r="FNG13" s="961"/>
      <c r="FNH13" s="961"/>
      <c r="FNI13" s="963"/>
      <c r="FNJ13" s="962"/>
      <c r="FNK13" s="961"/>
      <c r="FNL13" s="961"/>
      <c r="FNM13" s="963"/>
      <c r="FNN13" s="962"/>
      <c r="FNO13" s="961"/>
      <c r="FNP13" s="961"/>
      <c r="FNQ13" s="963"/>
      <c r="FNR13" s="962"/>
      <c r="FNS13" s="961"/>
      <c r="FNT13" s="961"/>
      <c r="FNU13" s="963"/>
      <c r="FNV13" s="962"/>
      <c r="FNW13" s="961"/>
      <c r="FNX13" s="961"/>
      <c r="FNY13" s="963"/>
      <c r="FNZ13" s="962"/>
      <c r="FOA13" s="961"/>
      <c r="FOB13" s="961"/>
      <c r="FOC13" s="963"/>
      <c r="FOD13" s="962"/>
      <c r="FOE13" s="961"/>
      <c r="FOF13" s="961"/>
      <c r="FOG13" s="963"/>
      <c r="FOH13" s="962"/>
      <c r="FOI13" s="961"/>
      <c r="FOJ13" s="961"/>
      <c r="FOK13" s="963"/>
      <c r="FOL13" s="962"/>
      <c r="FOM13" s="961"/>
      <c r="FON13" s="961"/>
      <c r="FOO13" s="963"/>
      <c r="FOP13" s="962"/>
      <c r="FOQ13" s="961"/>
      <c r="FOR13" s="961"/>
      <c r="FOS13" s="963"/>
      <c r="FOT13" s="962"/>
      <c r="FOU13" s="961"/>
      <c r="FOV13" s="961"/>
      <c r="FOW13" s="963"/>
      <c r="FOX13" s="962"/>
      <c r="FOY13" s="961"/>
      <c r="FOZ13" s="961"/>
      <c r="FPA13" s="963"/>
      <c r="FPB13" s="962"/>
      <c r="FPC13" s="961"/>
      <c r="FPD13" s="961"/>
      <c r="FPE13" s="963"/>
      <c r="FPF13" s="962"/>
      <c r="FPG13" s="961"/>
      <c r="FPH13" s="961"/>
      <c r="FPI13" s="963"/>
      <c r="FPJ13" s="962"/>
      <c r="FPK13" s="961"/>
      <c r="FPL13" s="961"/>
      <c r="FPM13" s="963"/>
      <c r="FPN13" s="962"/>
      <c r="FPO13" s="961"/>
      <c r="FPP13" s="961"/>
      <c r="FPQ13" s="963"/>
      <c r="FPR13" s="962"/>
      <c r="FPS13" s="961"/>
      <c r="FPT13" s="961"/>
      <c r="FPU13" s="963"/>
      <c r="FPV13" s="962"/>
      <c r="FPW13" s="961"/>
      <c r="FPX13" s="961"/>
      <c r="FPY13" s="963"/>
      <c r="FPZ13" s="962"/>
      <c r="FQA13" s="961"/>
      <c r="FQB13" s="961"/>
      <c r="FQC13" s="963"/>
      <c r="FQD13" s="962"/>
      <c r="FQE13" s="961"/>
      <c r="FQF13" s="961"/>
      <c r="FQG13" s="963"/>
      <c r="FQH13" s="962"/>
      <c r="FQI13" s="961"/>
      <c r="FQJ13" s="961"/>
      <c r="FQK13" s="963"/>
      <c r="FQL13" s="962"/>
      <c r="FQM13" s="961"/>
      <c r="FQN13" s="961"/>
      <c r="FQO13" s="963"/>
      <c r="FQP13" s="962"/>
      <c r="FQQ13" s="961"/>
      <c r="FQR13" s="961"/>
      <c r="FQS13" s="963"/>
      <c r="FQT13" s="962"/>
      <c r="FQU13" s="961"/>
      <c r="FQV13" s="961"/>
      <c r="FQW13" s="963"/>
      <c r="FQX13" s="962"/>
      <c r="FQY13" s="961"/>
      <c r="FQZ13" s="961"/>
      <c r="FRA13" s="963"/>
      <c r="FRB13" s="962"/>
      <c r="FRC13" s="961"/>
      <c r="FRD13" s="961"/>
      <c r="FRE13" s="963"/>
      <c r="FRF13" s="962"/>
      <c r="FRG13" s="961"/>
      <c r="FRH13" s="961"/>
      <c r="FRI13" s="963"/>
      <c r="FRJ13" s="962"/>
      <c r="FRK13" s="961"/>
      <c r="FRL13" s="961"/>
      <c r="FRM13" s="963"/>
      <c r="FRN13" s="962"/>
      <c r="FRO13" s="961"/>
      <c r="FRP13" s="961"/>
      <c r="FRQ13" s="963"/>
      <c r="FRR13" s="962"/>
      <c r="FRS13" s="961"/>
      <c r="FRT13" s="961"/>
      <c r="FRU13" s="963"/>
      <c r="FRV13" s="962"/>
      <c r="FRW13" s="961"/>
      <c r="FRX13" s="961"/>
      <c r="FRY13" s="963"/>
      <c r="FRZ13" s="962"/>
      <c r="FSA13" s="961"/>
      <c r="FSB13" s="961"/>
      <c r="FSC13" s="963"/>
      <c r="FSD13" s="962"/>
      <c r="FSE13" s="961"/>
      <c r="FSF13" s="961"/>
      <c r="FSG13" s="963"/>
      <c r="FSH13" s="962"/>
      <c r="FSI13" s="961"/>
      <c r="FSJ13" s="961"/>
      <c r="FSK13" s="963"/>
      <c r="FSL13" s="962"/>
      <c r="FSM13" s="961"/>
      <c r="FSN13" s="961"/>
      <c r="FSO13" s="963"/>
      <c r="FSP13" s="962"/>
      <c r="FSQ13" s="961"/>
      <c r="FSR13" s="961"/>
      <c r="FSS13" s="963"/>
      <c r="FST13" s="962"/>
      <c r="FSU13" s="961"/>
      <c r="FSV13" s="961"/>
      <c r="FSW13" s="963"/>
      <c r="FSX13" s="962"/>
      <c r="FSY13" s="961"/>
      <c r="FSZ13" s="961"/>
      <c r="FTA13" s="963"/>
      <c r="FTB13" s="962"/>
      <c r="FTC13" s="961"/>
      <c r="FTD13" s="961"/>
      <c r="FTE13" s="963"/>
      <c r="FTF13" s="962"/>
      <c r="FTG13" s="961"/>
      <c r="FTH13" s="961"/>
      <c r="FTI13" s="963"/>
      <c r="FTJ13" s="962"/>
      <c r="FTK13" s="961"/>
      <c r="FTL13" s="961"/>
      <c r="FTM13" s="963"/>
      <c r="FTN13" s="962"/>
      <c r="FTO13" s="961"/>
      <c r="FTP13" s="961"/>
      <c r="FTQ13" s="963"/>
      <c r="FTR13" s="962"/>
      <c r="FTS13" s="961"/>
      <c r="FTT13" s="961"/>
      <c r="FTU13" s="963"/>
      <c r="FTV13" s="962"/>
      <c r="FTW13" s="961"/>
      <c r="FTX13" s="961"/>
      <c r="FTY13" s="963"/>
      <c r="FTZ13" s="962"/>
      <c r="FUA13" s="961"/>
      <c r="FUB13" s="961"/>
      <c r="FUC13" s="963"/>
      <c r="FUD13" s="962"/>
      <c r="FUE13" s="961"/>
      <c r="FUF13" s="961"/>
      <c r="FUG13" s="963"/>
      <c r="FUH13" s="962"/>
      <c r="FUI13" s="961"/>
      <c r="FUJ13" s="961"/>
      <c r="FUK13" s="963"/>
      <c r="FUL13" s="962"/>
      <c r="FUM13" s="961"/>
      <c r="FUN13" s="961"/>
      <c r="FUO13" s="963"/>
      <c r="FUP13" s="962"/>
      <c r="FUQ13" s="961"/>
      <c r="FUR13" s="961"/>
      <c r="FUS13" s="963"/>
      <c r="FUT13" s="962"/>
      <c r="FUU13" s="961"/>
      <c r="FUV13" s="961"/>
      <c r="FUW13" s="963"/>
      <c r="FUX13" s="962"/>
      <c r="FUY13" s="961"/>
      <c r="FUZ13" s="961"/>
      <c r="FVA13" s="963"/>
      <c r="FVB13" s="962"/>
      <c r="FVC13" s="961"/>
      <c r="FVD13" s="961"/>
      <c r="FVE13" s="963"/>
      <c r="FVF13" s="962"/>
      <c r="FVG13" s="961"/>
      <c r="FVH13" s="961"/>
      <c r="FVI13" s="963"/>
      <c r="FVJ13" s="962"/>
      <c r="FVK13" s="961"/>
      <c r="FVL13" s="961"/>
      <c r="FVM13" s="963"/>
      <c r="FVN13" s="962"/>
      <c r="FVO13" s="961"/>
      <c r="FVP13" s="961"/>
      <c r="FVQ13" s="963"/>
      <c r="FVR13" s="962"/>
      <c r="FVS13" s="961"/>
      <c r="FVT13" s="961"/>
      <c r="FVU13" s="963"/>
      <c r="FVV13" s="962"/>
      <c r="FVW13" s="961"/>
      <c r="FVX13" s="961"/>
      <c r="FVY13" s="963"/>
      <c r="FVZ13" s="962"/>
      <c r="FWA13" s="961"/>
      <c r="FWB13" s="961"/>
      <c r="FWC13" s="963"/>
      <c r="FWD13" s="962"/>
      <c r="FWE13" s="961"/>
      <c r="FWF13" s="961"/>
      <c r="FWG13" s="963"/>
      <c r="FWH13" s="962"/>
      <c r="FWI13" s="961"/>
      <c r="FWJ13" s="961"/>
      <c r="FWK13" s="963"/>
      <c r="FWL13" s="962"/>
      <c r="FWM13" s="961"/>
      <c r="FWN13" s="961"/>
      <c r="FWO13" s="963"/>
      <c r="FWP13" s="962"/>
      <c r="FWQ13" s="961"/>
      <c r="FWR13" s="961"/>
      <c r="FWS13" s="963"/>
      <c r="FWT13" s="962"/>
      <c r="FWU13" s="961"/>
      <c r="FWV13" s="961"/>
      <c r="FWW13" s="963"/>
      <c r="FWX13" s="962"/>
      <c r="FWY13" s="961"/>
      <c r="FWZ13" s="961"/>
      <c r="FXA13" s="963"/>
      <c r="FXB13" s="962"/>
      <c r="FXC13" s="961"/>
      <c r="FXD13" s="961"/>
      <c r="FXE13" s="963"/>
      <c r="FXF13" s="962"/>
      <c r="FXG13" s="961"/>
      <c r="FXH13" s="961"/>
      <c r="FXI13" s="963"/>
      <c r="FXJ13" s="962"/>
      <c r="FXK13" s="961"/>
      <c r="FXL13" s="961"/>
      <c r="FXM13" s="963"/>
      <c r="FXN13" s="962"/>
      <c r="FXO13" s="961"/>
      <c r="FXP13" s="961"/>
      <c r="FXQ13" s="963"/>
      <c r="FXR13" s="962"/>
      <c r="FXS13" s="961"/>
      <c r="FXT13" s="961"/>
      <c r="FXU13" s="963"/>
      <c r="FXV13" s="962"/>
      <c r="FXW13" s="961"/>
      <c r="FXX13" s="961"/>
      <c r="FXY13" s="963"/>
      <c r="FXZ13" s="962"/>
      <c r="FYA13" s="961"/>
      <c r="FYB13" s="961"/>
      <c r="FYC13" s="963"/>
      <c r="FYD13" s="962"/>
      <c r="FYE13" s="961"/>
      <c r="FYF13" s="961"/>
      <c r="FYG13" s="963"/>
      <c r="FYH13" s="962"/>
      <c r="FYI13" s="961"/>
      <c r="FYJ13" s="961"/>
      <c r="FYK13" s="963"/>
      <c r="FYL13" s="962"/>
      <c r="FYM13" s="961"/>
      <c r="FYN13" s="961"/>
      <c r="FYO13" s="963"/>
      <c r="FYP13" s="962"/>
      <c r="FYQ13" s="961"/>
      <c r="FYR13" s="961"/>
      <c r="FYS13" s="963"/>
      <c r="FYT13" s="962"/>
      <c r="FYU13" s="961"/>
      <c r="FYV13" s="961"/>
      <c r="FYW13" s="963"/>
      <c r="FYX13" s="962"/>
      <c r="FYY13" s="961"/>
      <c r="FYZ13" s="961"/>
      <c r="FZA13" s="963"/>
      <c r="FZB13" s="962"/>
      <c r="FZC13" s="961"/>
      <c r="FZD13" s="961"/>
      <c r="FZE13" s="963"/>
      <c r="FZF13" s="962"/>
      <c r="FZG13" s="961"/>
      <c r="FZH13" s="961"/>
      <c r="FZI13" s="963"/>
      <c r="FZJ13" s="962"/>
      <c r="FZK13" s="961"/>
      <c r="FZL13" s="961"/>
      <c r="FZM13" s="963"/>
      <c r="FZN13" s="962"/>
      <c r="FZO13" s="961"/>
      <c r="FZP13" s="961"/>
      <c r="FZQ13" s="963"/>
      <c r="FZR13" s="962"/>
      <c r="FZS13" s="961"/>
      <c r="FZT13" s="961"/>
      <c r="FZU13" s="963"/>
      <c r="FZV13" s="962"/>
      <c r="FZW13" s="961"/>
      <c r="FZX13" s="961"/>
      <c r="FZY13" s="963"/>
      <c r="FZZ13" s="962"/>
      <c r="GAA13" s="961"/>
      <c r="GAB13" s="961"/>
      <c r="GAC13" s="963"/>
      <c r="GAD13" s="962"/>
      <c r="GAE13" s="961"/>
      <c r="GAF13" s="961"/>
      <c r="GAG13" s="963"/>
      <c r="GAH13" s="962"/>
      <c r="GAI13" s="961"/>
      <c r="GAJ13" s="961"/>
      <c r="GAK13" s="963"/>
      <c r="GAL13" s="962"/>
      <c r="GAM13" s="961"/>
      <c r="GAN13" s="961"/>
      <c r="GAO13" s="963"/>
      <c r="GAP13" s="962"/>
      <c r="GAQ13" s="961"/>
      <c r="GAR13" s="961"/>
      <c r="GAS13" s="963"/>
      <c r="GAT13" s="962"/>
      <c r="GAU13" s="961"/>
      <c r="GAV13" s="961"/>
      <c r="GAW13" s="963"/>
      <c r="GAX13" s="962"/>
      <c r="GAY13" s="961"/>
      <c r="GAZ13" s="961"/>
      <c r="GBA13" s="963"/>
      <c r="GBB13" s="962"/>
      <c r="GBC13" s="961"/>
      <c r="GBD13" s="961"/>
      <c r="GBE13" s="963"/>
      <c r="GBF13" s="962"/>
      <c r="GBG13" s="961"/>
      <c r="GBH13" s="961"/>
      <c r="GBI13" s="963"/>
      <c r="GBJ13" s="962"/>
      <c r="GBK13" s="961"/>
      <c r="GBL13" s="961"/>
      <c r="GBM13" s="963"/>
      <c r="GBN13" s="962"/>
      <c r="GBO13" s="961"/>
      <c r="GBP13" s="961"/>
      <c r="GBQ13" s="963"/>
      <c r="GBR13" s="962"/>
      <c r="GBS13" s="961"/>
      <c r="GBT13" s="961"/>
      <c r="GBU13" s="963"/>
      <c r="GBV13" s="962"/>
      <c r="GBW13" s="961"/>
      <c r="GBX13" s="961"/>
      <c r="GBY13" s="963"/>
      <c r="GBZ13" s="962"/>
      <c r="GCA13" s="961"/>
      <c r="GCB13" s="961"/>
      <c r="GCC13" s="963"/>
      <c r="GCD13" s="962"/>
      <c r="GCE13" s="961"/>
      <c r="GCF13" s="961"/>
      <c r="GCG13" s="963"/>
      <c r="GCH13" s="962"/>
      <c r="GCI13" s="961"/>
      <c r="GCJ13" s="961"/>
      <c r="GCK13" s="963"/>
      <c r="GCL13" s="962"/>
      <c r="GCM13" s="961"/>
      <c r="GCN13" s="961"/>
      <c r="GCO13" s="963"/>
      <c r="GCP13" s="962"/>
      <c r="GCQ13" s="961"/>
      <c r="GCR13" s="961"/>
      <c r="GCS13" s="963"/>
      <c r="GCT13" s="962"/>
      <c r="GCU13" s="961"/>
      <c r="GCV13" s="961"/>
      <c r="GCW13" s="963"/>
      <c r="GCX13" s="962"/>
      <c r="GCY13" s="961"/>
      <c r="GCZ13" s="961"/>
      <c r="GDA13" s="963"/>
      <c r="GDB13" s="962"/>
      <c r="GDC13" s="961"/>
      <c r="GDD13" s="961"/>
      <c r="GDE13" s="963"/>
      <c r="GDF13" s="962"/>
      <c r="GDG13" s="961"/>
      <c r="GDH13" s="961"/>
      <c r="GDI13" s="963"/>
      <c r="GDJ13" s="962"/>
      <c r="GDK13" s="961"/>
      <c r="GDL13" s="961"/>
      <c r="GDM13" s="963"/>
      <c r="GDN13" s="962"/>
      <c r="GDO13" s="961"/>
      <c r="GDP13" s="961"/>
      <c r="GDQ13" s="963"/>
      <c r="GDR13" s="962"/>
      <c r="GDS13" s="961"/>
      <c r="GDT13" s="961"/>
      <c r="GDU13" s="963"/>
      <c r="GDV13" s="962"/>
      <c r="GDW13" s="961"/>
      <c r="GDX13" s="961"/>
      <c r="GDY13" s="963"/>
      <c r="GDZ13" s="962"/>
      <c r="GEA13" s="961"/>
      <c r="GEB13" s="961"/>
      <c r="GEC13" s="963"/>
      <c r="GED13" s="962"/>
      <c r="GEE13" s="961"/>
      <c r="GEF13" s="961"/>
      <c r="GEG13" s="963"/>
      <c r="GEH13" s="962"/>
      <c r="GEI13" s="961"/>
      <c r="GEJ13" s="961"/>
      <c r="GEK13" s="963"/>
      <c r="GEL13" s="962"/>
      <c r="GEM13" s="961"/>
      <c r="GEN13" s="961"/>
      <c r="GEO13" s="963"/>
      <c r="GEP13" s="962"/>
      <c r="GEQ13" s="961"/>
      <c r="GER13" s="961"/>
      <c r="GES13" s="963"/>
      <c r="GET13" s="962"/>
      <c r="GEU13" s="961"/>
      <c r="GEV13" s="961"/>
      <c r="GEW13" s="963"/>
      <c r="GEX13" s="962"/>
      <c r="GEY13" s="961"/>
      <c r="GEZ13" s="961"/>
      <c r="GFA13" s="963"/>
      <c r="GFB13" s="962"/>
      <c r="GFC13" s="961"/>
      <c r="GFD13" s="961"/>
      <c r="GFE13" s="963"/>
      <c r="GFF13" s="962"/>
      <c r="GFG13" s="961"/>
      <c r="GFH13" s="961"/>
      <c r="GFI13" s="963"/>
      <c r="GFJ13" s="962"/>
      <c r="GFK13" s="961"/>
      <c r="GFL13" s="961"/>
      <c r="GFM13" s="963"/>
      <c r="GFN13" s="962"/>
      <c r="GFO13" s="961"/>
      <c r="GFP13" s="961"/>
      <c r="GFQ13" s="963"/>
      <c r="GFR13" s="962"/>
      <c r="GFS13" s="961"/>
      <c r="GFT13" s="961"/>
      <c r="GFU13" s="963"/>
      <c r="GFV13" s="962"/>
      <c r="GFW13" s="961"/>
      <c r="GFX13" s="961"/>
      <c r="GFY13" s="963"/>
      <c r="GFZ13" s="962"/>
      <c r="GGA13" s="961"/>
      <c r="GGB13" s="961"/>
      <c r="GGC13" s="963"/>
      <c r="GGD13" s="962"/>
      <c r="GGE13" s="961"/>
      <c r="GGF13" s="961"/>
      <c r="GGG13" s="963"/>
      <c r="GGH13" s="962"/>
      <c r="GGI13" s="961"/>
      <c r="GGJ13" s="961"/>
      <c r="GGK13" s="963"/>
      <c r="GGL13" s="962"/>
      <c r="GGM13" s="961"/>
      <c r="GGN13" s="961"/>
      <c r="GGO13" s="963"/>
      <c r="GGP13" s="962"/>
      <c r="GGQ13" s="961"/>
      <c r="GGR13" s="961"/>
      <c r="GGS13" s="963"/>
      <c r="GGT13" s="962"/>
      <c r="GGU13" s="961"/>
      <c r="GGV13" s="961"/>
      <c r="GGW13" s="963"/>
      <c r="GGX13" s="962"/>
      <c r="GGY13" s="961"/>
      <c r="GGZ13" s="961"/>
      <c r="GHA13" s="963"/>
      <c r="GHB13" s="962"/>
      <c r="GHC13" s="961"/>
      <c r="GHD13" s="961"/>
      <c r="GHE13" s="963"/>
      <c r="GHF13" s="962"/>
      <c r="GHG13" s="961"/>
      <c r="GHH13" s="961"/>
      <c r="GHI13" s="963"/>
      <c r="GHJ13" s="962"/>
      <c r="GHK13" s="961"/>
      <c r="GHL13" s="961"/>
      <c r="GHM13" s="963"/>
      <c r="GHN13" s="962"/>
      <c r="GHO13" s="961"/>
      <c r="GHP13" s="961"/>
      <c r="GHQ13" s="963"/>
      <c r="GHR13" s="962"/>
      <c r="GHS13" s="961"/>
      <c r="GHT13" s="961"/>
      <c r="GHU13" s="963"/>
      <c r="GHV13" s="962"/>
      <c r="GHW13" s="961"/>
      <c r="GHX13" s="961"/>
      <c r="GHY13" s="963"/>
      <c r="GHZ13" s="962"/>
      <c r="GIA13" s="961"/>
      <c r="GIB13" s="961"/>
      <c r="GIC13" s="963"/>
      <c r="GID13" s="962"/>
      <c r="GIE13" s="961"/>
      <c r="GIF13" s="961"/>
      <c r="GIG13" s="963"/>
      <c r="GIH13" s="962"/>
      <c r="GII13" s="961"/>
      <c r="GIJ13" s="961"/>
      <c r="GIK13" s="963"/>
      <c r="GIL13" s="962"/>
      <c r="GIM13" s="961"/>
      <c r="GIN13" s="961"/>
      <c r="GIO13" s="963"/>
      <c r="GIP13" s="962"/>
      <c r="GIQ13" s="961"/>
      <c r="GIR13" s="961"/>
      <c r="GIS13" s="963"/>
      <c r="GIT13" s="962"/>
      <c r="GIU13" s="961"/>
      <c r="GIV13" s="961"/>
      <c r="GIW13" s="963"/>
      <c r="GIX13" s="962"/>
      <c r="GIY13" s="961"/>
      <c r="GIZ13" s="961"/>
      <c r="GJA13" s="963"/>
      <c r="GJB13" s="962"/>
      <c r="GJC13" s="961"/>
      <c r="GJD13" s="961"/>
      <c r="GJE13" s="963"/>
      <c r="GJF13" s="962"/>
      <c r="GJG13" s="961"/>
      <c r="GJH13" s="961"/>
      <c r="GJI13" s="963"/>
      <c r="GJJ13" s="962"/>
      <c r="GJK13" s="961"/>
      <c r="GJL13" s="961"/>
      <c r="GJM13" s="963"/>
      <c r="GJN13" s="962"/>
      <c r="GJO13" s="961"/>
      <c r="GJP13" s="961"/>
      <c r="GJQ13" s="963"/>
      <c r="GJR13" s="962"/>
      <c r="GJS13" s="961"/>
      <c r="GJT13" s="961"/>
      <c r="GJU13" s="963"/>
      <c r="GJV13" s="962"/>
      <c r="GJW13" s="961"/>
      <c r="GJX13" s="961"/>
      <c r="GJY13" s="963"/>
      <c r="GJZ13" s="962"/>
      <c r="GKA13" s="961"/>
      <c r="GKB13" s="961"/>
      <c r="GKC13" s="963"/>
      <c r="GKD13" s="962"/>
      <c r="GKE13" s="961"/>
      <c r="GKF13" s="961"/>
      <c r="GKG13" s="963"/>
      <c r="GKH13" s="962"/>
      <c r="GKI13" s="961"/>
      <c r="GKJ13" s="961"/>
      <c r="GKK13" s="963"/>
      <c r="GKL13" s="962"/>
      <c r="GKM13" s="961"/>
      <c r="GKN13" s="961"/>
      <c r="GKO13" s="963"/>
      <c r="GKP13" s="962"/>
      <c r="GKQ13" s="961"/>
      <c r="GKR13" s="961"/>
      <c r="GKS13" s="963"/>
      <c r="GKT13" s="962"/>
      <c r="GKU13" s="961"/>
      <c r="GKV13" s="961"/>
      <c r="GKW13" s="963"/>
      <c r="GKX13" s="962"/>
      <c r="GKY13" s="961"/>
      <c r="GKZ13" s="961"/>
      <c r="GLA13" s="963"/>
      <c r="GLB13" s="962"/>
      <c r="GLC13" s="961"/>
      <c r="GLD13" s="961"/>
      <c r="GLE13" s="963"/>
      <c r="GLF13" s="962"/>
      <c r="GLG13" s="961"/>
      <c r="GLH13" s="961"/>
      <c r="GLI13" s="963"/>
      <c r="GLJ13" s="962"/>
      <c r="GLK13" s="961"/>
      <c r="GLL13" s="961"/>
      <c r="GLM13" s="963"/>
      <c r="GLN13" s="962"/>
      <c r="GLO13" s="961"/>
      <c r="GLP13" s="961"/>
      <c r="GLQ13" s="963"/>
      <c r="GLR13" s="962"/>
      <c r="GLS13" s="961"/>
      <c r="GLT13" s="961"/>
      <c r="GLU13" s="963"/>
      <c r="GLV13" s="962"/>
      <c r="GLW13" s="961"/>
      <c r="GLX13" s="961"/>
      <c r="GLY13" s="963"/>
      <c r="GLZ13" s="962"/>
      <c r="GMA13" s="961"/>
      <c r="GMB13" s="961"/>
      <c r="GMC13" s="963"/>
      <c r="GMD13" s="962"/>
      <c r="GME13" s="961"/>
      <c r="GMF13" s="961"/>
      <c r="GMG13" s="963"/>
      <c r="GMH13" s="962"/>
      <c r="GMI13" s="961"/>
      <c r="GMJ13" s="961"/>
      <c r="GMK13" s="963"/>
      <c r="GML13" s="962"/>
      <c r="GMM13" s="961"/>
      <c r="GMN13" s="961"/>
      <c r="GMO13" s="963"/>
      <c r="GMP13" s="962"/>
      <c r="GMQ13" s="961"/>
      <c r="GMR13" s="961"/>
      <c r="GMS13" s="963"/>
      <c r="GMT13" s="962"/>
      <c r="GMU13" s="961"/>
      <c r="GMV13" s="961"/>
      <c r="GMW13" s="963"/>
      <c r="GMX13" s="962"/>
      <c r="GMY13" s="961"/>
      <c r="GMZ13" s="961"/>
      <c r="GNA13" s="963"/>
      <c r="GNB13" s="962"/>
      <c r="GNC13" s="961"/>
      <c r="GND13" s="961"/>
      <c r="GNE13" s="963"/>
      <c r="GNF13" s="962"/>
      <c r="GNG13" s="961"/>
      <c r="GNH13" s="961"/>
      <c r="GNI13" s="963"/>
      <c r="GNJ13" s="962"/>
      <c r="GNK13" s="961"/>
      <c r="GNL13" s="961"/>
      <c r="GNM13" s="963"/>
      <c r="GNN13" s="962"/>
      <c r="GNO13" s="961"/>
      <c r="GNP13" s="961"/>
      <c r="GNQ13" s="963"/>
      <c r="GNR13" s="962"/>
      <c r="GNS13" s="961"/>
      <c r="GNT13" s="961"/>
      <c r="GNU13" s="963"/>
      <c r="GNV13" s="962"/>
      <c r="GNW13" s="961"/>
      <c r="GNX13" s="961"/>
      <c r="GNY13" s="963"/>
      <c r="GNZ13" s="962"/>
      <c r="GOA13" s="961"/>
      <c r="GOB13" s="961"/>
      <c r="GOC13" s="963"/>
      <c r="GOD13" s="962"/>
      <c r="GOE13" s="961"/>
      <c r="GOF13" s="961"/>
      <c r="GOG13" s="963"/>
      <c r="GOH13" s="962"/>
      <c r="GOI13" s="961"/>
      <c r="GOJ13" s="961"/>
      <c r="GOK13" s="963"/>
      <c r="GOL13" s="962"/>
      <c r="GOM13" s="961"/>
      <c r="GON13" s="961"/>
      <c r="GOO13" s="963"/>
      <c r="GOP13" s="962"/>
      <c r="GOQ13" s="961"/>
      <c r="GOR13" s="961"/>
      <c r="GOS13" s="963"/>
      <c r="GOT13" s="962"/>
      <c r="GOU13" s="961"/>
      <c r="GOV13" s="961"/>
      <c r="GOW13" s="963"/>
      <c r="GOX13" s="962"/>
      <c r="GOY13" s="961"/>
      <c r="GOZ13" s="961"/>
      <c r="GPA13" s="963"/>
      <c r="GPB13" s="962"/>
      <c r="GPC13" s="961"/>
      <c r="GPD13" s="961"/>
      <c r="GPE13" s="963"/>
      <c r="GPF13" s="962"/>
      <c r="GPG13" s="961"/>
      <c r="GPH13" s="961"/>
      <c r="GPI13" s="963"/>
      <c r="GPJ13" s="962"/>
      <c r="GPK13" s="961"/>
      <c r="GPL13" s="961"/>
      <c r="GPM13" s="963"/>
      <c r="GPN13" s="962"/>
      <c r="GPO13" s="961"/>
      <c r="GPP13" s="961"/>
      <c r="GPQ13" s="963"/>
      <c r="GPR13" s="962"/>
      <c r="GPS13" s="961"/>
      <c r="GPT13" s="961"/>
      <c r="GPU13" s="963"/>
      <c r="GPV13" s="962"/>
      <c r="GPW13" s="961"/>
      <c r="GPX13" s="961"/>
      <c r="GPY13" s="963"/>
      <c r="GPZ13" s="962"/>
      <c r="GQA13" s="961"/>
      <c r="GQB13" s="961"/>
      <c r="GQC13" s="963"/>
      <c r="GQD13" s="962"/>
      <c r="GQE13" s="961"/>
      <c r="GQF13" s="961"/>
      <c r="GQG13" s="963"/>
      <c r="GQH13" s="962"/>
      <c r="GQI13" s="961"/>
      <c r="GQJ13" s="961"/>
      <c r="GQK13" s="963"/>
      <c r="GQL13" s="962"/>
      <c r="GQM13" s="961"/>
      <c r="GQN13" s="961"/>
      <c r="GQO13" s="963"/>
      <c r="GQP13" s="962"/>
      <c r="GQQ13" s="961"/>
      <c r="GQR13" s="961"/>
      <c r="GQS13" s="963"/>
      <c r="GQT13" s="962"/>
      <c r="GQU13" s="961"/>
      <c r="GQV13" s="961"/>
      <c r="GQW13" s="963"/>
      <c r="GQX13" s="962"/>
      <c r="GQY13" s="961"/>
      <c r="GQZ13" s="961"/>
      <c r="GRA13" s="963"/>
      <c r="GRB13" s="962"/>
      <c r="GRC13" s="961"/>
      <c r="GRD13" s="961"/>
      <c r="GRE13" s="963"/>
      <c r="GRF13" s="962"/>
      <c r="GRG13" s="961"/>
      <c r="GRH13" s="961"/>
      <c r="GRI13" s="963"/>
      <c r="GRJ13" s="962"/>
      <c r="GRK13" s="961"/>
      <c r="GRL13" s="961"/>
      <c r="GRM13" s="963"/>
      <c r="GRN13" s="962"/>
      <c r="GRO13" s="961"/>
      <c r="GRP13" s="961"/>
      <c r="GRQ13" s="963"/>
      <c r="GRR13" s="962"/>
      <c r="GRS13" s="961"/>
      <c r="GRT13" s="961"/>
      <c r="GRU13" s="963"/>
      <c r="GRV13" s="962"/>
      <c r="GRW13" s="961"/>
      <c r="GRX13" s="961"/>
      <c r="GRY13" s="963"/>
      <c r="GRZ13" s="962"/>
      <c r="GSA13" s="961"/>
      <c r="GSB13" s="961"/>
      <c r="GSC13" s="963"/>
      <c r="GSD13" s="962"/>
      <c r="GSE13" s="961"/>
      <c r="GSF13" s="961"/>
      <c r="GSG13" s="963"/>
      <c r="GSH13" s="962"/>
      <c r="GSI13" s="961"/>
      <c r="GSJ13" s="961"/>
      <c r="GSK13" s="963"/>
      <c r="GSL13" s="962"/>
      <c r="GSM13" s="961"/>
      <c r="GSN13" s="961"/>
      <c r="GSO13" s="963"/>
      <c r="GSP13" s="962"/>
      <c r="GSQ13" s="961"/>
      <c r="GSR13" s="961"/>
      <c r="GSS13" s="963"/>
      <c r="GST13" s="962"/>
      <c r="GSU13" s="961"/>
      <c r="GSV13" s="961"/>
      <c r="GSW13" s="963"/>
      <c r="GSX13" s="962"/>
      <c r="GSY13" s="961"/>
      <c r="GSZ13" s="961"/>
      <c r="GTA13" s="963"/>
      <c r="GTB13" s="962"/>
      <c r="GTC13" s="961"/>
      <c r="GTD13" s="961"/>
      <c r="GTE13" s="963"/>
      <c r="GTF13" s="962"/>
      <c r="GTG13" s="961"/>
      <c r="GTH13" s="961"/>
      <c r="GTI13" s="963"/>
      <c r="GTJ13" s="962"/>
      <c r="GTK13" s="961"/>
      <c r="GTL13" s="961"/>
      <c r="GTM13" s="963"/>
      <c r="GTN13" s="962"/>
      <c r="GTO13" s="961"/>
      <c r="GTP13" s="961"/>
      <c r="GTQ13" s="963"/>
      <c r="GTR13" s="962"/>
      <c r="GTS13" s="961"/>
      <c r="GTT13" s="961"/>
      <c r="GTU13" s="963"/>
      <c r="GTV13" s="962"/>
      <c r="GTW13" s="961"/>
      <c r="GTX13" s="961"/>
      <c r="GTY13" s="963"/>
      <c r="GTZ13" s="962"/>
      <c r="GUA13" s="961"/>
      <c r="GUB13" s="961"/>
      <c r="GUC13" s="963"/>
      <c r="GUD13" s="962"/>
      <c r="GUE13" s="961"/>
      <c r="GUF13" s="961"/>
      <c r="GUG13" s="963"/>
      <c r="GUH13" s="962"/>
      <c r="GUI13" s="961"/>
      <c r="GUJ13" s="961"/>
      <c r="GUK13" s="963"/>
      <c r="GUL13" s="962"/>
      <c r="GUM13" s="961"/>
      <c r="GUN13" s="961"/>
      <c r="GUO13" s="963"/>
      <c r="GUP13" s="962"/>
      <c r="GUQ13" s="961"/>
      <c r="GUR13" s="961"/>
      <c r="GUS13" s="963"/>
      <c r="GUT13" s="962"/>
      <c r="GUU13" s="961"/>
      <c r="GUV13" s="961"/>
      <c r="GUW13" s="963"/>
      <c r="GUX13" s="962"/>
      <c r="GUY13" s="961"/>
      <c r="GUZ13" s="961"/>
      <c r="GVA13" s="963"/>
      <c r="GVB13" s="962"/>
      <c r="GVC13" s="961"/>
      <c r="GVD13" s="961"/>
      <c r="GVE13" s="963"/>
      <c r="GVF13" s="962"/>
      <c r="GVG13" s="961"/>
      <c r="GVH13" s="961"/>
      <c r="GVI13" s="963"/>
      <c r="GVJ13" s="962"/>
      <c r="GVK13" s="961"/>
      <c r="GVL13" s="961"/>
      <c r="GVM13" s="963"/>
      <c r="GVN13" s="962"/>
      <c r="GVO13" s="961"/>
      <c r="GVP13" s="961"/>
      <c r="GVQ13" s="963"/>
      <c r="GVR13" s="962"/>
      <c r="GVS13" s="961"/>
      <c r="GVT13" s="961"/>
      <c r="GVU13" s="963"/>
      <c r="GVV13" s="962"/>
      <c r="GVW13" s="961"/>
      <c r="GVX13" s="961"/>
      <c r="GVY13" s="963"/>
      <c r="GVZ13" s="962"/>
      <c r="GWA13" s="961"/>
      <c r="GWB13" s="961"/>
      <c r="GWC13" s="963"/>
      <c r="GWD13" s="962"/>
      <c r="GWE13" s="961"/>
      <c r="GWF13" s="961"/>
      <c r="GWG13" s="963"/>
      <c r="GWH13" s="962"/>
      <c r="GWI13" s="961"/>
      <c r="GWJ13" s="961"/>
      <c r="GWK13" s="963"/>
      <c r="GWL13" s="962"/>
      <c r="GWM13" s="961"/>
      <c r="GWN13" s="961"/>
      <c r="GWO13" s="963"/>
      <c r="GWP13" s="962"/>
      <c r="GWQ13" s="961"/>
      <c r="GWR13" s="961"/>
      <c r="GWS13" s="963"/>
      <c r="GWT13" s="962"/>
      <c r="GWU13" s="961"/>
      <c r="GWV13" s="961"/>
      <c r="GWW13" s="963"/>
      <c r="GWX13" s="962"/>
      <c r="GWY13" s="961"/>
      <c r="GWZ13" s="961"/>
      <c r="GXA13" s="963"/>
      <c r="GXB13" s="962"/>
      <c r="GXC13" s="961"/>
      <c r="GXD13" s="961"/>
      <c r="GXE13" s="963"/>
      <c r="GXF13" s="962"/>
      <c r="GXG13" s="961"/>
      <c r="GXH13" s="961"/>
      <c r="GXI13" s="963"/>
      <c r="GXJ13" s="962"/>
      <c r="GXK13" s="961"/>
      <c r="GXL13" s="961"/>
      <c r="GXM13" s="963"/>
      <c r="GXN13" s="962"/>
      <c r="GXO13" s="961"/>
      <c r="GXP13" s="961"/>
      <c r="GXQ13" s="963"/>
      <c r="GXR13" s="962"/>
      <c r="GXS13" s="961"/>
      <c r="GXT13" s="961"/>
      <c r="GXU13" s="963"/>
      <c r="GXV13" s="962"/>
      <c r="GXW13" s="961"/>
      <c r="GXX13" s="961"/>
      <c r="GXY13" s="963"/>
      <c r="GXZ13" s="962"/>
      <c r="GYA13" s="961"/>
      <c r="GYB13" s="961"/>
      <c r="GYC13" s="963"/>
      <c r="GYD13" s="962"/>
      <c r="GYE13" s="961"/>
      <c r="GYF13" s="961"/>
      <c r="GYG13" s="963"/>
      <c r="GYH13" s="962"/>
      <c r="GYI13" s="961"/>
      <c r="GYJ13" s="961"/>
      <c r="GYK13" s="963"/>
      <c r="GYL13" s="962"/>
      <c r="GYM13" s="961"/>
      <c r="GYN13" s="961"/>
      <c r="GYO13" s="963"/>
      <c r="GYP13" s="962"/>
      <c r="GYQ13" s="961"/>
      <c r="GYR13" s="961"/>
      <c r="GYS13" s="963"/>
      <c r="GYT13" s="962"/>
      <c r="GYU13" s="961"/>
      <c r="GYV13" s="961"/>
      <c r="GYW13" s="963"/>
      <c r="GYX13" s="962"/>
      <c r="GYY13" s="961"/>
      <c r="GYZ13" s="961"/>
      <c r="GZA13" s="963"/>
      <c r="GZB13" s="962"/>
      <c r="GZC13" s="961"/>
      <c r="GZD13" s="961"/>
      <c r="GZE13" s="963"/>
      <c r="GZF13" s="962"/>
      <c r="GZG13" s="961"/>
      <c r="GZH13" s="961"/>
      <c r="GZI13" s="963"/>
      <c r="GZJ13" s="962"/>
      <c r="GZK13" s="961"/>
      <c r="GZL13" s="961"/>
      <c r="GZM13" s="963"/>
      <c r="GZN13" s="962"/>
      <c r="GZO13" s="961"/>
      <c r="GZP13" s="961"/>
      <c r="GZQ13" s="963"/>
      <c r="GZR13" s="962"/>
      <c r="GZS13" s="961"/>
      <c r="GZT13" s="961"/>
      <c r="GZU13" s="963"/>
      <c r="GZV13" s="962"/>
      <c r="GZW13" s="961"/>
      <c r="GZX13" s="961"/>
      <c r="GZY13" s="963"/>
      <c r="GZZ13" s="962"/>
      <c r="HAA13" s="961"/>
      <c r="HAB13" s="961"/>
      <c r="HAC13" s="963"/>
      <c r="HAD13" s="962"/>
      <c r="HAE13" s="961"/>
      <c r="HAF13" s="961"/>
      <c r="HAG13" s="963"/>
      <c r="HAH13" s="962"/>
      <c r="HAI13" s="961"/>
      <c r="HAJ13" s="961"/>
      <c r="HAK13" s="963"/>
      <c r="HAL13" s="962"/>
      <c r="HAM13" s="961"/>
      <c r="HAN13" s="961"/>
      <c r="HAO13" s="963"/>
      <c r="HAP13" s="962"/>
      <c r="HAQ13" s="961"/>
      <c r="HAR13" s="961"/>
      <c r="HAS13" s="963"/>
      <c r="HAT13" s="962"/>
      <c r="HAU13" s="961"/>
      <c r="HAV13" s="961"/>
      <c r="HAW13" s="963"/>
      <c r="HAX13" s="962"/>
      <c r="HAY13" s="961"/>
      <c r="HAZ13" s="961"/>
      <c r="HBA13" s="963"/>
      <c r="HBB13" s="962"/>
      <c r="HBC13" s="961"/>
      <c r="HBD13" s="961"/>
      <c r="HBE13" s="963"/>
      <c r="HBF13" s="962"/>
      <c r="HBG13" s="961"/>
      <c r="HBH13" s="961"/>
      <c r="HBI13" s="963"/>
      <c r="HBJ13" s="962"/>
      <c r="HBK13" s="961"/>
      <c r="HBL13" s="961"/>
      <c r="HBM13" s="963"/>
      <c r="HBN13" s="962"/>
      <c r="HBO13" s="961"/>
      <c r="HBP13" s="961"/>
      <c r="HBQ13" s="963"/>
      <c r="HBR13" s="962"/>
      <c r="HBS13" s="961"/>
      <c r="HBT13" s="961"/>
      <c r="HBU13" s="963"/>
      <c r="HBV13" s="962"/>
      <c r="HBW13" s="961"/>
      <c r="HBX13" s="961"/>
      <c r="HBY13" s="963"/>
      <c r="HBZ13" s="962"/>
      <c r="HCA13" s="961"/>
      <c r="HCB13" s="961"/>
      <c r="HCC13" s="963"/>
      <c r="HCD13" s="962"/>
      <c r="HCE13" s="961"/>
      <c r="HCF13" s="961"/>
      <c r="HCG13" s="963"/>
      <c r="HCH13" s="962"/>
      <c r="HCI13" s="961"/>
      <c r="HCJ13" s="961"/>
      <c r="HCK13" s="963"/>
      <c r="HCL13" s="962"/>
      <c r="HCM13" s="961"/>
      <c r="HCN13" s="961"/>
      <c r="HCO13" s="963"/>
      <c r="HCP13" s="962"/>
      <c r="HCQ13" s="961"/>
      <c r="HCR13" s="961"/>
      <c r="HCS13" s="963"/>
      <c r="HCT13" s="962"/>
      <c r="HCU13" s="961"/>
      <c r="HCV13" s="961"/>
      <c r="HCW13" s="963"/>
      <c r="HCX13" s="962"/>
      <c r="HCY13" s="961"/>
      <c r="HCZ13" s="961"/>
      <c r="HDA13" s="963"/>
      <c r="HDB13" s="962"/>
      <c r="HDC13" s="961"/>
      <c r="HDD13" s="961"/>
      <c r="HDE13" s="963"/>
      <c r="HDF13" s="962"/>
      <c r="HDG13" s="961"/>
      <c r="HDH13" s="961"/>
      <c r="HDI13" s="963"/>
      <c r="HDJ13" s="962"/>
      <c r="HDK13" s="961"/>
      <c r="HDL13" s="961"/>
      <c r="HDM13" s="963"/>
      <c r="HDN13" s="962"/>
      <c r="HDO13" s="961"/>
      <c r="HDP13" s="961"/>
      <c r="HDQ13" s="963"/>
      <c r="HDR13" s="962"/>
      <c r="HDS13" s="961"/>
      <c r="HDT13" s="961"/>
      <c r="HDU13" s="963"/>
      <c r="HDV13" s="962"/>
      <c r="HDW13" s="961"/>
      <c r="HDX13" s="961"/>
      <c r="HDY13" s="963"/>
      <c r="HDZ13" s="962"/>
      <c r="HEA13" s="961"/>
      <c r="HEB13" s="961"/>
      <c r="HEC13" s="963"/>
      <c r="HED13" s="962"/>
      <c r="HEE13" s="961"/>
      <c r="HEF13" s="961"/>
      <c r="HEG13" s="963"/>
      <c r="HEH13" s="962"/>
      <c r="HEI13" s="961"/>
      <c r="HEJ13" s="961"/>
      <c r="HEK13" s="963"/>
      <c r="HEL13" s="962"/>
      <c r="HEM13" s="961"/>
      <c r="HEN13" s="961"/>
      <c r="HEO13" s="963"/>
      <c r="HEP13" s="962"/>
      <c r="HEQ13" s="961"/>
      <c r="HER13" s="961"/>
      <c r="HES13" s="963"/>
      <c r="HET13" s="962"/>
      <c r="HEU13" s="961"/>
      <c r="HEV13" s="961"/>
      <c r="HEW13" s="963"/>
      <c r="HEX13" s="962"/>
      <c r="HEY13" s="961"/>
      <c r="HEZ13" s="961"/>
      <c r="HFA13" s="963"/>
      <c r="HFB13" s="962"/>
      <c r="HFC13" s="961"/>
      <c r="HFD13" s="961"/>
      <c r="HFE13" s="963"/>
      <c r="HFF13" s="962"/>
      <c r="HFG13" s="961"/>
      <c r="HFH13" s="961"/>
      <c r="HFI13" s="963"/>
      <c r="HFJ13" s="962"/>
      <c r="HFK13" s="961"/>
      <c r="HFL13" s="961"/>
      <c r="HFM13" s="963"/>
      <c r="HFN13" s="962"/>
      <c r="HFO13" s="961"/>
      <c r="HFP13" s="961"/>
      <c r="HFQ13" s="963"/>
      <c r="HFR13" s="962"/>
      <c r="HFS13" s="961"/>
      <c r="HFT13" s="961"/>
      <c r="HFU13" s="963"/>
      <c r="HFV13" s="962"/>
      <c r="HFW13" s="961"/>
      <c r="HFX13" s="961"/>
      <c r="HFY13" s="963"/>
      <c r="HFZ13" s="962"/>
      <c r="HGA13" s="961"/>
      <c r="HGB13" s="961"/>
      <c r="HGC13" s="963"/>
      <c r="HGD13" s="962"/>
      <c r="HGE13" s="961"/>
      <c r="HGF13" s="961"/>
      <c r="HGG13" s="963"/>
      <c r="HGH13" s="962"/>
      <c r="HGI13" s="961"/>
      <c r="HGJ13" s="961"/>
      <c r="HGK13" s="963"/>
      <c r="HGL13" s="962"/>
      <c r="HGM13" s="961"/>
      <c r="HGN13" s="961"/>
      <c r="HGO13" s="963"/>
      <c r="HGP13" s="962"/>
      <c r="HGQ13" s="961"/>
      <c r="HGR13" s="961"/>
      <c r="HGS13" s="963"/>
      <c r="HGT13" s="962"/>
      <c r="HGU13" s="961"/>
      <c r="HGV13" s="961"/>
      <c r="HGW13" s="963"/>
      <c r="HGX13" s="962"/>
      <c r="HGY13" s="961"/>
      <c r="HGZ13" s="961"/>
      <c r="HHA13" s="963"/>
      <c r="HHB13" s="962"/>
      <c r="HHC13" s="961"/>
      <c r="HHD13" s="961"/>
      <c r="HHE13" s="963"/>
      <c r="HHF13" s="962"/>
      <c r="HHG13" s="961"/>
      <c r="HHH13" s="961"/>
      <c r="HHI13" s="963"/>
      <c r="HHJ13" s="962"/>
      <c r="HHK13" s="961"/>
      <c r="HHL13" s="961"/>
      <c r="HHM13" s="963"/>
      <c r="HHN13" s="962"/>
      <c r="HHO13" s="961"/>
      <c r="HHP13" s="961"/>
      <c r="HHQ13" s="963"/>
      <c r="HHR13" s="962"/>
      <c r="HHS13" s="961"/>
      <c r="HHT13" s="961"/>
      <c r="HHU13" s="963"/>
      <c r="HHV13" s="962"/>
      <c r="HHW13" s="961"/>
      <c r="HHX13" s="961"/>
      <c r="HHY13" s="963"/>
      <c r="HHZ13" s="962"/>
      <c r="HIA13" s="961"/>
      <c r="HIB13" s="961"/>
      <c r="HIC13" s="963"/>
      <c r="HID13" s="962"/>
      <c r="HIE13" s="961"/>
      <c r="HIF13" s="961"/>
      <c r="HIG13" s="963"/>
      <c r="HIH13" s="962"/>
      <c r="HII13" s="961"/>
      <c r="HIJ13" s="961"/>
      <c r="HIK13" s="963"/>
      <c r="HIL13" s="962"/>
      <c r="HIM13" s="961"/>
      <c r="HIN13" s="961"/>
      <c r="HIO13" s="963"/>
      <c r="HIP13" s="962"/>
      <c r="HIQ13" s="961"/>
      <c r="HIR13" s="961"/>
      <c r="HIS13" s="963"/>
      <c r="HIT13" s="962"/>
      <c r="HIU13" s="961"/>
      <c r="HIV13" s="961"/>
      <c r="HIW13" s="963"/>
      <c r="HIX13" s="962"/>
      <c r="HIY13" s="961"/>
      <c r="HIZ13" s="961"/>
      <c r="HJA13" s="963"/>
      <c r="HJB13" s="962"/>
      <c r="HJC13" s="961"/>
      <c r="HJD13" s="961"/>
      <c r="HJE13" s="963"/>
      <c r="HJF13" s="962"/>
      <c r="HJG13" s="961"/>
      <c r="HJH13" s="961"/>
      <c r="HJI13" s="963"/>
      <c r="HJJ13" s="962"/>
      <c r="HJK13" s="961"/>
      <c r="HJL13" s="961"/>
      <c r="HJM13" s="963"/>
      <c r="HJN13" s="962"/>
      <c r="HJO13" s="961"/>
      <c r="HJP13" s="961"/>
      <c r="HJQ13" s="963"/>
      <c r="HJR13" s="962"/>
      <c r="HJS13" s="961"/>
      <c r="HJT13" s="961"/>
      <c r="HJU13" s="963"/>
      <c r="HJV13" s="962"/>
      <c r="HJW13" s="961"/>
      <c r="HJX13" s="961"/>
      <c r="HJY13" s="963"/>
      <c r="HJZ13" s="962"/>
      <c r="HKA13" s="961"/>
      <c r="HKB13" s="961"/>
      <c r="HKC13" s="963"/>
      <c r="HKD13" s="962"/>
      <c r="HKE13" s="961"/>
      <c r="HKF13" s="961"/>
      <c r="HKG13" s="963"/>
      <c r="HKH13" s="962"/>
      <c r="HKI13" s="961"/>
      <c r="HKJ13" s="961"/>
      <c r="HKK13" s="963"/>
      <c r="HKL13" s="962"/>
      <c r="HKM13" s="961"/>
      <c r="HKN13" s="961"/>
      <c r="HKO13" s="963"/>
      <c r="HKP13" s="962"/>
      <c r="HKQ13" s="961"/>
      <c r="HKR13" s="961"/>
      <c r="HKS13" s="963"/>
      <c r="HKT13" s="962"/>
      <c r="HKU13" s="961"/>
      <c r="HKV13" s="961"/>
      <c r="HKW13" s="963"/>
      <c r="HKX13" s="962"/>
      <c r="HKY13" s="961"/>
      <c r="HKZ13" s="961"/>
      <c r="HLA13" s="963"/>
      <c r="HLB13" s="962"/>
      <c r="HLC13" s="961"/>
      <c r="HLD13" s="961"/>
      <c r="HLE13" s="963"/>
      <c r="HLF13" s="962"/>
      <c r="HLG13" s="961"/>
      <c r="HLH13" s="961"/>
      <c r="HLI13" s="963"/>
      <c r="HLJ13" s="962"/>
      <c r="HLK13" s="961"/>
      <c r="HLL13" s="961"/>
      <c r="HLM13" s="963"/>
      <c r="HLN13" s="962"/>
      <c r="HLO13" s="961"/>
      <c r="HLP13" s="961"/>
      <c r="HLQ13" s="963"/>
      <c r="HLR13" s="962"/>
      <c r="HLS13" s="961"/>
      <c r="HLT13" s="961"/>
      <c r="HLU13" s="963"/>
      <c r="HLV13" s="962"/>
      <c r="HLW13" s="961"/>
      <c r="HLX13" s="961"/>
      <c r="HLY13" s="963"/>
      <c r="HLZ13" s="962"/>
      <c r="HMA13" s="961"/>
      <c r="HMB13" s="961"/>
      <c r="HMC13" s="963"/>
      <c r="HMD13" s="962"/>
      <c r="HME13" s="961"/>
      <c r="HMF13" s="961"/>
      <c r="HMG13" s="963"/>
      <c r="HMH13" s="962"/>
      <c r="HMI13" s="961"/>
      <c r="HMJ13" s="961"/>
      <c r="HMK13" s="963"/>
      <c r="HML13" s="962"/>
      <c r="HMM13" s="961"/>
      <c r="HMN13" s="961"/>
      <c r="HMO13" s="963"/>
      <c r="HMP13" s="962"/>
      <c r="HMQ13" s="961"/>
      <c r="HMR13" s="961"/>
      <c r="HMS13" s="963"/>
      <c r="HMT13" s="962"/>
      <c r="HMU13" s="961"/>
      <c r="HMV13" s="961"/>
      <c r="HMW13" s="963"/>
      <c r="HMX13" s="962"/>
      <c r="HMY13" s="961"/>
      <c r="HMZ13" s="961"/>
      <c r="HNA13" s="963"/>
      <c r="HNB13" s="962"/>
      <c r="HNC13" s="961"/>
      <c r="HND13" s="961"/>
      <c r="HNE13" s="963"/>
      <c r="HNF13" s="962"/>
      <c r="HNG13" s="961"/>
      <c r="HNH13" s="961"/>
      <c r="HNI13" s="963"/>
      <c r="HNJ13" s="962"/>
      <c r="HNK13" s="961"/>
      <c r="HNL13" s="961"/>
      <c r="HNM13" s="963"/>
      <c r="HNN13" s="962"/>
      <c r="HNO13" s="961"/>
      <c r="HNP13" s="961"/>
      <c r="HNQ13" s="963"/>
      <c r="HNR13" s="962"/>
      <c r="HNS13" s="961"/>
      <c r="HNT13" s="961"/>
      <c r="HNU13" s="963"/>
      <c r="HNV13" s="962"/>
      <c r="HNW13" s="961"/>
      <c r="HNX13" s="961"/>
      <c r="HNY13" s="963"/>
      <c r="HNZ13" s="962"/>
      <c r="HOA13" s="961"/>
      <c r="HOB13" s="961"/>
      <c r="HOC13" s="963"/>
      <c r="HOD13" s="962"/>
      <c r="HOE13" s="961"/>
      <c r="HOF13" s="961"/>
      <c r="HOG13" s="963"/>
      <c r="HOH13" s="962"/>
      <c r="HOI13" s="961"/>
      <c r="HOJ13" s="961"/>
      <c r="HOK13" s="963"/>
      <c r="HOL13" s="962"/>
      <c r="HOM13" s="961"/>
      <c r="HON13" s="961"/>
      <c r="HOO13" s="963"/>
      <c r="HOP13" s="962"/>
      <c r="HOQ13" s="961"/>
      <c r="HOR13" s="961"/>
      <c r="HOS13" s="963"/>
      <c r="HOT13" s="962"/>
      <c r="HOU13" s="961"/>
      <c r="HOV13" s="961"/>
      <c r="HOW13" s="963"/>
      <c r="HOX13" s="962"/>
      <c r="HOY13" s="961"/>
      <c r="HOZ13" s="961"/>
      <c r="HPA13" s="963"/>
      <c r="HPB13" s="962"/>
      <c r="HPC13" s="961"/>
      <c r="HPD13" s="961"/>
      <c r="HPE13" s="963"/>
      <c r="HPF13" s="962"/>
      <c r="HPG13" s="961"/>
      <c r="HPH13" s="961"/>
      <c r="HPI13" s="963"/>
      <c r="HPJ13" s="962"/>
      <c r="HPK13" s="961"/>
      <c r="HPL13" s="961"/>
      <c r="HPM13" s="963"/>
      <c r="HPN13" s="962"/>
      <c r="HPO13" s="961"/>
      <c r="HPP13" s="961"/>
      <c r="HPQ13" s="963"/>
      <c r="HPR13" s="962"/>
      <c r="HPS13" s="961"/>
      <c r="HPT13" s="961"/>
      <c r="HPU13" s="963"/>
      <c r="HPV13" s="962"/>
      <c r="HPW13" s="961"/>
      <c r="HPX13" s="961"/>
      <c r="HPY13" s="963"/>
      <c r="HPZ13" s="962"/>
      <c r="HQA13" s="961"/>
      <c r="HQB13" s="961"/>
      <c r="HQC13" s="963"/>
      <c r="HQD13" s="962"/>
      <c r="HQE13" s="961"/>
      <c r="HQF13" s="961"/>
      <c r="HQG13" s="963"/>
      <c r="HQH13" s="962"/>
      <c r="HQI13" s="961"/>
      <c r="HQJ13" s="961"/>
      <c r="HQK13" s="963"/>
      <c r="HQL13" s="962"/>
      <c r="HQM13" s="961"/>
      <c r="HQN13" s="961"/>
      <c r="HQO13" s="963"/>
      <c r="HQP13" s="962"/>
      <c r="HQQ13" s="961"/>
      <c r="HQR13" s="961"/>
      <c r="HQS13" s="963"/>
      <c r="HQT13" s="962"/>
      <c r="HQU13" s="961"/>
      <c r="HQV13" s="961"/>
      <c r="HQW13" s="963"/>
      <c r="HQX13" s="962"/>
      <c r="HQY13" s="961"/>
      <c r="HQZ13" s="961"/>
      <c r="HRA13" s="963"/>
      <c r="HRB13" s="962"/>
      <c r="HRC13" s="961"/>
      <c r="HRD13" s="961"/>
      <c r="HRE13" s="963"/>
      <c r="HRF13" s="962"/>
      <c r="HRG13" s="961"/>
      <c r="HRH13" s="961"/>
      <c r="HRI13" s="963"/>
      <c r="HRJ13" s="962"/>
      <c r="HRK13" s="961"/>
      <c r="HRL13" s="961"/>
      <c r="HRM13" s="963"/>
      <c r="HRN13" s="962"/>
      <c r="HRO13" s="961"/>
      <c r="HRP13" s="961"/>
      <c r="HRQ13" s="963"/>
      <c r="HRR13" s="962"/>
      <c r="HRS13" s="961"/>
      <c r="HRT13" s="961"/>
      <c r="HRU13" s="963"/>
      <c r="HRV13" s="962"/>
      <c r="HRW13" s="961"/>
      <c r="HRX13" s="961"/>
      <c r="HRY13" s="963"/>
      <c r="HRZ13" s="962"/>
      <c r="HSA13" s="961"/>
      <c r="HSB13" s="961"/>
      <c r="HSC13" s="963"/>
      <c r="HSD13" s="962"/>
      <c r="HSE13" s="961"/>
      <c r="HSF13" s="961"/>
      <c r="HSG13" s="963"/>
      <c r="HSH13" s="962"/>
      <c r="HSI13" s="961"/>
      <c r="HSJ13" s="961"/>
      <c r="HSK13" s="963"/>
      <c r="HSL13" s="962"/>
      <c r="HSM13" s="961"/>
      <c r="HSN13" s="961"/>
      <c r="HSO13" s="963"/>
      <c r="HSP13" s="962"/>
      <c r="HSQ13" s="961"/>
      <c r="HSR13" s="961"/>
      <c r="HSS13" s="963"/>
      <c r="HST13" s="962"/>
      <c r="HSU13" s="961"/>
      <c r="HSV13" s="961"/>
      <c r="HSW13" s="963"/>
      <c r="HSX13" s="962"/>
      <c r="HSY13" s="961"/>
      <c r="HSZ13" s="961"/>
      <c r="HTA13" s="963"/>
      <c r="HTB13" s="962"/>
      <c r="HTC13" s="961"/>
      <c r="HTD13" s="961"/>
      <c r="HTE13" s="963"/>
      <c r="HTF13" s="962"/>
      <c r="HTG13" s="961"/>
      <c r="HTH13" s="961"/>
      <c r="HTI13" s="963"/>
      <c r="HTJ13" s="962"/>
      <c r="HTK13" s="961"/>
      <c r="HTL13" s="961"/>
      <c r="HTM13" s="963"/>
      <c r="HTN13" s="962"/>
      <c r="HTO13" s="961"/>
      <c r="HTP13" s="961"/>
      <c r="HTQ13" s="963"/>
      <c r="HTR13" s="962"/>
      <c r="HTS13" s="961"/>
      <c r="HTT13" s="961"/>
      <c r="HTU13" s="963"/>
      <c r="HTV13" s="962"/>
      <c r="HTW13" s="961"/>
      <c r="HTX13" s="961"/>
      <c r="HTY13" s="963"/>
      <c r="HTZ13" s="962"/>
      <c r="HUA13" s="961"/>
      <c r="HUB13" s="961"/>
      <c r="HUC13" s="963"/>
      <c r="HUD13" s="962"/>
      <c r="HUE13" s="961"/>
      <c r="HUF13" s="961"/>
      <c r="HUG13" s="963"/>
      <c r="HUH13" s="962"/>
      <c r="HUI13" s="961"/>
      <c r="HUJ13" s="961"/>
      <c r="HUK13" s="963"/>
      <c r="HUL13" s="962"/>
      <c r="HUM13" s="961"/>
      <c r="HUN13" s="961"/>
      <c r="HUO13" s="963"/>
      <c r="HUP13" s="962"/>
      <c r="HUQ13" s="961"/>
      <c r="HUR13" s="961"/>
      <c r="HUS13" s="963"/>
      <c r="HUT13" s="962"/>
      <c r="HUU13" s="961"/>
      <c r="HUV13" s="961"/>
      <c r="HUW13" s="963"/>
      <c r="HUX13" s="962"/>
      <c r="HUY13" s="961"/>
      <c r="HUZ13" s="961"/>
      <c r="HVA13" s="963"/>
      <c r="HVB13" s="962"/>
      <c r="HVC13" s="961"/>
      <c r="HVD13" s="961"/>
      <c r="HVE13" s="963"/>
      <c r="HVF13" s="962"/>
      <c r="HVG13" s="961"/>
      <c r="HVH13" s="961"/>
      <c r="HVI13" s="963"/>
      <c r="HVJ13" s="962"/>
      <c r="HVK13" s="961"/>
      <c r="HVL13" s="961"/>
      <c r="HVM13" s="963"/>
      <c r="HVN13" s="962"/>
      <c r="HVO13" s="961"/>
      <c r="HVP13" s="961"/>
      <c r="HVQ13" s="963"/>
      <c r="HVR13" s="962"/>
      <c r="HVS13" s="961"/>
      <c r="HVT13" s="961"/>
      <c r="HVU13" s="963"/>
      <c r="HVV13" s="962"/>
      <c r="HVW13" s="961"/>
      <c r="HVX13" s="961"/>
      <c r="HVY13" s="963"/>
      <c r="HVZ13" s="962"/>
      <c r="HWA13" s="961"/>
      <c r="HWB13" s="961"/>
      <c r="HWC13" s="963"/>
      <c r="HWD13" s="962"/>
      <c r="HWE13" s="961"/>
      <c r="HWF13" s="961"/>
      <c r="HWG13" s="963"/>
      <c r="HWH13" s="962"/>
      <c r="HWI13" s="961"/>
      <c r="HWJ13" s="961"/>
      <c r="HWK13" s="963"/>
      <c r="HWL13" s="962"/>
      <c r="HWM13" s="961"/>
      <c r="HWN13" s="961"/>
      <c r="HWO13" s="963"/>
      <c r="HWP13" s="962"/>
      <c r="HWQ13" s="961"/>
      <c r="HWR13" s="961"/>
      <c r="HWS13" s="963"/>
      <c r="HWT13" s="962"/>
      <c r="HWU13" s="961"/>
      <c r="HWV13" s="961"/>
      <c r="HWW13" s="963"/>
      <c r="HWX13" s="962"/>
      <c r="HWY13" s="961"/>
      <c r="HWZ13" s="961"/>
      <c r="HXA13" s="963"/>
      <c r="HXB13" s="962"/>
      <c r="HXC13" s="961"/>
      <c r="HXD13" s="961"/>
      <c r="HXE13" s="963"/>
      <c r="HXF13" s="962"/>
      <c r="HXG13" s="961"/>
      <c r="HXH13" s="961"/>
      <c r="HXI13" s="963"/>
      <c r="HXJ13" s="962"/>
      <c r="HXK13" s="961"/>
      <c r="HXL13" s="961"/>
      <c r="HXM13" s="963"/>
      <c r="HXN13" s="962"/>
      <c r="HXO13" s="961"/>
      <c r="HXP13" s="961"/>
      <c r="HXQ13" s="963"/>
      <c r="HXR13" s="962"/>
      <c r="HXS13" s="961"/>
      <c r="HXT13" s="961"/>
      <c r="HXU13" s="963"/>
      <c r="HXV13" s="962"/>
      <c r="HXW13" s="961"/>
      <c r="HXX13" s="961"/>
      <c r="HXY13" s="963"/>
      <c r="HXZ13" s="962"/>
      <c r="HYA13" s="961"/>
      <c r="HYB13" s="961"/>
      <c r="HYC13" s="963"/>
      <c r="HYD13" s="962"/>
      <c r="HYE13" s="961"/>
      <c r="HYF13" s="961"/>
      <c r="HYG13" s="963"/>
      <c r="HYH13" s="962"/>
      <c r="HYI13" s="961"/>
      <c r="HYJ13" s="961"/>
      <c r="HYK13" s="963"/>
      <c r="HYL13" s="962"/>
      <c r="HYM13" s="961"/>
      <c r="HYN13" s="961"/>
      <c r="HYO13" s="963"/>
      <c r="HYP13" s="962"/>
      <c r="HYQ13" s="961"/>
      <c r="HYR13" s="961"/>
      <c r="HYS13" s="963"/>
      <c r="HYT13" s="962"/>
      <c r="HYU13" s="961"/>
      <c r="HYV13" s="961"/>
      <c r="HYW13" s="963"/>
      <c r="HYX13" s="962"/>
      <c r="HYY13" s="961"/>
      <c r="HYZ13" s="961"/>
      <c r="HZA13" s="963"/>
      <c r="HZB13" s="962"/>
      <c r="HZC13" s="961"/>
      <c r="HZD13" s="961"/>
      <c r="HZE13" s="963"/>
      <c r="HZF13" s="962"/>
      <c r="HZG13" s="961"/>
      <c r="HZH13" s="961"/>
      <c r="HZI13" s="963"/>
      <c r="HZJ13" s="962"/>
      <c r="HZK13" s="961"/>
      <c r="HZL13" s="961"/>
      <c r="HZM13" s="963"/>
      <c r="HZN13" s="962"/>
      <c r="HZO13" s="961"/>
      <c r="HZP13" s="961"/>
      <c r="HZQ13" s="963"/>
      <c r="HZR13" s="962"/>
      <c r="HZS13" s="961"/>
      <c r="HZT13" s="961"/>
      <c r="HZU13" s="963"/>
      <c r="HZV13" s="962"/>
      <c r="HZW13" s="961"/>
      <c r="HZX13" s="961"/>
      <c r="HZY13" s="963"/>
      <c r="HZZ13" s="962"/>
      <c r="IAA13" s="961"/>
      <c r="IAB13" s="961"/>
      <c r="IAC13" s="963"/>
      <c r="IAD13" s="962"/>
      <c r="IAE13" s="961"/>
      <c r="IAF13" s="961"/>
      <c r="IAG13" s="963"/>
      <c r="IAH13" s="962"/>
      <c r="IAI13" s="961"/>
      <c r="IAJ13" s="961"/>
      <c r="IAK13" s="963"/>
      <c r="IAL13" s="962"/>
      <c r="IAM13" s="961"/>
      <c r="IAN13" s="961"/>
      <c r="IAO13" s="963"/>
      <c r="IAP13" s="962"/>
      <c r="IAQ13" s="961"/>
      <c r="IAR13" s="961"/>
      <c r="IAS13" s="963"/>
      <c r="IAT13" s="962"/>
      <c r="IAU13" s="961"/>
      <c r="IAV13" s="961"/>
      <c r="IAW13" s="963"/>
      <c r="IAX13" s="962"/>
      <c r="IAY13" s="961"/>
      <c r="IAZ13" s="961"/>
      <c r="IBA13" s="963"/>
      <c r="IBB13" s="962"/>
      <c r="IBC13" s="961"/>
      <c r="IBD13" s="961"/>
      <c r="IBE13" s="963"/>
      <c r="IBF13" s="962"/>
      <c r="IBG13" s="961"/>
      <c r="IBH13" s="961"/>
      <c r="IBI13" s="963"/>
      <c r="IBJ13" s="962"/>
      <c r="IBK13" s="961"/>
      <c r="IBL13" s="961"/>
      <c r="IBM13" s="963"/>
      <c r="IBN13" s="962"/>
      <c r="IBO13" s="961"/>
      <c r="IBP13" s="961"/>
      <c r="IBQ13" s="963"/>
      <c r="IBR13" s="962"/>
      <c r="IBS13" s="961"/>
      <c r="IBT13" s="961"/>
      <c r="IBU13" s="963"/>
      <c r="IBV13" s="962"/>
      <c r="IBW13" s="961"/>
      <c r="IBX13" s="961"/>
      <c r="IBY13" s="963"/>
      <c r="IBZ13" s="962"/>
      <c r="ICA13" s="961"/>
      <c r="ICB13" s="961"/>
      <c r="ICC13" s="963"/>
      <c r="ICD13" s="962"/>
      <c r="ICE13" s="961"/>
      <c r="ICF13" s="961"/>
      <c r="ICG13" s="963"/>
      <c r="ICH13" s="962"/>
      <c r="ICI13" s="961"/>
      <c r="ICJ13" s="961"/>
      <c r="ICK13" s="963"/>
      <c r="ICL13" s="962"/>
      <c r="ICM13" s="961"/>
      <c r="ICN13" s="961"/>
      <c r="ICO13" s="963"/>
      <c r="ICP13" s="962"/>
      <c r="ICQ13" s="961"/>
      <c r="ICR13" s="961"/>
      <c r="ICS13" s="963"/>
      <c r="ICT13" s="962"/>
      <c r="ICU13" s="961"/>
      <c r="ICV13" s="961"/>
      <c r="ICW13" s="963"/>
      <c r="ICX13" s="962"/>
      <c r="ICY13" s="961"/>
      <c r="ICZ13" s="961"/>
      <c r="IDA13" s="963"/>
      <c r="IDB13" s="962"/>
      <c r="IDC13" s="961"/>
      <c r="IDD13" s="961"/>
      <c r="IDE13" s="963"/>
      <c r="IDF13" s="962"/>
      <c r="IDG13" s="961"/>
      <c r="IDH13" s="961"/>
      <c r="IDI13" s="963"/>
      <c r="IDJ13" s="962"/>
      <c r="IDK13" s="961"/>
      <c r="IDL13" s="961"/>
      <c r="IDM13" s="963"/>
      <c r="IDN13" s="962"/>
      <c r="IDO13" s="961"/>
      <c r="IDP13" s="961"/>
      <c r="IDQ13" s="963"/>
      <c r="IDR13" s="962"/>
      <c r="IDS13" s="961"/>
      <c r="IDT13" s="961"/>
      <c r="IDU13" s="963"/>
      <c r="IDV13" s="962"/>
      <c r="IDW13" s="961"/>
      <c r="IDX13" s="961"/>
      <c r="IDY13" s="963"/>
      <c r="IDZ13" s="962"/>
      <c r="IEA13" s="961"/>
      <c r="IEB13" s="961"/>
      <c r="IEC13" s="963"/>
      <c r="IED13" s="962"/>
      <c r="IEE13" s="961"/>
      <c r="IEF13" s="961"/>
      <c r="IEG13" s="963"/>
      <c r="IEH13" s="962"/>
      <c r="IEI13" s="961"/>
      <c r="IEJ13" s="961"/>
      <c r="IEK13" s="963"/>
      <c r="IEL13" s="962"/>
      <c r="IEM13" s="961"/>
      <c r="IEN13" s="961"/>
      <c r="IEO13" s="963"/>
      <c r="IEP13" s="962"/>
      <c r="IEQ13" s="961"/>
      <c r="IER13" s="961"/>
      <c r="IES13" s="963"/>
      <c r="IET13" s="962"/>
      <c r="IEU13" s="961"/>
      <c r="IEV13" s="961"/>
      <c r="IEW13" s="963"/>
      <c r="IEX13" s="962"/>
      <c r="IEY13" s="961"/>
      <c r="IEZ13" s="961"/>
      <c r="IFA13" s="963"/>
      <c r="IFB13" s="962"/>
      <c r="IFC13" s="961"/>
      <c r="IFD13" s="961"/>
      <c r="IFE13" s="963"/>
      <c r="IFF13" s="962"/>
      <c r="IFG13" s="961"/>
      <c r="IFH13" s="961"/>
      <c r="IFI13" s="963"/>
      <c r="IFJ13" s="962"/>
      <c r="IFK13" s="961"/>
      <c r="IFL13" s="961"/>
      <c r="IFM13" s="963"/>
      <c r="IFN13" s="962"/>
      <c r="IFO13" s="961"/>
      <c r="IFP13" s="961"/>
      <c r="IFQ13" s="963"/>
      <c r="IFR13" s="962"/>
      <c r="IFS13" s="961"/>
      <c r="IFT13" s="961"/>
      <c r="IFU13" s="963"/>
      <c r="IFV13" s="962"/>
      <c r="IFW13" s="961"/>
      <c r="IFX13" s="961"/>
      <c r="IFY13" s="963"/>
      <c r="IFZ13" s="962"/>
      <c r="IGA13" s="961"/>
      <c r="IGB13" s="961"/>
      <c r="IGC13" s="963"/>
      <c r="IGD13" s="962"/>
      <c r="IGE13" s="961"/>
      <c r="IGF13" s="961"/>
      <c r="IGG13" s="963"/>
      <c r="IGH13" s="962"/>
      <c r="IGI13" s="961"/>
      <c r="IGJ13" s="961"/>
      <c r="IGK13" s="963"/>
      <c r="IGL13" s="962"/>
      <c r="IGM13" s="961"/>
      <c r="IGN13" s="961"/>
      <c r="IGO13" s="963"/>
      <c r="IGP13" s="962"/>
      <c r="IGQ13" s="961"/>
      <c r="IGR13" s="961"/>
      <c r="IGS13" s="963"/>
      <c r="IGT13" s="962"/>
      <c r="IGU13" s="961"/>
      <c r="IGV13" s="961"/>
      <c r="IGW13" s="963"/>
      <c r="IGX13" s="962"/>
      <c r="IGY13" s="961"/>
      <c r="IGZ13" s="961"/>
      <c r="IHA13" s="963"/>
      <c r="IHB13" s="962"/>
      <c r="IHC13" s="961"/>
      <c r="IHD13" s="961"/>
      <c r="IHE13" s="963"/>
      <c r="IHF13" s="962"/>
      <c r="IHG13" s="961"/>
      <c r="IHH13" s="961"/>
      <c r="IHI13" s="963"/>
      <c r="IHJ13" s="962"/>
      <c r="IHK13" s="961"/>
      <c r="IHL13" s="961"/>
      <c r="IHM13" s="963"/>
      <c r="IHN13" s="962"/>
      <c r="IHO13" s="961"/>
      <c r="IHP13" s="961"/>
      <c r="IHQ13" s="963"/>
      <c r="IHR13" s="962"/>
      <c r="IHS13" s="961"/>
      <c r="IHT13" s="961"/>
      <c r="IHU13" s="963"/>
      <c r="IHV13" s="962"/>
      <c r="IHW13" s="961"/>
      <c r="IHX13" s="961"/>
      <c r="IHY13" s="963"/>
      <c r="IHZ13" s="962"/>
      <c r="IIA13" s="961"/>
      <c r="IIB13" s="961"/>
      <c r="IIC13" s="963"/>
      <c r="IID13" s="962"/>
      <c r="IIE13" s="961"/>
      <c r="IIF13" s="961"/>
      <c r="IIG13" s="963"/>
      <c r="IIH13" s="962"/>
      <c r="III13" s="961"/>
      <c r="IIJ13" s="961"/>
      <c r="IIK13" s="963"/>
      <c r="IIL13" s="962"/>
      <c r="IIM13" s="961"/>
      <c r="IIN13" s="961"/>
      <c r="IIO13" s="963"/>
      <c r="IIP13" s="962"/>
      <c r="IIQ13" s="961"/>
      <c r="IIR13" s="961"/>
      <c r="IIS13" s="963"/>
      <c r="IIT13" s="962"/>
      <c r="IIU13" s="961"/>
      <c r="IIV13" s="961"/>
      <c r="IIW13" s="963"/>
      <c r="IIX13" s="962"/>
      <c r="IIY13" s="961"/>
      <c r="IIZ13" s="961"/>
      <c r="IJA13" s="963"/>
      <c r="IJB13" s="962"/>
      <c r="IJC13" s="961"/>
      <c r="IJD13" s="961"/>
      <c r="IJE13" s="963"/>
      <c r="IJF13" s="962"/>
      <c r="IJG13" s="961"/>
      <c r="IJH13" s="961"/>
      <c r="IJI13" s="963"/>
      <c r="IJJ13" s="962"/>
      <c r="IJK13" s="961"/>
      <c r="IJL13" s="961"/>
      <c r="IJM13" s="963"/>
      <c r="IJN13" s="962"/>
      <c r="IJO13" s="961"/>
      <c r="IJP13" s="961"/>
      <c r="IJQ13" s="963"/>
      <c r="IJR13" s="962"/>
      <c r="IJS13" s="961"/>
      <c r="IJT13" s="961"/>
      <c r="IJU13" s="963"/>
      <c r="IJV13" s="962"/>
      <c r="IJW13" s="961"/>
      <c r="IJX13" s="961"/>
      <c r="IJY13" s="963"/>
      <c r="IJZ13" s="962"/>
      <c r="IKA13" s="961"/>
      <c r="IKB13" s="961"/>
      <c r="IKC13" s="963"/>
      <c r="IKD13" s="962"/>
      <c r="IKE13" s="961"/>
      <c r="IKF13" s="961"/>
      <c r="IKG13" s="963"/>
      <c r="IKH13" s="962"/>
      <c r="IKI13" s="961"/>
      <c r="IKJ13" s="961"/>
      <c r="IKK13" s="963"/>
      <c r="IKL13" s="962"/>
      <c r="IKM13" s="961"/>
      <c r="IKN13" s="961"/>
      <c r="IKO13" s="963"/>
      <c r="IKP13" s="962"/>
      <c r="IKQ13" s="961"/>
      <c r="IKR13" s="961"/>
      <c r="IKS13" s="963"/>
      <c r="IKT13" s="962"/>
      <c r="IKU13" s="961"/>
      <c r="IKV13" s="961"/>
      <c r="IKW13" s="963"/>
      <c r="IKX13" s="962"/>
      <c r="IKY13" s="961"/>
      <c r="IKZ13" s="961"/>
      <c r="ILA13" s="963"/>
      <c r="ILB13" s="962"/>
      <c r="ILC13" s="961"/>
      <c r="ILD13" s="961"/>
      <c r="ILE13" s="963"/>
      <c r="ILF13" s="962"/>
      <c r="ILG13" s="961"/>
      <c r="ILH13" s="961"/>
      <c r="ILI13" s="963"/>
      <c r="ILJ13" s="962"/>
      <c r="ILK13" s="961"/>
      <c r="ILL13" s="961"/>
      <c r="ILM13" s="963"/>
      <c r="ILN13" s="962"/>
      <c r="ILO13" s="961"/>
      <c r="ILP13" s="961"/>
      <c r="ILQ13" s="963"/>
      <c r="ILR13" s="962"/>
      <c r="ILS13" s="961"/>
      <c r="ILT13" s="961"/>
      <c r="ILU13" s="963"/>
      <c r="ILV13" s="962"/>
      <c r="ILW13" s="961"/>
      <c r="ILX13" s="961"/>
      <c r="ILY13" s="963"/>
      <c r="ILZ13" s="962"/>
      <c r="IMA13" s="961"/>
      <c r="IMB13" s="961"/>
      <c r="IMC13" s="963"/>
      <c r="IMD13" s="962"/>
      <c r="IME13" s="961"/>
      <c r="IMF13" s="961"/>
      <c r="IMG13" s="963"/>
      <c r="IMH13" s="962"/>
      <c r="IMI13" s="961"/>
      <c r="IMJ13" s="961"/>
      <c r="IMK13" s="963"/>
      <c r="IML13" s="962"/>
      <c r="IMM13" s="961"/>
      <c r="IMN13" s="961"/>
      <c r="IMO13" s="963"/>
      <c r="IMP13" s="962"/>
      <c r="IMQ13" s="961"/>
      <c r="IMR13" s="961"/>
      <c r="IMS13" s="963"/>
      <c r="IMT13" s="962"/>
      <c r="IMU13" s="961"/>
      <c r="IMV13" s="961"/>
      <c r="IMW13" s="963"/>
      <c r="IMX13" s="962"/>
      <c r="IMY13" s="961"/>
      <c r="IMZ13" s="961"/>
      <c r="INA13" s="963"/>
      <c r="INB13" s="962"/>
      <c r="INC13" s="961"/>
      <c r="IND13" s="961"/>
      <c r="INE13" s="963"/>
      <c r="INF13" s="962"/>
      <c r="ING13" s="961"/>
      <c r="INH13" s="961"/>
      <c r="INI13" s="963"/>
      <c r="INJ13" s="962"/>
      <c r="INK13" s="961"/>
      <c r="INL13" s="961"/>
      <c r="INM13" s="963"/>
      <c r="INN13" s="962"/>
      <c r="INO13" s="961"/>
      <c r="INP13" s="961"/>
      <c r="INQ13" s="963"/>
      <c r="INR13" s="962"/>
      <c r="INS13" s="961"/>
      <c r="INT13" s="961"/>
      <c r="INU13" s="963"/>
      <c r="INV13" s="962"/>
      <c r="INW13" s="961"/>
      <c r="INX13" s="961"/>
      <c r="INY13" s="963"/>
      <c r="INZ13" s="962"/>
      <c r="IOA13" s="961"/>
      <c r="IOB13" s="961"/>
      <c r="IOC13" s="963"/>
      <c r="IOD13" s="962"/>
      <c r="IOE13" s="961"/>
      <c r="IOF13" s="961"/>
      <c r="IOG13" s="963"/>
      <c r="IOH13" s="962"/>
      <c r="IOI13" s="961"/>
      <c r="IOJ13" s="961"/>
      <c r="IOK13" s="963"/>
      <c r="IOL13" s="962"/>
      <c r="IOM13" s="961"/>
      <c r="ION13" s="961"/>
      <c r="IOO13" s="963"/>
      <c r="IOP13" s="962"/>
      <c r="IOQ13" s="961"/>
      <c r="IOR13" s="961"/>
      <c r="IOS13" s="963"/>
      <c r="IOT13" s="962"/>
      <c r="IOU13" s="961"/>
      <c r="IOV13" s="961"/>
      <c r="IOW13" s="963"/>
      <c r="IOX13" s="962"/>
      <c r="IOY13" s="961"/>
      <c r="IOZ13" s="961"/>
      <c r="IPA13" s="963"/>
      <c r="IPB13" s="962"/>
      <c r="IPC13" s="961"/>
      <c r="IPD13" s="961"/>
      <c r="IPE13" s="963"/>
      <c r="IPF13" s="962"/>
      <c r="IPG13" s="961"/>
      <c r="IPH13" s="961"/>
      <c r="IPI13" s="963"/>
      <c r="IPJ13" s="962"/>
      <c r="IPK13" s="961"/>
      <c r="IPL13" s="961"/>
      <c r="IPM13" s="963"/>
      <c r="IPN13" s="962"/>
      <c r="IPO13" s="961"/>
      <c r="IPP13" s="961"/>
      <c r="IPQ13" s="963"/>
      <c r="IPR13" s="962"/>
      <c r="IPS13" s="961"/>
      <c r="IPT13" s="961"/>
      <c r="IPU13" s="963"/>
      <c r="IPV13" s="962"/>
      <c r="IPW13" s="961"/>
      <c r="IPX13" s="961"/>
      <c r="IPY13" s="963"/>
      <c r="IPZ13" s="962"/>
      <c r="IQA13" s="961"/>
      <c r="IQB13" s="961"/>
      <c r="IQC13" s="963"/>
      <c r="IQD13" s="962"/>
      <c r="IQE13" s="961"/>
      <c r="IQF13" s="961"/>
      <c r="IQG13" s="963"/>
      <c r="IQH13" s="962"/>
      <c r="IQI13" s="961"/>
      <c r="IQJ13" s="961"/>
      <c r="IQK13" s="963"/>
      <c r="IQL13" s="962"/>
      <c r="IQM13" s="961"/>
      <c r="IQN13" s="961"/>
      <c r="IQO13" s="963"/>
      <c r="IQP13" s="962"/>
      <c r="IQQ13" s="961"/>
      <c r="IQR13" s="961"/>
      <c r="IQS13" s="963"/>
      <c r="IQT13" s="962"/>
      <c r="IQU13" s="961"/>
      <c r="IQV13" s="961"/>
      <c r="IQW13" s="963"/>
      <c r="IQX13" s="962"/>
      <c r="IQY13" s="961"/>
      <c r="IQZ13" s="961"/>
      <c r="IRA13" s="963"/>
      <c r="IRB13" s="962"/>
      <c r="IRC13" s="961"/>
      <c r="IRD13" s="961"/>
      <c r="IRE13" s="963"/>
      <c r="IRF13" s="962"/>
      <c r="IRG13" s="961"/>
      <c r="IRH13" s="961"/>
      <c r="IRI13" s="963"/>
      <c r="IRJ13" s="962"/>
      <c r="IRK13" s="961"/>
      <c r="IRL13" s="961"/>
      <c r="IRM13" s="963"/>
      <c r="IRN13" s="962"/>
      <c r="IRO13" s="961"/>
      <c r="IRP13" s="961"/>
      <c r="IRQ13" s="963"/>
      <c r="IRR13" s="962"/>
      <c r="IRS13" s="961"/>
      <c r="IRT13" s="961"/>
      <c r="IRU13" s="963"/>
      <c r="IRV13" s="962"/>
      <c r="IRW13" s="961"/>
      <c r="IRX13" s="961"/>
      <c r="IRY13" s="963"/>
      <c r="IRZ13" s="962"/>
      <c r="ISA13" s="961"/>
      <c r="ISB13" s="961"/>
      <c r="ISC13" s="963"/>
      <c r="ISD13" s="962"/>
      <c r="ISE13" s="961"/>
      <c r="ISF13" s="961"/>
      <c r="ISG13" s="963"/>
      <c r="ISH13" s="962"/>
      <c r="ISI13" s="961"/>
      <c r="ISJ13" s="961"/>
      <c r="ISK13" s="963"/>
      <c r="ISL13" s="962"/>
      <c r="ISM13" s="961"/>
      <c r="ISN13" s="961"/>
      <c r="ISO13" s="963"/>
      <c r="ISP13" s="962"/>
      <c r="ISQ13" s="961"/>
      <c r="ISR13" s="961"/>
      <c r="ISS13" s="963"/>
      <c r="IST13" s="962"/>
      <c r="ISU13" s="961"/>
      <c r="ISV13" s="961"/>
      <c r="ISW13" s="963"/>
      <c r="ISX13" s="962"/>
      <c r="ISY13" s="961"/>
      <c r="ISZ13" s="961"/>
      <c r="ITA13" s="963"/>
      <c r="ITB13" s="962"/>
      <c r="ITC13" s="961"/>
      <c r="ITD13" s="961"/>
      <c r="ITE13" s="963"/>
      <c r="ITF13" s="962"/>
      <c r="ITG13" s="961"/>
      <c r="ITH13" s="961"/>
      <c r="ITI13" s="963"/>
      <c r="ITJ13" s="962"/>
      <c r="ITK13" s="961"/>
      <c r="ITL13" s="961"/>
      <c r="ITM13" s="963"/>
      <c r="ITN13" s="962"/>
      <c r="ITO13" s="961"/>
      <c r="ITP13" s="961"/>
      <c r="ITQ13" s="963"/>
      <c r="ITR13" s="962"/>
      <c r="ITS13" s="961"/>
      <c r="ITT13" s="961"/>
      <c r="ITU13" s="963"/>
      <c r="ITV13" s="962"/>
      <c r="ITW13" s="961"/>
      <c r="ITX13" s="961"/>
      <c r="ITY13" s="963"/>
      <c r="ITZ13" s="962"/>
      <c r="IUA13" s="961"/>
      <c r="IUB13" s="961"/>
      <c r="IUC13" s="963"/>
      <c r="IUD13" s="962"/>
      <c r="IUE13" s="961"/>
      <c r="IUF13" s="961"/>
      <c r="IUG13" s="963"/>
      <c r="IUH13" s="962"/>
      <c r="IUI13" s="961"/>
      <c r="IUJ13" s="961"/>
      <c r="IUK13" s="963"/>
      <c r="IUL13" s="962"/>
      <c r="IUM13" s="961"/>
      <c r="IUN13" s="961"/>
      <c r="IUO13" s="963"/>
      <c r="IUP13" s="962"/>
      <c r="IUQ13" s="961"/>
      <c r="IUR13" s="961"/>
      <c r="IUS13" s="963"/>
      <c r="IUT13" s="962"/>
      <c r="IUU13" s="961"/>
      <c r="IUV13" s="961"/>
      <c r="IUW13" s="963"/>
      <c r="IUX13" s="962"/>
      <c r="IUY13" s="961"/>
      <c r="IUZ13" s="961"/>
      <c r="IVA13" s="963"/>
      <c r="IVB13" s="962"/>
      <c r="IVC13" s="961"/>
      <c r="IVD13" s="961"/>
      <c r="IVE13" s="963"/>
      <c r="IVF13" s="962"/>
      <c r="IVG13" s="961"/>
      <c r="IVH13" s="961"/>
      <c r="IVI13" s="963"/>
      <c r="IVJ13" s="962"/>
      <c r="IVK13" s="961"/>
      <c r="IVL13" s="961"/>
      <c r="IVM13" s="963"/>
      <c r="IVN13" s="962"/>
      <c r="IVO13" s="961"/>
      <c r="IVP13" s="961"/>
      <c r="IVQ13" s="963"/>
      <c r="IVR13" s="962"/>
      <c r="IVS13" s="961"/>
      <c r="IVT13" s="961"/>
      <c r="IVU13" s="963"/>
      <c r="IVV13" s="962"/>
      <c r="IVW13" s="961"/>
      <c r="IVX13" s="961"/>
      <c r="IVY13" s="963"/>
      <c r="IVZ13" s="962"/>
      <c r="IWA13" s="961"/>
      <c r="IWB13" s="961"/>
      <c r="IWC13" s="963"/>
      <c r="IWD13" s="962"/>
      <c r="IWE13" s="961"/>
      <c r="IWF13" s="961"/>
      <c r="IWG13" s="963"/>
      <c r="IWH13" s="962"/>
      <c r="IWI13" s="961"/>
      <c r="IWJ13" s="961"/>
      <c r="IWK13" s="963"/>
      <c r="IWL13" s="962"/>
      <c r="IWM13" s="961"/>
      <c r="IWN13" s="961"/>
      <c r="IWO13" s="963"/>
      <c r="IWP13" s="962"/>
      <c r="IWQ13" s="961"/>
      <c r="IWR13" s="961"/>
      <c r="IWS13" s="963"/>
      <c r="IWT13" s="962"/>
      <c r="IWU13" s="961"/>
      <c r="IWV13" s="961"/>
      <c r="IWW13" s="963"/>
      <c r="IWX13" s="962"/>
      <c r="IWY13" s="961"/>
      <c r="IWZ13" s="961"/>
      <c r="IXA13" s="963"/>
      <c r="IXB13" s="962"/>
      <c r="IXC13" s="961"/>
      <c r="IXD13" s="961"/>
      <c r="IXE13" s="963"/>
      <c r="IXF13" s="962"/>
      <c r="IXG13" s="961"/>
      <c r="IXH13" s="961"/>
      <c r="IXI13" s="963"/>
      <c r="IXJ13" s="962"/>
      <c r="IXK13" s="961"/>
      <c r="IXL13" s="961"/>
      <c r="IXM13" s="963"/>
      <c r="IXN13" s="962"/>
      <c r="IXO13" s="961"/>
      <c r="IXP13" s="961"/>
      <c r="IXQ13" s="963"/>
      <c r="IXR13" s="962"/>
      <c r="IXS13" s="961"/>
      <c r="IXT13" s="961"/>
      <c r="IXU13" s="963"/>
      <c r="IXV13" s="962"/>
      <c r="IXW13" s="961"/>
      <c r="IXX13" s="961"/>
      <c r="IXY13" s="963"/>
      <c r="IXZ13" s="962"/>
      <c r="IYA13" s="961"/>
      <c r="IYB13" s="961"/>
      <c r="IYC13" s="963"/>
      <c r="IYD13" s="962"/>
      <c r="IYE13" s="961"/>
      <c r="IYF13" s="961"/>
      <c r="IYG13" s="963"/>
      <c r="IYH13" s="962"/>
      <c r="IYI13" s="961"/>
      <c r="IYJ13" s="961"/>
      <c r="IYK13" s="963"/>
      <c r="IYL13" s="962"/>
      <c r="IYM13" s="961"/>
      <c r="IYN13" s="961"/>
      <c r="IYO13" s="963"/>
      <c r="IYP13" s="962"/>
      <c r="IYQ13" s="961"/>
      <c r="IYR13" s="961"/>
      <c r="IYS13" s="963"/>
      <c r="IYT13" s="962"/>
      <c r="IYU13" s="961"/>
      <c r="IYV13" s="961"/>
      <c r="IYW13" s="963"/>
      <c r="IYX13" s="962"/>
      <c r="IYY13" s="961"/>
      <c r="IYZ13" s="961"/>
      <c r="IZA13" s="963"/>
      <c r="IZB13" s="962"/>
      <c r="IZC13" s="961"/>
      <c r="IZD13" s="961"/>
      <c r="IZE13" s="963"/>
      <c r="IZF13" s="962"/>
      <c r="IZG13" s="961"/>
      <c r="IZH13" s="961"/>
      <c r="IZI13" s="963"/>
      <c r="IZJ13" s="962"/>
      <c r="IZK13" s="961"/>
      <c r="IZL13" s="961"/>
      <c r="IZM13" s="963"/>
      <c r="IZN13" s="962"/>
      <c r="IZO13" s="961"/>
      <c r="IZP13" s="961"/>
      <c r="IZQ13" s="963"/>
      <c r="IZR13" s="962"/>
      <c r="IZS13" s="961"/>
      <c r="IZT13" s="961"/>
      <c r="IZU13" s="963"/>
      <c r="IZV13" s="962"/>
      <c r="IZW13" s="961"/>
      <c r="IZX13" s="961"/>
      <c r="IZY13" s="963"/>
      <c r="IZZ13" s="962"/>
      <c r="JAA13" s="961"/>
      <c r="JAB13" s="961"/>
      <c r="JAC13" s="963"/>
      <c r="JAD13" s="962"/>
      <c r="JAE13" s="961"/>
      <c r="JAF13" s="961"/>
      <c r="JAG13" s="963"/>
      <c r="JAH13" s="962"/>
      <c r="JAI13" s="961"/>
      <c r="JAJ13" s="961"/>
      <c r="JAK13" s="963"/>
      <c r="JAL13" s="962"/>
      <c r="JAM13" s="961"/>
      <c r="JAN13" s="961"/>
      <c r="JAO13" s="963"/>
      <c r="JAP13" s="962"/>
      <c r="JAQ13" s="961"/>
      <c r="JAR13" s="961"/>
      <c r="JAS13" s="963"/>
      <c r="JAT13" s="962"/>
      <c r="JAU13" s="961"/>
      <c r="JAV13" s="961"/>
      <c r="JAW13" s="963"/>
      <c r="JAX13" s="962"/>
      <c r="JAY13" s="961"/>
      <c r="JAZ13" s="961"/>
      <c r="JBA13" s="963"/>
      <c r="JBB13" s="962"/>
      <c r="JBC13" s="961"/>
      <c r="JBD13" s="961"/>
      <c r="JBE13" s="963"/>
      <c r="JBF13" s="962"/>
      <c r="JBG13" s="961"/>
      <c r="JBH13" s="961"/>
      <c r="JBI13" s="963"/>
      <c r="JBJ13" s="962"/>
      <c r="JBK13" s="961"/>
      <c r="JBL13" s="961"/>
      <c r="JBM13" s="963"/>
      <c r="JBN13" s="962"/>
      <c r="JBO13" s="961"/>
      <c r="JBP13" s="961"/>
      <c r="JBQ13" s="963"/>
      <c r="JBR13" s="962"/>
      <c r="JBS13" s="961"/>
      <c r="JBT13" s="961"/>
      <c r="JBU13" s="963"/>
      <c r="JBV13" s="962"/>
      <c r="JBW13" s="961"/>
      <c r="JBX13" s="961"/>
      <c r="JBY13" s="963"/>
      <c r="JBZ13" s="962"/>
      <c r="JCA13" s="961"/>
      <c r="JCB13" s="961"/>
      <c r="JCC13" s="963"/>
      <c r="JCD13" s="962"/>
      <c r="JCE13" s="961"/>
      <c r="JCF13" s="961"/>
      <c r="JCG13" s="963"/>
      <c r="JCH13" s="962"/>
      <c r="JCI13" s="961"/>
      <c r="JCJ13" s="961"/>
      <c r="JCK13" s="963"/>
      <c r="JCL13" s="962"/>
      <c r="JCM13" s="961"/>
      <c r="JCN13" s="961"/>
      <c r="JCO13" s="963"/>
      <c r="JCP13" s="962"/>
      <c r="JCQ13" s="961"/>
      <c r="JCR13" s="961"/>
      <c r="JCS13" s="963"/>
      <c r="JCT13" s="962"/>
      <c r="JCU13" s="961"/>
      <c r="JCV13" s="961"/>
      <c r="JCW13" s="963"/>
      <c r="JCX13" s="962"/>
      <c r="JCY13" s="961"/>
      <c r="JCZ13" s="961"/>
      <c r="JDA13" s="963"/>
      <c r="JDB13" s="962"/>
      <c r="JDC13" s="961"/>
      <c r="JDD13" s="961"/>
      <c r="JDE13" s="963"/>
      <c r="JDF13" s="962"/>
      <c r="JDG13" s="961"/>
      <c r="JDH13" s="961"/>
      <c r="JDI13" s="963"/>
      <c r="JDJ13" s="962"/>
      <c r="JDK13" s="961"/>
      <c r="JDL13" s="961"/>
      <c r="JDM13" s="963"/>
      <c r="JDN13" s="962"/>
      <c r="JDO13" s="961"/>
      <c r="JDP13" s="961"/>
      <c r="JDQ13" s="963"/>
      <c r="JDR13" s="962"/>
      <c r="JDS13" s="961"/>
      <c r="JDT13" s="961"/>
      <c r="JDU13" s="963"/>
      <c r="JDV13" s="962"/>
      <c r="JDW13" s="961"/>
      <c r="JDX13" s="961"/>
      <c r="JDY13" s="963"/>
      <c r="JDZ13" s="962"/>
      <c r="JEA13" s="961"/>
      <c r="JEB13" s="961"/>
      <c r="JEC13" s="963"/>
      <c r="JED13" s="962"/>
      <c r="JEE13" s="961"/>
      <c r="JEF13" s="961"/>
      <c r="JEG13" s="963"/>
      <c r="JEH13" s="962"/>
      <c r="JEI13" s="961"/>
      <c r="JEJ13" s="961"/>
      <c r="JEK13" s="963"/>
      <c r="JEL13" s="962"/>
      <c r="JEM13" s="961"/>
      <c r="JEN13" s="961"/>
      <c r="JEO13" s="963"/>
      <c r="JEP13" s="962"/>
      <c r="JEQ13" s="961"/>
      <c r="JER13" s="961"/>
      <c r="JES13" s="963"/>
      <c r="JET13" s="962"/>
      <c r="JEU13" s="961"/>
      <c r="JEV13" s="961"/>
      <c r="JEW13" s="963"/>
      <c r="JEX13" s="962"/>
      <c r="JEY13" s="961"/>
      <c r="JEZ13" s="961"/>
      <c r="JFA13" s="963"/>
      <c r="JFB13" s="962"/>
      <c r="JFC13" s="961"/>
      <c r="JFD13" s="961"/>
      <c r="JFE13" s="963"/>
      <c r="JFF13" s="962"/>
      <c r="JFG13" s="961"/>
      <c r="JFH13" s="961"/>
      <c r="JFI13" s="963"/>
      <c r="JFJ13" s="962"/>
      <c r="JFK13" s="961"/>
      <c r="JFL13" s="961"/>
      <c r="JFM13" s="963"/>
      <c r="JFN13" s="962"/>
      <c r="JFO13" s="961"/>
      <c r="JFP13" s="961"/>
      <c r="JFQ13" s="963"/>
      <c r="JFR13" s="962"/>
      <c r="JFS13" s="961"/>
      <c r="JFT13" s="961"/>
      <c r="JFU13" s="963"/>
      <c r="JFV13" s="962"/>
      <c r="JFW13" s="961"/>
      <c r="JFX13" s="961"/>
      <c r="JFY13" s="963"/>
      <c r="JFZ13" s="962"/>
      <c r="JGA13" s="961"/>
      <c r="JGB13" s="961"/>
      <c r="JGC13" s="963"/>
      <c r="JGD13" s="962"/>
      <c r="JGE13" s="961"/>
      <c r="JGF13" s="961"/>
      <c r="JGG13" s="963"/>
      <c r="JGH13" s="962"/>
      <c r="JGI13" s="961"/>
      <c r="JGJ13" s="961"/>
      <c r="JGK13" s="963"/>
      <c r="JGL13" s="962"/>
      <c r="JGM13" s="961"/>
      <c r="JGN13" s="961"/>
      <c r="JGO13" s="963"/>
      <c r="JGP13" s="962"/>
      <c r="JGQ13" s="961"/>
      <c r="JGR13" s="961"/>
      <c r="JGS13" s="963"/>
      <c r="JGT13" s="962"/>
      <c r="JGU13" s="961"/>
      <c r="JGV13" s="961"/>
      <c r="JGW13" s="963"/>
      <c r="JGX13" s="962"/>
      <c r="JGY13" s="961"/>
      <c r="JGZ13" s="961"/>
      <c r="JHA13" s="963"/>
      <c r="JHB13" s="962"/>
      <c r="JHC13" s="961"/>
      <c r="JHD13" s="961"/>
      <c r="JHE13" s="963"/>
      <c r="JHF13" s="962"/>
      <c r="JHG13" s="961"/>
      <c r="JHH13" s="961"/>
      <c r="JHI13" s="963"/>
      <c r="JHJ13" s="962"/>
      <c r="JHK13" s="961"/>
      <c r="JHL13" s="961"/>
      <c r="JHM13" s="963"/>
      <c r="JHN13" s="962"/>
      <c r="JHO13" s="961"/>
      <c r="JHP13" s="961"/>
      <c r="JHQ13" s="963"/>
      <c r="JHR13" s="962"/>
      <c r="JHS13" s="961"/>
      <c r="JHT13" s="961"/>
      <c r="JHU13" s="963"/>
      <c r="JHV13" s="962"/>
      <c r="JHW13" s="961"/>
      <c r="JHX13" s="961"/>
      <c r="JHY13" s="963"/>
      <c r="JHZ13" s="962"/>
      <c r="JIA13" s="961"/>
      <c r="JIB13" s="961"/>
      <c r="JIC13" s="963"/>
      <c r="JID13" s="962"/>
      <c r="JIE13" s="961"/>
      <c r="JIF13" s="961"/>
      <c r="JIG13" s="963"/>
      <c r="JIH13" s="962"/>
      <c r="JII13" s="961"/>
      <c r="JIJ13" s="961"/>
      <c r="JIK13" s="963"/>
      <c r="JIL13" s="962"/>
      <c r="JIM13" s="961"/>
      <c r="JIN13" s="961"/>
      <c r="JIO13" s="963"/>
      <c r="JIP13" s="962"/>
      <c r="JIQ13" s="961"/>
      <c r="JIR13" s="961"/>
      <c r="JIS13" s="963"/>
      <c r="JIT13" s="962"/>
      <c r="JIU13" s="961"/>
      <c r="JIV13" s="961"/>
      <c r="JIW13" s="963"/>
      <c r="JIX13" s="962"/>
      <c r="JIY13" s="961"/>
      <c r="JIZ13" s="961"/>
      <c r="JJA13" s="963"/>
      <c r="JJB13" s="962"/>
      <c r="JJC13" s="961"/>
      <c r="JJD13" s="961"/>
      <c r="JJE13" s="963"/>
      <c r="JJF13" s="962"/>
      <c r="JJG13" s="961"/>
      <c r="JJH13" s="961"/>
      <c r="JJI13" s="963"/>
      <c r="JJJ13" s="962"/>
      <c r="JJK13" s="961"/>
      <c r="JJL13" s="961"/>
      <c r="JJM13" s="963"/>
      <c r="JJN13" s="962"/>
      <c r="JJO13" s="961"/>
      <c r="JJP13" s="961"/>
      <c r="JJQ13" s="963"/>
      <c r="JJR13" s="962"/>
      <c r="JJS13" s="961"/>
      <c r="JJT13" s="961"/>
      <c r="JJU13" s="963"/>
      <c r="JJV13" s="962"/>
      <c r="JJW13" s="961"/>
      <c r="JJX13" s="961"/>
      <c r="JJY13" s="963"/>
      <c r="JJZ13" s="962"/>
      <c r="JKA13" s="961"/>
      <c r="JKB13" s="961"/>
      <c r="JKC13" s="963"/>
      <c r="JKD13" s="962"/>
      <c r="JKE13" s="961"/>
      <c r="JKF13" s="961"/>
      <c r="JKG13" s="963"/>
      <c r="JKH13" s="962"/>
      <c r="JKI13" s="961"/>
      <c r="JKJ13" s="961"/>
      <c r="JKK13" s="963"/>
      <c r="JKL13" s="962"/>
      <c r="JKM13" s="961"/>
      <c r="JKN13" s="961"/>
      <c r="JKO13" s="963"/>
      <c r="JKP13" s="962"/>
      <c r="JKQ13" s="961"/>
      <c r="JKR13" s="961"/>
      <c r="JKS13" s="963"/>
      <c r="JKT13" s="962"/>
      <c r="JKU13" s="961"/>
      <c r="JKV13" s="961"/>
      <c r="JKW13" s="963"/>
      <c r="JKX13" s="962"/>
      <c r="JKY13" s="961"/>
      <c r="JKZ13" s="961"/>
      <c r="JLA13" s="963"/>
      <c r="JLB13" s="962"/>
      <c r="JLC13" s="961"/>
      <c r="JLD13" s="961"/>
      <c r="JLE13" s="963"/>
      <c r="JLF13" s="962"/>
      <c r="JLG13" s="961"/>
      <c r="JLH13" s="961"/>
      <c r="JLI13" s="963"/>
      <c r="JLJ13" s="962"/>
      <c r="JLK13" s="961"/>
      <c r="JLL13" s="961"/>
      <c r="JLM13" s="963"/>
      <c r="JLN13" s="962"/>
      <c r="JLO13" s="961"/>
      <c r="JLP13" s="961"/>
      <c r="JLQ13" s="963"/>
      <c r="JLR13" s="962"/>
      <c r="JLS13" s="961"/>
      <c r="JLT13" s="961"/>
      <c r="JLU13" s="963"/>
      <c r="JLV13" s="962"/>
      <c r="JLW13" s="961"/>
      <c r="JLX13" s="961"/>
      <c r="JLY13" s="963"/>
      <c r="JLZ13" s="962"/>
      <c r="JMA13" s="961"/>
      <c r="JMB13" s="961"/>
      <c r="JMC13" s="963"/>
      <c r="JMD13" s="962"/>
      <c r="JME13" s="961"/>
      <c r="JMF13" s="961"/>
      <c r="JMG13" s="963"/>
      <c r="JMH13" s="962"/>
      <c r="JMI13" s="961"/>
      <c r="JMJ13" s="961"/>
      <c r="JMK13" s="963"/>
      <c r="JML13" s="962"/>
      <c r="JMM13" s="961"/>
      <c r="JMN13" s="961"/>
      <c r="JMO13" s="963"/>
      <c r="JMP13" s="962"/>
      <c r="JMQ13" s="961"/>
      <c r="JMR13" s="961"/>
      <c r="JMS13" s="963"/>
      <c r="JMT13" s="962"/>
      <c r="JMU13" s="961"/>
      <c r="JMV13" s="961"/>
      <c r="JMW13" s="963"/>
      <c r="JMX13" s="962"/>
      <c r="JMY13" s="961"/>
      <c r="JMZ13" s="961"/>
      <c r="JNA13" s="963"/>
      <c r="JNB13" s="962"/>
      <c r="JNC13" s="961"/>
      <c r="JND13" s="961"/>
      <c r="JNE13" s="963"/>
      <c r="JNF13" s="962"/>
      <c r="JNG13" s="961"/>
      <c r="JNH13" s="961"/>
      <c r="JNI13" s="963"/>
      <c r="JNJ13" s="962"/>
      <c r="JNK13" s="961"/>
      <c r="JNL13" s="961"/>
      <c r="JNM13" s="963"/>
      <c r="JNN13" s="962"/>
      <c r="JNO13" s="961"/>
      <c r="JNP13" s="961"/>
      <c r="JNQ13" s="963"/>
      <c r="JNR13" s="962"/>
      <c r="JNS13" s="961"/>
      <c r="JNT13" s="961"/>
      <c r="JNU13" s="963"/>
      <c r="JNV13" s="962"/>
      <c r="JNW13" s="961"/>
      <c r="JNX13" s="961"/>
      <c r="JNY13" s="963"/>
      <c r="JNZ13" s="962"/>
      <c r="JOA13" s="961"/>
      <c r="JOB13" s="961"/>
      <c r="JOC13" s="963"/>
      <c r="JOD13" s="962"/>
      <c r="JOE13" s="961"/>
      <c r="JOF13" s="961"/>
      <c r="JOG13" s="963"/>
      <c r="JOH13" s="962"/>
      <c r="JOI13" s="961"/>
      <c r="JOJ13" s="961"/>
      <c r="JOK13" s="963"/>
      <c r="JOL13" s="962"/>
      <c r="JOM13" s="961"/>
      <c r="JON13" s="961"/>
      <c r="JOO13" s="963"/>
      <c r="JOP13" s="962"/>
      <c r="JOQ13" s="961"/>
      <c r="JOR13" s="961"/>
      <c r="JOS13" s="963"/>
      <c r="JOT13" s="962"/>
      <c r="JOU13" s="961"/>
      <c r="JOV13" s="961"/>
      <c r="JOW13" s="963"/>
      <c r="JOX13" s="962"/>
      <c r="JOY13" s="961"/>
      <c r="JOZ13" s="961"/>
      <c r="JPA13" s="963"/>
      <c r="JPB13" s="962"/>
      <c r="JPC13" s="961"/>
      <c r="JPD13" s="961"/>
      <c r="JPE13" s="963"/>
      <c r="JPF13" s="962"/>
      <c r="JPG13" s="961"/>
      <c r="JPH13" s="961"/>
      <c r="JPI13" s="963"/>
      <c r="JPJ13" s="962"/>
      <c r="JPK13" s="961"/>
      <c r="JPL13" s="961"/>
      <c r="JPM13" s="963"/>
      <c r="JPN13" s="962"/>
      <c r="JPO13" s="961"/>
      <c r="JPP13" s="961"/>
      <c r="JPQ13" s="963"/>
      <c r="JPR13" s="962"/>
      <c r="JPS13" s="961"/>
      <c r="JPT13" s="961"/>
      <c r="JPU13" s="963"/>
      <c r="JPV13" s="962"/>
      <c r="JPW13" s="961"/>
      <c r="JPX13" s="961"/>
      <c r="JPY13" s="963"/>
      <c r="JPZ13" s="962"/>
      <c r="JQA13" s="961"/>
      <c r="JQB13" s="961"/>
      <c r="JQC13" s="963"/>
      <c r="JQD13" s="962"/>
      <c r="JQE13" s="961"/>
      <c r="JQF13" s="961"/>
      <c r="JQG13" s="963"/>
      <c r="JQH13" s="962"/>
      <c r="JQI13" s="961"/>
      <c r="JQJ13" s="961"/>
      <c r="JQK13" s="963"/>
      <c r="JQL13" s="962"/>
      <c r="JQM13" s="961"/>
      <c r="JQN13" s="961"/>
      <c r="JQO13" s="963"/>
      <c r="JQP13" s="962"/>
      <c r="JQQ13" s="961"/>
      <c r="JQR13" s="961"/>
      <c r="JQS13" s="963"/>
      <c r="JQT13" s="962"/>
      <c r="JQU13" s="961"/>
      <c r="JQV13" s="961"/>
      <c r="JQW13" s="963"/>
      <c r="JQX13" s="962"/>
      <c r="JQY13" s="961"/>
      <c r="JQZ13" s="961"/>
      <c r="JRA13" s="963"/>
      <c r="JRB13" s="962"/>
      <c r="JRC13" s="961"/>
      <c r="JRD13" s="961"/>
      <c r="JRE13" s="963"/>
      <c r="JRF13" s="962"/>
      <c r="JRG13" s="961"/>
      <c r="JRH13" s="961"/>
      <c r="JRI13" s="963"/>
      <c r="JRJ13" s="962"/>
      <c r="JRK13" s="961"/>
      <c r="JRL13" s="961"/>
      <c r="JRM13" s="963"/>
      <c r="JRN13" s="962"/>
      <c r="JRO13" s="961"/>
      <c r="JRP13" s="961"/>
      <c r="JRQ13" s="963"/>
      <c r="JRR13" s="962"/>
      <c r="JRS13" s="961"/>
      <c r="JRT13" s="961"/>
      <c r="JRU13" s="963"/>
      <c r="JRV13" s="962"/>
      <c r="JRW13" s="961"/>
      <c r="JRX13" s="961"/>
      <c r="JRY13" s="963"/>
      <c r="JRZ13" s="962"/>
      <c r="JSA13" s="961"/>
      <c r="JSB13" s="961"/>
      <c r="JSC13" s="963"/>
      <c r="JSD13" s="962"/>
      <c r="JSE13" s="961"/>
      <c r="JSF13" s="961"/>
      <c r="JSG13" s="963"/>
      <c r="JSH13" s="962"/>
      <c r="JSI13" s="961"/>
      <c r="JSJ13" s="961"/>
      <c r="JSK13" s="963"/>
      <c r="JSL13" s="962"/>
      <c r="JSM13" s="961"/>
      <c r="JSN13" s="961"/>
      <c r="JSO13" s="963"/>
      <c r="JSP13" s="962"/>
      <c r="JSQ13" s="961"/>
      <c r="JSR13" s="961"/>
      <c r="JSS13" s="963"/>
      <c r="JST13" s="962"/>
      <c r="JSU13" s="961"/>
      <c r="JSV13" s="961"/>
      <c r="JSW13" s="963"/>
      <c r="JSX13" s="962"/>
      <c r="JSY13" s="961"/>
      <c r="JSZ13" s="961"/>
      <c r="JTA13" s="963"/>
      <c r="JTB13" s="962"/>
      <c r="JTC13" s="961"/>
      <c r="JTD13" s="961"/>
      <c r="JTE13" s="963"/>
      <c r="JTF13" s="962"/>
      <c r="JTG13" s="961"/>
      <c r="JTH13" s="961"/>
      <c r="JTI13" s="963"/>
      <c r="JTJ13" s="962"/>
      <c r="JTK13" s="961"/>
      <c r="JTL13" s="961"/>
      <c r="JTM13" s="963"/>
      <c r="JTN13" s="962"/>
      <c r="JTO13" s="961"/>
      <c r="JTP13" s="961"/>
      <c r="JTQ13" s="963"/>
      <c r="JTR13" s="962"/>
      <c r="JTS13" s="961"/>
      <c r="JTT13" s="961"/>
      <c r="JTU13" s="963"/>
      <c r="JTV13" s="962"/>
      <c r="JTW13" s="961"/>
      <c r="JTX13" s="961"/>
      <c r="JTY13" s="963"/>
      <c r="JTZ13" s="962"/>
      <c r="JUA13" s="961"/>
      <c r="JUB13" s="961"/>
      <c r="JUC13" s="963"/>
      <c r="JUD13" s="962"/>
      <c r="JUE13" s="961"/>
      <c r="JUF13" s="961"/>
      <c r="JUG13" s="963"/>
      <c r="JUH13" s="962"/>
      <c r="JUI13" s="961"/>
      <c r="JUJ13" s="961"/>
      <c r="JUK13" s="963"/>
      <c r="JUL13" s="962"/>
      <c r="JUM13" s="961"/>
      <c r="JUN13" s="961"/>
      <c r="JUO13" s="963"/>
      <c r="JUP13" s="962"/>
      <c r="JUQ13" s="961"/>
      <c r="JUR13" s="961"/>
      <c r="JUS13" s="963"/>
      <c r="JUT13" s="962"/>
      <c r="JUU13" s="961"/>
      <c r="JUV13" s="961"/>
      <c r="JUW13" s="963"/>
      <c r="JUX13" s="962"/>
      <c r="JUY13" s="961"/>
      <c r="JUZ13" s="961"/>
      <c r="JVA13" s="963"/>
      <c r="JVB13" s="962"/>
      <c r="JVC13" s="961"/>
      <c r="JVD13" s="961"/>
      <c r="JVE13" s="963"/>
      <c r="JVF13" s="962"/>
      <c r="JVG13" s="961"/>
      <c r="JVH13" s="961"/>
      <c r="JVI13" s="963"/>
      <c r="JVJ13" s="962"/>
      <c r="JVK13" s="961"/>
      <c r="JVL13" s="961"/>
      <c r="JVM13" s="963"/>
      <c r="JVN13" s="962"/>
      <c r="JVO13" s="961"/>
      <c r="JVP13" s="961"/>
      <c r="JVQ13" s="963"/>
      <c r="JVR13" s="962"/>
      <c r="JVS13" s="961"/>
      <c r="JVT13" s="961"/>
      <c r="JVU13" s="963"/>
      <c r="JVV13" s="962"/>
      <c r="JVW13" s="961"/>
      <c r="JVX13" s="961"/>
      <c r="JVY13" s="963"/>
      <c r="JVZ13" s="962"/>
      <c r="JWA13" s="961"/>
      <c r="JWB13" s="961"/>
      <c r="JWC13" s="963"/>
      <c r="JWD13" s="962"/>
      <c r="JWE13" s="961"/>
      <c r="JWF13" s="961"/>
      <c r="JWG13" s="963"/>
      <c r="JWH13" s="962"/>
      <c r="JWI13" s="961"/>
      <c r="JWJ13" s="961"/>
      <c r="JWK13" s="963"/>
      <c r="JWL13" s="962"/>
      <c r="JWM13" s="961"/>
      <c r="JWN13" s="961"/>
      <c r="JWO13" s="963"/>
      <c r="JWP13" s="962"/>
      <c r="JWQ13" s="961"/>
      <c r="JWR13" s="961"/>
      <c r="JWS13" s="963"/>
      <c r="JWT13" s="962"/>
      <c r="JWU13" s="961"/>
      <c r="JWV13" s="961"/>
      <c r="JWW13" s="963"/>
      <c r="JWX13" s="962"/>
      <c r="JWY13" s="961"/>
      <c r="JWZ13" s="961"/>
      <c r="JXA13" s="963"/>
      <c r="JXB13" s="962"/>
      <c r="JXC13" s="961"/>
      <c r="JXD13" s="961"/>
      <c r="JXE13" s="963"/>
      <c r="JXF13" s="962"/>
      <c r="JXG13" s="961"/>
      <c r="JXH13" s="961"/>
      <c r="JXI13" s="963"/>
      <c r="JXJ13" s="962"/>
      <c r="JXK13" s="961"/>
      <c r="JXL13" s="961"/>
      <c r="JXM13" s="963"/>
      <c r="JXN13" s="962"/>
      <c r="JXO13" s="961"/>
      <c r="JXP13" s="961"/>
      <c r="JXQ13" s="963"/>
      <c r="JXR13" s="962"/>
      <c r="JXS13" s="961"/>
      <c r="JXT13" s="961"/>
      <c r="JXU13" s="963"/>
      <c r="JXV13" s="962"/>
      <c r="JXW13" s="961"/>
      <c r="JXX13" s="961"/>
      <c r="JXY13" s="963"/>
      <c r="JXZ13" s="962"/>
      <c r="JYA13" s="961"/>
      <c r="JYB13" s="961"/>
      <c r="JYC13" s="963"/>
      <c r="JYD13" s="962"/>
      <c r="JYE13" s="961"/>
      <c r="JYF13" s="961"/>
      <c r="JYG13" s="963"/>
      <c r="JYH13" s="962"/>
      <c r="JYI13" s="961"/>
      <c r="JYJ13" s="961"/>
      <c r="JYK13" s="963"/>
      <c r="JYL13" s="962"/>
      <c r="JYM13" s="961"/>
      <c r="JYN13" s="961"/>
      <c r="JYO13" s="963"/>
      <c r="JYP13" s="962"/>
      <c r="JYQ13" s="961"/>
      <c r="JYR13" s="961"/>
      <c r="JYS13" s="963"/>
      <c r="JYT13" s="962"/>
      <c r="JYU13" s="961"/>
      <c r="JYV13" s="961"/>
      <c r="JYW13" s="963"/>
      <c r="JYX13" s="962"/>
      <c r="JYY13" s="961"/>
      <c r="JYZ13" s="961"/>
      <c r="JZA13" s="963"/>
      <c r="JZB13" s="962"/>
      <c r="JZC13" s="961"/>
      <c r="JZD13" s="961"/>
      <c r="JZE13" s="963"/>
      <c r="JZF13" s="962"/>
      <c r="JZG13" s="961"/>
      <c r="JZH13" s="961"/>
      <c r="JZI13" s="963"/>
      <c r="JZJ13" s="962"/>
      <c r="JZK13" s="961"/>
      <c r="JZL13" s="961"/>
      <c r="JZM13" s="963"/>
      <c r="JZN13" s="962"/>
      <c r="JZO13" s="961"/>
      <c r="JZP13" s="961"/>
      <c r="JZQ13" s="963"/>
      <c r="JZR13" s="962"/>
      <c r="JZS13" s="961"/>
      <c r="JZT13" s="961"/>
      <c r="JZU13" s="963"/>
      <c r="JZV13" s="962"/>
      <c r="JZW13" s="961"/>
      <c r="JZX13" s="961"/>
      <c r="JZY13" s="963"/>
      <c r="JZZ13" s="962"/>
      <c r="KAA13" s="961"/>
      <c r="KAB13" s="961"/>
      <c r="KAC13" s="963"/>
      <c r="KAD13" s="962"/>
      <c r="KAE13" s="961"/>
      <c r="KAF13" s="961"/>
      <c r="KAG13" s="963"/>
      <c r="KAH13" s="962"/>
      <c r="KAI13" s="961"/>
      <c r="KAJ13" s="961"/>
      <c r="KAK13" s="963"/>
      <c r="KAL13" s="962"/>
      <c r="KAM13" s="961"/>
      <c r="KAN13" s="961"/>
      <c r="KAO13" s="963"/>
      <c r="KAP13" s="962"/>
      <c r="KAQ13" s="961"/>
      <c r="KAR13" s="961"/>
      <c r="KAS13" s="963"/>
      <c r="KAT13" s="962"/>
      <c r="KAU13" s="961"/>
      <c r="KAV13" s="961"/>
      <c r="KAW13" s="963"/>
      <c r="KAX13" s="962"/>
      <c r="KAY13" s="961"/>
      <c r="KAZ13" s="961"/>
      <c r="KBA13" s="963"/>
      <c r="KBB13" s="962"/>
      <c r="KBC13" s="961"/>
      <c r="KBD13" s="961"/>
      <c r="KBE13" s="963"/>
      <c r="KBF13" s="962"/>
      <c r="KBG13" s="961"/>
      <c r="KBH13" s="961"/>
      <c r="KBI13" s="963"/>
      <c r="KBJ13" s="962"/>
      <c r="KBK13" s="961"/>
      <c r="KBL13" s="961"/>
      <c r="KBM13" s="963"/>
      <c r="KBN13" s="962"/>
      <c r="KBO13" s="961"/>
      <c r="KBP13" s="961"/>
      <c r="KBQ13" s="963"/>
      <c r="KBR13" s="962"/>
      <c r="KBS13" s="961"/>
      <c r="KBT13" s="961"/>
      <c r="KBU13" s="963"/>
      <c r="KBV13" s="962"/>
      <c r="KBW13" s="961"/>
      <c r="KBX13" s="961"/>
      <c r="KBY13" s="963"/>
      <c r="KBZ13" s="962"/>
      <c r="KCA13" s="961"/>
      <c r="KCB13" s="961"/>
      <c r="KCC13" s="963"/>
      <c r="KCD13" s="962"/>
      <c r="KCE13" s="961"/>
      <c r="KCF13" s="961"/>
      <c r="KCG13" s="963"/>
      <c r="KCH13" s="962"/>
      <c r="KCI13" s="961"/>
      <c r="KCJ13" s="961"/>
      <c r="KCK13" s="963"/>
      <c r="KCL13" s="962"/>
      <c r="KCM13" s="961"/>
      <c r="KCN13" s="961"/>
      <c r="KCO13" s="963"/>
      <c r="KCP13" s="962"/>
      <c r="KCQ13" s="961"/>
      <c r="KCR13" s="961"/>
      <c r="KCS13" s="963"/>
      <c r="KCT13" s="962"/>
      <c r="KCU13" s="961"/>
      <c r="KCV13" s="961"/>
      <c r="KCW13" s="963"/>
      <c r="KCX13" s="962"/>
      <c r="KCY13" s="961"/>
      <c r="KCZ13" s="961"/>
      <c r="KDA13" s="963"/>
      <c r="KDB13" s="962"/>
      <c r="KDC13" s="961"/>
      <c r="KDD13" s="961"/>
      <c r="KDE13" s="963"/>
      <c r="KDF13" s="962"/>
      <c r="KDG13" s="961"/>
      <c r="KDH13" s="961"/>
      <c r="KDI13" s="963"/>
      <c r="KDJ13" s="962"/>
      <c r="KDK13" s="961"/>
      <c r="KDL13" s="961"/>
      <c r="KDM13" s="963"/>
      <c r="KDN13" s="962"/>
      <c r="KDO13" s="961"/>
      <c r="KDP13" s="961"/>
      <c r="KDQ13" s="963"/>
      <c r="KDR13" s="962"/>
      <c r="KDS13" s="961"/>
      <c r="KDT13" s="961"/>
      <c r="KDU13" s="963"/>
      <c r="KDV13" s="962"/>
      <c r="KDW13" s="961"/>
      <c r="KDX13" s="961"/>
      <c r="KDY13" s="963"/>
      <c r="KDZ13" s="962"/>
      <c r="KEA13" s="961"/>
      <c r="KEB13" s="961"/>
      <c r="KEC13" s="963"/>
      <c r="KED13" s="962"/>
      <c r="KEE13" s="961"/>
      <c r="KEF13" s="961"/>
      <c r="KEG13" s="963"/>
      <c r="KEH13" s="962"/>
      <c r="KEI13" s="961"/>
      <c r="KEJ13" s="961"/>
      <c r="KEK13" s="963"/>
      <c r="KEL13" s="962"/>
      <c r="KEM13" s="961"/>
      <c r="KEN13" s="961"/>
      <c r="KEO13" s="963"/>
      <c r="KEP13" s="962"/>
      <c r="KEQ13" s="961"/>
      <c r="KER13" s="961"/>
      <c r="KES13" s="963"/>
      <c r="KET13" s="962"/>
      <c r="KEU13" s="961"/>
      <c r="KEV13" s="961"/>
      <c r="KEW13" s="963"/>
      <c r="KEX13" s="962"/>
      <c r="KEY13" s="961"/>
      <c r="KEZ13" s="961"/>
      <c r="KFA13" s="963"/>
      <c r="KFB13" s="962"/>
      <c r="KFC13" s="961"/>
      <c r="KFD13" s="961"/>
      <c r="KFE13" s="963"/>
      <c r="KFF13" s="962"/>
      <c r="KFG13" s="961"/>
      <c r="KFH13" s="961"/>
      <c r="KFI13" s="963"/>
      <c r="KFJ13" s="962"/>
      <c r="KFK13" s="961"/>
      <c r="KFL13" s="961"/>
      <c r="KFM13" s="963"/>
      <c r="KFN13" s="962"/>
      <c r="KFO13" s="961"/>
      <c r="KFP13" s="961"/>
      <c r="KFQ13" s="963"/>
      <c r="KFR13" s="962"/>
      <c r="KFS13" s="961"/>
      <c r="KFT13" s="961"/>
      <c r="KFU13" s="963"/>
      <c r="KFV13" s="962"/>
      <c r="KFW13" s="961"/>
      <c r="KFX13" s="961"/>
      <c r="KFY13" s="963"/>
      <c r="KFZ13" s="962"/>
      <c r="KGA13" s="961"/>
      <c r="KGB13" s="961"/>
      <c r="KGC13" s="963"/>
      <c r="KGD13" s="962"/>
      <c r="KGE13" s="961"/>
      <c r="KGF13" s="961"/>
      <c r="KGG13" s="963"/>
      <c r="KGH13" s="962"/>
      <c r="KGI13" s="961"/>
      <c r="KGJ13" s="961"/>
      <c r="KGK13" s="963"/>
      <c r="KGL13" s="962"/>
      <c r="KGM13" s="961"/>
      <c r="KGN13" s="961"/>
      <c r="KGO13" s="963"/>
      <c r="KGP13" s="962"/>
      <c r="KGQ13" s="961"/>
      <c r="KGR13" s="961"/>
      <c r="KGS13" s="963"/>
      <c r="KGT13" s="962"/>
      <c r="KGU13" s="961"/>
      <c r="KGV13" s="961"/>
      <c r="KGW13" s="963"/>
      <c r="KGX13" s="962"/>
      <c r="KGY13" s="961"/>
      <c r="KGZ13" s="961"/>
      <c r="KHA13" s="963"/>
      <c r="KHB13" s="962"/>
      <c r="KHC13" s="961"/>
      <c r="KHD13" s="961"/>
      <c r="KHE13" s="963"/>
      <c r="KHF13" s="962"/>
      <c r="KHG13" s="961"/>
      <c r="KHH13" s="961"/>
      <c r="KHI13" s="963"/>
      <c r="KHJ13" s="962"/>
      <c r="KHK13" s="961"/>
      <c r="KHL13" s="961"/>
      <c r="KHM13" s="963"/>
      <c r="KHN13" s="962"/>
      <c r="KHO13" s="961"/>
      <c r="KHP13" s="961"/>
      <c r="KHQ13" s="963"/>
      <c r="KHR13" s="962"/>
      <c r="KHS13" s="961"/>
      <c r="KHT13" s="961"/>
      <c r="KHU13" s="963"/>
      <c r="KHV13" s="962"/>
      <c r="KHW13" s="961"/>
      <c r="KHX13" s="961"/>
      <c r="KHY13" s="963"/>
      <c r="KHZ13" s="962"/>
      <c r="KIA13" s="961"/>
      <c r="KIB13" s="961"/>
      <c r="KIC13" s="963"/>
      <c r="KID13" s="962"/>
      <c r="KIE13" s="961"/>
      <c r="KIF13" s="961"/>
      <c r="KIG13" s="963"/>
      <c r="KIH13" s="962"/>
      <c r="KII13" s="961"/>
      <c r="KIJ13" s="961"/>
      <c r="KIK13" s="963"/>
      <c r="KIL13" s="962"/>
      <c r="KIM13" s="961"/>
      <c r="KIN13" s="961"/>
      <c r="KIO13" s="963"/>
      <c r="KIP13" s="962"/>
      <c r="KIQ13" s="961"/>
      <c r="KIR13" s="961"/>
      <c r="KIS13" s="963"/>
      <c r="KIT13" s="962"/>
      <c r="KIU13" s="961"/>
      <c r="KIV13" s="961"/>
      <c r="KIW13" s="963"/>
      <c r="KIX13" s="962"/>
      <c r="KIY13" s="961"/>
      <c r="KIZ13" s="961"/>
      <c r="KJA13" s="963"/>
      <c r="KJB13" s="962"/>
      <c r="KJC13" s="961"/>
      <c r="KJD13" s="961"/>
      <c r="KJE13" s="963"/>
      <c r="KJF13" s="962"/>
      <c r="KJG13" s="961"/>
      <c r="KJH13" s="961"/>
      <c r="KJI13" s="963"/>
      <c r="KJJ13" s="962"/>
      <c r="KJK13" s="961"/>
      <c r="KJL13" s="961"/>
      <c r="KJM13" s="963"/>
      <c r="KJN13" s="962"/>
      <c r="KJO13" s="961"/>
      <c r="KJP13" s="961"/>
      <c r="KJQ13" s="963"/>
      <c r="KJR13" s="962"/>
      <c r="KJS13" s="961"/>
      <c r="KJT13" s="961"/>
      <c r="KJU13" s="963"/>
      <c r="KJV13" s="962"/>
      <c r="KJW13" s="961"/>
      <c r="KJX13" s="961"/>
      <c r="KJY13" s="963"/>
      <c r="KJZ13" s="962"/>
      <c r="KKA13" s="961"/>
      <c r="KKB13" s="961"/>
      <c r="KKC13" s="963"/>
      <c r="KKD13" s="962"/>
      <c r="KKE13" s="961"/>
      <c r="KKF13" s="961"/>
      <c r="KKG13" s="963"/>
      <c r="KKH13" s="962"/>
      <c r="KKI13" s="961"/>
      <c r="KKJ13" s="961"/>
      <c r="KKK13" s="963"/>
      <c r="KKL13" s="962"/>
      <c r="KKM13" s="961"/>
      <c r="KKN13" s="961"/>
      <c r="KKO13" s="963"/>
      <c r="KKP13" s="962"/>
      <c r="KKQ13" s="961"/>
      <c r="KKR13" s="961"/>
      <c r="KKS13" s="963"/>
      <c r="KKT13" s="962"/>
      <c r="KKU13" s="961"/>
      <c r="KKV13" s="961"/>
      <c r="KKW13" s="963"/>
      <c r="KKX13" s="962"/>
      <c r="KKY13" s="961"/>
      <c r="KKZ13" s="961"/>
      <c r="KLA13" s="963"/>
      <c r="KLB13" s="962"/>
      <c r="KLC13" s="961"/>
      <c r="KLD13" s="961"/>
      <c r="KLE13" s="963"/>
      <c r="KLF13" s="962"/>
      <c r="KLG13" s="961"/>
      <c r="KLH13" s="961"/>
      <c r="KLI13" s="963"/>
      <c r="KLJ13" s="962"/>
      <c r="KLK13" s="961"/>
      <c r="KLL13" s="961"/>
      <c r="KLM13" s="963"/>
      <c r="KLN13" s="962"/>
      <c r="KLO13" s="961"/>
      <c r="KLP13" s="961"/>
      <c r="KLQ13" s="963"/>
      <c r="KLR13" s="962"/>
      <c r="KLS13" s="961"/>
      <c r="KLT13" s="961"/>
      <c r="KLU13" s="963"/>
      <c r="KLV13" s="962"/>
      <c r="KLW13" s="961"/>
      <c r="KLX13" s="961"/>
      <c r="KLY13" s="963"/>
      <c r="KLZ13" s="962"/>
      <c r="KMA13" s="961"/>
      <c r="KMB13" s="961"/>
      <c r="KMC13" s="963"/>
      <c r="KMD13" s="962"/>
      <c r="KME13" s="961"/>
      <c r="KMF13" s="961"/>
      <c r="KMG13" s="963"/>
      <c r="KMH13" s="962"/>
      <c r="KMI13" s="961"/>
      <c r="KMJ13" s="961"/>
      <c r="KMK13" s="963"/>
      <c r="KML13" s="962"/>
      <c r="KMM13" s="961"/>
      <c r="KMN13" s="961"/>
      <c r="KMO13" s="963"/>
      <c r="KMP13" s="962"/>
      <c r="KMQ13" s="961"/>
      <c r="KMR13" s="961"/>
      <c r="KMS13" s="963"/>
      <c r="KMT13" s="962"/>
      <c r="KMU13" s="961"/>
      <c r="KMV13" s="961"/>
      <c r="KMW13" s="963"/>
      <c r="KMX13" s="962"/>
      <c r="KMY13" s="961"/>
      <c r="KMZ13" s="961"/>
      <c r="KNA13" s="963"/>
      <c r="KNB13" s="962"/>
      <c r="KNC13" s="961"/>
      <c r="KND13" s="961"/>
      <c r="KNE13" s="963"/>
      <c r="KNF13" s="962"/>
      <c r="KNG13" s="961"/>
      <c r="KNH13" s="961"/>
      <c r="KNI13" s="963"/>
      <c r="KNJ13" s="962"/>
      <c r="KNK13" s="961"/>
      <c r="KNL13" s="961"/>
      <c r="KNM13" s="963"/>
      <c r="KNN13" s="962"/>
      <c r="KNO13" s="961"/>
      <c r="KNP13" s="961"/>
      <c r="KNQ13" s="963"/>
      <c r="KNR13" s="962"/>
      <c r="KNS13" s="961"/>
      <c r="KNT13" s="961"/>
      <c r="KNU13" s="963"/>
      <c r="KNV13" s="962"/>
      <c r="KNW13" s="961"/>
      <c r="KNX13" s="961"/>
      <c r="KNY13" s="963"/>
      <c r="KNZ13" s="962"/>
      <c r="KOA13" s="961"/>
      <c r="KOB13" s="961"/>
      <c r="KOC13" s="963"/>
      <c r="KOD13" s="962"/>
      <c r="KOE13" s="961"/>
      <c r="KOF13" s="961"/>
      <c r="KOG13" s="963"/>
      <c r="KOH13" s="962"/>
      <c r="KOI13" s="961"/>
      <c r="KOJ13" s="961"/>
      <c r="KOK13" s="963"/>
      <c r="KOL13" s="962"/>
      <c r="KOM13" s="961"/>
      <c r="KON13" s="961"/>
      <c r="KOO13" s="963"/>
      <c r="KOP13" s="962"/>
      <c r="KOQ13" s="961"/>
      <c r="KOR13" s="961"/>
      <c r="KOS13" s="963"/>
      <c r="KOT13" s="962"/>
      <c r="KOU13" s="961"/>
      <c r="KOV13" s="961"/>
      <c r="KOW13" s="963"/>
      <c r="KOX13" s="962"/>
      <c r="KOY13" s="961"/>
      <c r="KOZ13" s="961"/>
      <c r="KPA13" s="963"/>
      <c r="KPB13" s="962"/>
      <c r="KPC13" s="961"/>
      <c r="KPD13" s="961"/>
      <c r="KPE13" s="963"/>
      <c r="KPF13" s="962"/>
      <c r="KPG13" s="961"/>
      <c r="KPH13" s="961"/>
      <c r="KPI13" s="963"/>
      <c r="KPJ13" s="962"/>
      <c r="KPK13" s="961"/>
      <c r="KPL13" s="961"/>
      <c r="KPM13" s="963"/>
      <c r="KPN13" s="962"/>
      <c r="KPO13" s="961"/>
      <c r="KPP13" s="961"/>
      <c r="KPQ13" s="963"/>
      <c r="KPR13" s="962"/>
      <c r="KPS13" s="961"/>
      <c r="KPT13" s="961"/>
      <c r="KPU13" s="963"/>
      <c r="KPV13" s="962"/>
      <c r="KPW13" s="961"/>
      <c r="KPX13" s="961"/>
      <c r="KPY13" s="963"/>
      <c r="KPZ13" s="962"/>
      <c r="KQA13" s="961"/>
      <c r="KQB13" s="961"/>
      <c r="KQC13" s="963"/>
      <c r="KQD13" s="962"/>
      <c r="KQE13" s="961"/>
      <c r="KQF13" s="961"/>
      <c r="KQG13" s="963"/>
      <c r="KQH13" s="962"/>
      <c r="KQI13" s="961"/>
      <c r="KQJ13" s="961"/>
      <c r="KQK13" s="963"/>
      <c r="KQL13" s="962"/>
      <c r="KQM13" s="961"/>
      <c r="KQN13" s="961"/>
      <c r="KQO13" s="963"/>
      <c r="KQP13" s="962"/>
      <c r="KQQ13" s="961"/>
      <c r="KQR13" s="961"/>
      <c r="KQS13" s="963"/>
      <c r="KQT13" s="962"/>
      <c r="KQU13" s="961"/>
      <c r="KQV13" s="961"/>
      <c r="KQW13" s="963"/>
      <c r="KQX13" s="962"/>
      <c r="KQY13" s="961"/>
      <c r="KQZ13" s="961"/>
      <c r="KRA13" s="963"/>
      <c r="KRB13" s="962"/>
      <c r="KRC13" s="961"/>
      <c r="KRD13" s="961"/>
      <c r="KRE13" s="963"/>
      <c r="KRF13" s="962"/>
      <c r="KRG13" s="961"/>
      <c r="KRH13" s="961"/>
      <c r="KRI13" s="963"/>
      <c r="KRJ13" s="962"/>
      <c r="KRK13" s="961"/>
      <c r="KRL13" s="961"/>
      <c r="KRM13" s="963"/>
      <c r="KRN13" s="962"/>
      <c r="KRO13" s="961"/>
      <c r="KRP13" s="961"/>
      <c r="KRQ13" s="963"/>
      <c r="KRR13" s="962"/>
      <c r="KRS13" s="961"/>
      <c r="KRT13" s="961"/>
      <c r="KRU13" s="963"/>
      <c r="KRV13" s="962"/>
      <c r="KRW13" s="961"/>
      <c r="KRX13" s="961"/>
      <c r="KRY13" s="963"/>
      <c r="KRZ13" s="962"/>
      <c r="KSA13" s="961"/>
      <c r="KSB13" s="961"/>
      <c r="KSC13" s="963"/>
      <c r="KSD13" s="962"/>
      <c r="KSE13" s="961"/>
      <c r="KSF13" s="961"/>
      <c r="KSG13" s="963"/>
      <c r="KSH13" s="962"/>
      <c r="KSI13" s="961"/>
      <c r="KSJ13" s="961"/>
      <c r="KSK13" s="963"/>
      <c r="KSL13" s="962"/>
      <c r="KSM13" s="961"/>
      <c r="KSN13" s="961"/>
      <c r="KSO13" s="963"/>
      <c r="KSP13" s="962"/>
      <c r="KSQ13" s="961"/>
      <c r="KSR13" s="961"/>
      <c r="KSS13" s="963"/>
      <c r="KST13" s="962"/>
      <c r="KSU13" s="961"/>
      <c r="KSV13" s="961"/>
      <c r="KSW13" s="963"/>
      <c r="KSX13" s="962"/>
      <c r="KSY13" s="961"/>
      <c r="KSZ13" s="961"/>
      <c r="KTA13" s="963"/>
      <c r="KTB13" s="962"/>
      <c r="KTC13" s="961"/>
      <c r="KTD13" s="961"/>
      <c r="KTE13" s="963"/>
      <c r="KTF13" s="962"/>
      <c r="KTG13" s="961"/>
      <c r="KTH13" s="961"/>
      <c r="KTI13" s="963"/>
      <c r="KTJ13" s="962"/>
      <c r="KTK13" s="961"/>
      <c r="KTL13" s="961"/>
      <c r="KTM13" s="963"/>
      <c r="KTN13" s="962"/>
      <c r="KTO13" s="961"/>
      <c r="KTP13" s="961"/>
      <c r="KTQ13" s="963"/>
      <c r="KTR13" s="962"/>
      <c r="KTS13" s="961"/>
      <c r="KTT13" s="961"/>
      <c r="KTU13" s="963"/>
      <c r="KTV13" s="962"/>
      <c r="KTW13" s="961"/>
      <c r="KTX13" s="961"/>
      <c r="KTY13" s="963"/>
      <c r="KTZ13" s="962"/>
      <c r="KUA13" s="961"/>
      <c r="KUB13" s="961"/>
      <c r="KUC13" s="963"/>
      <c r="KUD13" s="962"/>
      <c r="KUE13" s="961"/>
      <c r="KUF13" s="961"/>
      <c r="KUG13" s="963"/>
      <c r="KUH13" s="962"/>
      <c r="KUI13" s="961"/>
      <c r="KUJ13" s="961"/>
      <c r="KUK13" s="963"/>
      <c r="KUL13" s="962"/>
      <c r="KUM13" s="961"/>
      <c r="KUN13" s="961"/>
      <c r="KUO13" s="963"/>
      <c r="KUP13" s="962"/>
      <c r="KUQ13" s="961"/>
      <c r="KUR13" s="961"/>
      <c r="KUS13" s="963"/>
      <c r="KUT13" s="962"/>
      <c r="KUU13" s="961"/>
      <c r="KUV13" s="961"/>
      <c r="KUW13" s="963"/>
      <c r="KUX13" s="962"/>
      <c r="KUY13" s="961"/>
      <c r="KUZ13" s="961"/>
      <c r="KVA13" s="963"/>
      <c r="KVB13" s="962"/>
      <c r="KVC13" s="961"/>
      <c r="KVD13" s="961"/>
      <c r="KVE13" s="963"/>
      <c r="KVF13" s="962"/>
      <c r="KVG13" s="961"/>
      <c r="KVH13" s="961"/>
      <c r="KVI13" s="963"/>
      <c r="KVJ13" s="962"/>
      <c r="KVK13" s="961"/>
      <c r="KVL13" s="961"/>
      <c r="KVM13" s="963"/>
      <c r="KVN13" s="962"/>
      <c r="KVO13" s="961"/>
      <c r="KVP13" s="961"/>
      <c r="KVQ13" s="963"/>
      <c r="KVR13" s="962"/>
      <c r="KVS13" s="961"/>
      <c r="KVT13" s="961"/>
      <c r="KVU13" s="963"/>
      <c r="KVV13" s="962"/>
      <c r="KVW13" s="961"/>
      <c r="KVX13" s="961"/>
      <c r="KVY13" s="963"/>
      <c r="KVZ13" s="962"/>
      <c r="KWA13" s="961"/>
      <c r="KWB13" s="961"/>
      <c r="KWC13" s="963"/>
      <c r="KWD13" s="962"/>
      <c r="KWE13" s="961"/>
      <c r="KWF13" s="961"/>
      <c r="KWG13" s="963"/>
      <c r="KWH13" s="962"/>
      <c r="KWI13" s="961"/>
      <c r="KWJ13" s="961"/>
      <c r="KWK13" s="963"/>
      <c r="KWL13" s="962"/>
      <c r="KWM13" s="961"/>
      <c r="KWN13" s="961"/>
      <c r="KWO13" s="963"/>
      <c r="KWP13" s="962"/>
      <c r="KWQ13" s="961"/>
      <c r="KWR13" s="961"/>
      <c r="KWS13" s="963"/>
      <c r="KWT13" s="962"/>
      <c r="KWU13" s="961"/>
      <c r="KWV13" s="961"/>
      <c r="KWW13" s="963"/>
      <c r="KWX13" s="962"/>
      <c r="KWY13" s="961"/>
      <c r="KWZ13" s="961"/>
      <c r="KXA13" s="963"/>
      <c r="KXB13" s="962"/>
      <c r="KXC13" s="961"/>
      <c r="KXD13" s="961"/>
      <c r="KXE13" s="963"/>
      <c r="KXF13" s="962"/>
      <c r="KXG13" s="961"/>
      <c r="KXH13" s="961"/>
      <c r="KXI13" s="963"/>
      <c r="KXJ13" s="962"/>
      <c r="KXK13" s="961"/>
      <c r="KXL13" s="961"/>
      <c r="KXM13" s="963"/>
      <c r="KXN13" s="962"/>
      <c r="KXO13" s="961"/>
      <c r="KXP13" s="961"/>
      <c r="KXQ13" s="963"/>
      <c r="KXR13" s="962"/>
      <c r="KXS13" s="961"/>
      <c r="KXT13" s="961"/>
      <c r="KXU13" s="963"/>
      <c r="KXV13" s="962"/>
      <c r="KXW13" s="961"/>
      <c r="KXX13" s="961"/>
      <c r="KXY13" s="963"/>
      <c r="KXZ13" s="962"/>
      <c r="KYA13" s="961"/>
      <c r="KYB13" s="961"/>
      <c r="KYC13" s="963"/>
      <c r="KYD13" s="962"/>
      <c r="KYE13" s="961"/>
      <c r="KYF13" s="961"/>
      <c r="KYG13" s="963"/>
      <c r="KYH13" s="962"/>
      <c r="KYI13" s="961"/>
      <c r="KYJ13" s="961"/>
      <c r="KYK13" s="963"/>
      <c r="KYL13" s="962"/>
      <c r="KYM13" s="961"/>
      <c r="KYN13" s="961"/>
      <c r="KYO13" s="963"/>
      <c r="KYP13" s="962"/>
      <c r="KYQ13" s="961"/>
      <c r="KYR13" s="961"/>
      <c r="KYS13" s="963"/>
      <c r="KYT13" s="962"/>
      <c r="KYU13" s="961"/>
      <c r="KYV13" s="961"/>
      <c r="KYW13" s="963"/>
      <c r="KYX13" s="962"/>
      <c r="KYY13" s="961"/>
      <c r="KYZ13" s="961"/>
      <c r="KZA13" s="963"/>
      <c r="KZB13" s="962"/>
      <c r="KZC13" s="961"/>
      <c r="KZD13" s="961"/>
      <c r="KZE13" s="963"/>
      <c r="KZF13" s="962"/>
      <c r="KZG13" s="961"/>
      <c r="KZH13" s="961"/>
      <c r="KZI13" s="963"/>
      <c r="KZJ13" s="962"/>
      <c r="KZK13" s="961"/>
      <c r="KZL13" s="961"/>
      <c r="KZM13" s="963"/>
      <c r="KZN13" s="962"/>
      <c r="KZO13" s="961"/>
      <c r="KZP13" s="961"/>
      <c r="KZQ13" s="963"/>
      <c r="KZR13" s="962"/>
      <c r="KZS13" s="961"/>
      <c r="KZT13" s="961"/>
      <c r="KZU13" s="963"/>
      <c r="KZV13" s="962"/>
      <c r="KZW13" s="961"/>
      <c r="KZX13" s="961"/>
      <c r="KZY13" s="963"/>
      <c r="KZZ13" s="962"/>
      <c r="LAA13" s="961"/>
      <c r="LAB13" s="961"/>
      <c r="LAC13" s="963"/>
      <c r="LAD13" s="962"/>
      <c r="LAE13" s="961"/>
      <c r="LAF13" s="961"/>
      <c r="LAG13" s="963"/>
      <c r="LAH13" s="962"/>
      <c r="LAI13" s="961"/>
      <c r="LAJ13" s="961"/>
      <c r="LAK13" s="963"/>
      <c r="LAL13" s="962"/>
      <c r="LAM13" s="961"/>
      <c r="LAN13" s="961"/>
      <c r="LAO13" s="963"/>
      <c r="LAP13" s="962"/>
      <c r="LAQ13" s="961"/>
      <c r="LAR13" s="961"/>
      <c r="LAS13" s="963"/>
      <c r="LAT13" s="962"/>
      <c r="LAU13" s="961"/>
      <c r="LAV13" s="961"/>
      <c r="LAW13" s="963"/>
      <c r="LAX13" s="962"/>
      <c r="LAY13" s="961"/>
      <c r="LAZ13" s="961"/>
      <c r="LBA13" s="963"/>
      <c r="LBB13" s="962"/>
      <c r="LBC13" s="961"/>
      <c r="LBD13" s="961"/>
      <c r="LBE13" s="963"/>
      <c r="LBF13" s="962"/>
      <c r="LBG13" s="961"/>
      <c r="LBH13" s="961"/>
      <c r="LBI13" s="963"/>
      <c r="LBJ13" s="962"/>
      <c r="LBK13" s="961"/>
      <c r="LBL13" s="961"/>
      <c r="LBM13" s="963"/>
      <c r="LBN13" s="962"/>
      <c r="LBO13" s="961"/>
      <c r="LBP13" s="961"/>
      <c r="LBQ13" s="963"/>
      <c r="LBR13" s="962"/>
      <c r="LBS13" s="961"/>
      <c r="LBT13" s="961"/>
      <c r="LBU13" s="963"/>
      <c r="LBV13" s="962"/>
      <c r="LBW13" s="961"/>
      <c r="LBX13" s="961"/>
      <c r="LBY13" s="963"/>
      <c r="LBZ13" s="962"/>
      <c r="LCA13" s="961"/>
      <c r="LCB13" s="961"/>
      <c r="LCC13" s="963"/>
      <c r="LCD13" s="962"/>
      <c r="LCE13" s="961"/>
      <c r="LCF13" s="961"/>
      <c r="LCG13" s="963"/>
      <c r="LCH13" s="962"/>
      <c r="LCI13" s="961"/>
      <c r="LCJ13" s="961"/>
      <c r="LCK13" s="963"/>
      <c r="LCL13" s="962"/>
      <c r="LCM13" s="961"/>
      <c r="LCN13" s="961"/>
      <c r="LCO13" s="963"/>
      <c r="LCP13" s="962"/>
      <c r="LCQ13" s="961"/>
      <c r="LCR13" s="961"/>
      <c r="LCS13" s="963"/>
      <c r="LCT13" s="962"/>
      <c r="LCU13" s="961"/>
      <c r="LCV13" s="961"/>
      <c r="LCW13" s="963"/>
      <c r="LCX13" s="962"/>
      <c r="LCY13" s="961"/>
      <c r="LCZ13" s="961"/>
      <c r="LDA13" s="963"/>
      <c r="LDB13" s="962"/>
      <c r="LDC13" s="961"/>
      <c r="LDD13" s="961"/>
      <c r="LDE13" s="963"/>
      <c r="LDF13" s="962"/>
      <c r="LDG13" s="961"/>
      <c r="LDH13" s="961"/>
      <c r="LDI13" s="963"/>
      <c r="LDJ13" s="962"/>
      <c r="LDK13" s="961"/>
      <c r="LDL13" s="961"/>
      <c r="LDM13" s="963"/>
      <c r="LDN13" s="962"/>
      <c r="LDO13" s="961"/>
      <c r="LDP13" s="961"/>
      <c r="LDQ13" s="963"/>
      <c r="LDR13" s="962"/>
      <c r="LDS13" s="961"/>
      <c r="LDT13" s="961"/>
      <c r="LDU13" s="963"/>
      <c r="LDV13" s="962"/>
      <c r="LDW13" s="961"/>
      <c r="LDX13" s="961"/>
      <c r="LDY13" s="963"/>
      <c r="LDZ13" s="962"/>
      <c r="LEA13" s="961"/>
      <c r="LEB13" s="961"/>
      <c r="LEC13" s="963"/>
      <c r="LED13" s="962"/>
      <c r="LEE13" s="961"/>
      <c r="LEF13" s="961"/>
      <c r="LEG13" s="963"/>
      <c r="LEH13" s="962"/>
      <c r="LEI13" s="961"/>
      <c r="LEJ13" s="961"/>
      <c r="LEK13" s="963"/>
      <c r="LEL13" s="962"/>
      <c r="LEM13" s="961"/>
      <c r="LEN13" s="961"/>
      <c r="LEO13" s="963"/>
      <c r="LEP13" s="962"/>
      <c r="LEQ13" s="961"/>
      <c r="LER13" s="961"/>
      <c r="LES13" s="963"/>
      <c r="LET13" s="962"/>
      <c r="LEU13" s="961"/>
      <c r="LEV13" s="961"/>
      <c r="LEW13" s="963"/>
      <c r="LEX13" s="962"/>
      <c r="LEY13" s="961"/>
      <c r="LEZ13" s="961"/>
      <c r="LFA13" s="963"/>
      <c r="LFB13" s="962"/>
      <c r="LFC13" s="961"/>
      <c r="LFD13" s="961"/>
      <c r="LFE13" s="963"/>
      <c r="LFF13" s="962"/>
      <c r="LFG13" s="961"/>
      <c r="LFH13" s="961"/>
      <c r="LFI13" s="963"/>
      <c r="LFJ13" s="962"/>
      <c r="LFK13" s="961"/>
      <c r="LFL13" s="961"/>
      <c r="LFM13" s="963"/>
      <c r="LFN13" s="962"/>
      <c r="LFO13" s="961"/>
      <c r="LFP13" s="961"/>
      <c r="LFQ13" s="963"/>
      <c r="LFR13" s="962"/>
      <c r="LFS13" s="961"/>
      <c r="LFT13" s="961"/>
      <c r="LFU13" s="963"/>
      <c r="LFV13" s="962"/>
      <c r="LFW13" s="961"/>
      <c r="LFX13" s="961"/>
      <c r="LFY13" s="963"/>
      <c r="LFZ13" s="962"/>
      <c r="LGA13" s="961"/>
      <c r="LGB13" s="961"/>
      <c r="LGC13" s="963"/>
      <c r="LGD13" s="962"/>
      <c r="LGE13" s="961"/>
      <c r="LGF13" s="961"/>
      <c r="LGG13" s="963"/>
      <c r="LGH13" s="962"/>
      <c r="LGI13" s="961"/>
      <c r="LGJ13" s="961"/>
      <c r="LGK13" s="963"/>
      <c r="LGL13" s="962"/>
      <c r="LGM13" s="961"/>
      <c r="LGN13" s="961"/>
      <c r="LGO13" s="963"/>
      <c r="LGP13" s="962"/>
      <c r="LGQ13" s="961"/>
      <c r="LGR13" s="961"/>
      <c r="LGS13" s="963"/>
      <c r="LGT13" s="962"/>
      <c r="LGU13" s="961"/>
      <c r="LGV13" s="961"/>
      <c r="LGW13" s="963"/>
      <c r="LGX13" s="962"/>
      <c r="LGY13" s="961"/>
      <c r="LGZ13" s="961"/>
      <c r="LHA13" s="963"/>
      <c r="LHB13" s="962"/>
      <c r="LHC13" s="961"/>
      <c r="LHD13" s="961"/>
      <c r="LHE13" s="963"/>
      <c r="LHF13" s="962"/>
      <c r="LHG13" s="961"/>
      <c r="LHH13" s="961"/>
      <c r="LHI13" s="963"/>
      <c r="LHJ13" s="962"/>
      <c r="LHK13" s="961"/>
      <c r="LHL13" s="961"/>
      <c r="LHM13" s="963"/>
      <c r="LHN13" s="962"/>
      <c r="LHO13" s="961"/>
      <c r="LHP13" s="961"/>
      <c r="LHQ13" s="963"/>
      <c r="LHR13" s="962"/>
      <c r="LHS13" s="961"/>
      <c r="LHT13" s="961"/>
      <c r="LHU13" s="963"/>
      <c r="LHV13" s="962"/>
      <c r="LHW13" s="961"/>
      <c r="LHX13" s="961"/>
      <c r="LHY13" s="963"/>
      <c r="LHZ13" s="962"/>
      <c r="LIA13" s="961"/>
      <c r="LIB13" s="961"/>
      <c r="LIC13" s="963"/>
      <c r="LID13" s="962"/>
      <c r="LIE13" s="961"/>
      <c r="LIF13" s="961"/>
      <c r="LIG13" s="963"/>
      <c r="LIH13" s="962"/>
      <c r="LII13" s="961"/>
      <c r="LIJ13" s="961"/>
      <c r="LIK13" s="963"/>
      <c r="LIL13" s="962"/>
      <c r="LIM13" s="961"/>
      <c r="LIN13" s="961"/>
      <c r="LIO13" s="963"/>
      <c r="LIP13" s="962"/>
      <c r="LIQ13" s="961"/>
      <c r="LIR13" s="961"/>
      <c r="LIS13" s="963"/>
      <c r="LIT13" s="962"/>
      <c r="LIU13" s="961"/>
      <c r="LIV13" s="961"/>
      <c r="LIW13" s="963"/>
      <c r="LIX13" s="962"/>
      <c r="LIY13" s="961"/>
      <c r="LIZ13" s="961"/>
      <c r="LJA13" s="963"/>
      <c r="LJB13" s="962"/>
      <c r="LJC13" s="961"/>
      <c r="LJD13" s="961"/>
      <c r="LJE13" s="963"/>
      <c r="LJF13" s="962"/>
      <c r="LJG13" s="961"/>
      <c r="LJH13" s="961"/>
      <c r="LJI13" s="963"/>
      <c r="LJJ13" s="962"/>
      <c r="LJK13" s="961"/>
      <c r="LJL13" s="961"/>
      <c r="LJM13" s="963"/>
      <c r="LJN13" s="962"/>
      <c r="LJO13" s="961"/>
      <c r="LJP13" s="961"/>
      <c r="LJQ13" s="963"/>
      <c r="LJR13" s="962"/>
      <c r="LJS13" s="961"/>
      <c r="LJT13" s="961"/>
      <c r="LJU13" s="963"/>
      <c r="LJV13" s="962"/>
      <c r="LJW13" s="961"/>
      <c r="LJX13" s="961"/>
      <c r="LJY13" s="963"/>
      <c r="LJZ13" s="962"/>
      <c r="LKA13" s="961"/>
      <c r="LKB13" s="961"/>
      <c r="LKC13" s="963"/>
      <c r="LKD13" s="962"/>
      <c r="LKE13" s="961"/>
      <c r="LKF13" s="961"/>
      <c r="LKG13" s="963"/>
      <c r="LKH13" s="962"/>
      <c r="LKI13" s="961"/>
      <c r="LKJ13" s="961"/>
      <c r="LKK13" s="963"/>
      <c r="LKL13" s="962"/>
      <c r="LKM13" s="961"/>
      <c r="LKN13" s="961"/>
      <c r="LKO13" s="963"/>
      <c r="LKP13" s="962"/>
      <c r="LKQ13" s="961"/>
      <c r="LKR13" s="961"/>
      <c r="LKS13" s="963"/>
      <c r="LKT13" s="962"/>
      <c r="LKU13" s="961"/>
      <c r="LKV13" s="961"/>
      <c r="LKW13" s="963"/>
      <c r="LKX13" s="962"/>
      <c r="LKY13" s="961"/>
      <c r="LKZ13" s="961"/>
      <c r="LLA13" s="963"/>
      <c r="LLB13" s="962"/>
      <c r="LLC13" s="961"/>
      <c r="LLD13" s="961"/>
      <c r="LLE13" s="963"/>
      <c r="LLF13" s="962"/>
      <c r="LLG13" s="961"/>
      <c r="LLH13" s="961"/>
      <c r="LLI13" s="963"/>
      <c r="LLJ13" s="962"/>
      <c r="LLK13" s="961"/>
      <c r="LLL13" s="961"/>
      <c r="LLM13" s="963"/>
      <c r="LLN13" s="962"/>
      <c r="LLO13" s="961"/>
      <c r="LLP13" s="961"/>
      <c r="LLQ13" s="963"/>
      <c r="LLR13" s="962"/>
      <c r="LLS13" s="961"/>
      <c r="LLT13" s="961"/>
      <c r="LLU13" s="963"/>
      <c r="LLV13" s="962"/>
      <c r="LLW13" s="961"/>
      <c r="LLX13" s="961"/>
      <c r="LLY13" s="963"/>
      <c r="LLZ13" s="962"/>
      <c r="LMA13" s="961"/>
      <c r="LMB13" s="961"/>
      <c r="LMC13" s="963"/>
      <c r="LMD13" s="962"/>
      <c r="LME13" s="961"/>
      <c r="LMF13" s="961"/>
      <c r="LMG13" s="963"/>
      <c r="LMH13" s="962"/>
      <c r="LMI13" s="961"/>
      <c r="LMJ13" s="961"/>
      <c r="LMK13" s="963"/>
      <c r="LML13" s="962"/>
      <c r="LMM13" s="961"/>
      <c r="LMN13" s="961"/>
      <c r="LMO13" s="963"/>
      <c r="LMP13" s="962"/>
      <c r="LMQ13" s="961"/>
      <c r="LMR13" s="961"/>
      <c r="LMS13" s="963"/>
      <c r="LMT13" s="962"/>
      <c r="LMU13" s="961"/>
      <c r="LMV13" s="961"/>
      <c r="LMW13" s="963"/>
      <c r="LMX13" s="962"/>
      <c r="LMY13" s="961"/>
      <c r="LMZ13" s="961"/>
      <c r="LNA13" s="963"/>
      <c r="LNB13" s="962"/>
      <c r="LNC13" s="961"/>
      <c r="LND13" s="961"/>
      <c r="LNE13" s="963"/>
      <c r="LNF13" s="962"/>
      <c r="LNG13" s="961"/>
      <c r="LNH13" s="961"/>
      <c r="LNI13" s="963"/>
      <c r="LNJ13" s="962"/>
      <c r="LNK13" s="961"/>
      <c r="LNL13" s="961"/>
      <c r="LNM13" s="963"/>
      <c r="LNN13" s="962"/>
      <c r="LNO13" s="961"/>
      <c r="LNP13" s="961"/>
      <c r="LNQ13" s="963"/>
      <c r="LNR13" s="962"/>
      <c r="LNS13" s="961"/>
      <c r="LNT13" s="961"/>
      <c r="LNU13" s="963"/>
      <c r="LNV13" s="962"/>
      <c r="LNW13" s="961"/>
      <c r="LNX13" s="961"/>
      <c r="LNY13" s="963"/>
      <c r="LNZ13" s="962"/>
      <c r="LOA13" s="961"/>
      <c r="LOB13" s="961"/>
      <c r="LOC13" s="963"/>
      <c r="LOD13" s="962"/>
      <c r="LOE13" s="961"/>
      <c r="LOF13" s="961"/>
      <c r="LOG13" s="963"/>
      <c r="LOH13" s="962"/>
      <c r="LOI13" s="961"/>
      <c r="LOJ13" s="961"/>
      <c r="LOK13" s="963"/>
      <c r="LOL13" s="962"/>
      <c r="LOM13" s="961"/>
      <c r="LON13" s="961"/>
      <c r="LOO13" s="963"/>
      <c r="LOP13" s="962"/>
      <c r="LOQ13" s="961"/>
      <c r="LOR13" s="961"/>
      <c r="LOS13" s="963"/>
      <c r="LOT13" s="962"/>
      <c r="LOU13" s="961"/>
      <c r="LOV13" s="961"/>
      <c r="LOW13" s="963"/>
      <c r="LOX13" s="962"/>
      <c r="LOY13" s="961"/>
      <c r="LOZ13" s="961"/>
      <c r="LPA13" s="963"/>
      <c r="LPB13" s="962"/>
      <c r="LPC13" s="961"/>
      <c r="LPD13" s="961"/>
      <c r="LPE13" s="963"/>
      <c r="LPF13" s="962"/>
      <c r="LPG13" s="961"/>
      <c r="LPH13" s="961"/>
      <c r="LPI13" s="963"/>
      <c r="LPJ13" s="962"/>
      <c r="LPK13" s="961"/>
      <c r="LPL13" s="961"/>
      <c r="LPM13" s="963"/>
      <c r="LPN13" s="962"/>
      <c r="LPO13" s="961"/>
      <c r="LPP13" s="961"/>
      <c r="LPQ13" s="963"/>
      <c r="LPR13" s="962"/>
      <c r="LPS13" s="961"/>
      <c r="LPT13" s="961"/>
      <c r="LPU13" s="963"/>
      <c r="LPV13" s="962"/>
      <c r="LPW13" s="961"/>
      <c r="LPX13" s="961"/>
      <c r="LPY13" s="963"/>
      <c r="LPZ13" s="962"/>
      <c r="LQA13" s="961"/>
      <c r="LQB13" s="961"/>
      <c r="LQC13" s="963"/>
      <c r="LQD13" s="962"/>
      <c r="LQE13" s="961"/>
      <c r="LQF13" s="961"/>
      <c r="LQG13" s="963"/>
      <c r="LQH13" s="962"/>
      <c r="LQI13" s="961"/>
      <c r="LQJ13" s="961"/>
      <c r="LQK13" s="963"/>
      <c r="LQL13" s="962"/>
      <c r="LQM13" s="961"/>
      <c r="LQN13" s="961"/>
      <c r="LQO13" s="963"/>
      <c r="LQP13" s="962"/>
      <c r="LQQ13" s="961"/>
      <c r="LQR13" s="961"/>
      <c r="LQS13" s="963"/>
      <c r="LQT13" s="962"/>
      <c r="LQU13" s="961"/>
      <c r="LQV13" s="961"/>
      <c r="LQW13" s="963"/>
      <c r="LQX13" s="962"/>
      <c r="LQY13" s="961"/>
      <c r="LQZ13" s="961"/>
      <c r="LRA13" s="963"/>
      <c r="LRB13" s="962"/>
      <c r="LRC13" s="961"/>
      <c r="LRD13" s="961"/>
      <c r="LRE13" s="963"/>
      <c r="LRF13" s="962"/>
      <c r="LRG13" s="961"/>
      <c r="LRH13" s="961"/>
      <c r="LRI13" s="963"/>
      <c r="LRJ13" s="962"/>
      <c r="LRK13" s="961"/>
      <c r="LRL13" s="961"/>
      <c r="LRM13" s="963"/>
      <c r="LRN13" s="962"/>
      <c r="LRO13" s="961"/>
      <c r="LRP13" s="961"/>
      <c r="LRQ13" s="963"/>
      <c r="LRR13" s="962"/>
      <c r="LRS13" s="961"/>
      <c r="LRT13" s="961"/>
      <c r="LRU13" s="963"/>
      <c r="LRV13" s="962"/>
      <c r="LRW13" s="961"/>
      <c r="LRX13" s="961"/>
      <c r="LRY13" s="963"/>
      <c r="LRZ13" s="962"/>
      <c r="LSA13" s="961"/>
      <c r="LSB13" s="961"/>
      <c r="LSC13" s="963"/>
      <c r="LSD13" s="962"/>
      <c r="LSE13" s="961"/>
      <c r="LSF13" s="961"/>
      <c r="LSG13" s="963"/>
      <c r="LSH13" s="962"/>
      <c r="LSI13" s="961"/>
      <c r="LSJ13" s="961"/>
      <c r="LSK13" s="963"/>
      <c r="LSL13" s="962"/>
      <c r="LSM13" s="961"/>
      <c r="LSN13" s="961"/>
      <c r="LSO13" s="963"/>
      <c r="LSP13" s="962"/>
      <c r="LSQ13" s="961"/>
      <c r="LSR13" s="961"/>
      <c r="LSS13" s="963"/>
      <c r="LST13" s="962"/>
      <c r="LSU13" s="961"/>
      <c r="LSV13" s="961"/>
      <c r="LSW13" s="963"/>
      <c r="LSX13" s="962"/>
      <c r="LSY13" s="961"/>
      <c r="LSZ13" s="961"/>
      <c r="LTA13" s="963"/>
      <c r="LTB13" s="962"/>
      <c r="LTC13" s="961"/>
      <c r="LTD13" s="961"/>
      <c r="LTE13" s="963"/>
      <c r="LTF13" s="962"/>
      <c r="LTG13" s="961"/>
      <c r="LTH13" s="961"/>
      <c r="LTI13" s="963"/>
      <c r="LTJ13" s="962"/>
      <c r="LTK13" s="961"/>
      <c r="LTL13" s="961"/>
      <c r="LTM13" s="963"/>
      <c r="LTN13" s="962"/>
      <c r="LTO13" s="961"/>
      <c r="LTP13" s="961"/>
      <c r="LTQ13" s="963"/>
      <c r="LTR13" s="962"/>
      <c r="LTS13" s="961"/>
      <c r="LTT13" s="961"/>
      <c r="LTU13" s="963"/>
      <c r="LTV13" s="962"/>
      <c r="LTW13" s="961"/>
      <c r="LTX13" s="961"/>
      <c r="LTY13" s="963"/>
      <c r="LTZ13" s="962"/>
      <c r="LUA13" s="961"/>
      <c r="LUB13" s="961"/>
      <c r="LUC13" s="963"/>
      <c r="LUD13" s="962"/>
      <c r="LUE13" s="961"/>
      <c r="LUF13" s="961"/>
      <c r="LUG13" s="963"/>
      <c r="LUH13" s="962"/>
      <c r="LUI13" s="961"/>
      <c r="LUJ13" s="961"/>
      <c r="LUK13" s="963"/>
      <c r="LUL13" s="962"/>
      <c r="LUM13" s="961"/>
      <c r="LUN13" s="961"/>
      <c r="LUO13" s="963"/>
      <c r="LUP13" s="962"/>
      <c r="LUQ13" s="961"/>
      <c r="LUR13" s="961"/>
      <c r="LUS13" s="963"/>
      <c r="LUT13" s="962"/>
      <c r="LUU13" s="961"/>
      <c r="LUV13" s="961"/>
      <c r="LUW13" s="963"/>
      <c r="LUX13" s="962"/>
      <c r="LUY13" s="961"/>
      <c r="LUZ13" s="961"/>
      <c r="LVA13" s="963"/>
      <c r="LVB13" s="962"/>
      <c r="LVC13" s="961"/>
      <c r="LVD13" s="961"/>
      <c r="LVE13" s="963"/>
      <c r="LVF13" s="962"/>
      <c r="LVG13" s="961"/>
      <c r="LVH13" s="961"/>
      <c r="LVI13" s="963"/>
      <c r="LVJ13" s="962"/>
      <c r="LVK13" s="961"/>
      <c r="LVL13" s="961"/>
      <c r="LVM13" s="963"/>
      <c r="LVN13" s="962"/>
      <c r="LVO13" s="961"/>
      <c r="LVP13" s="961"/>
      <c r="LVQ13" s="963"/>
      <c r="LVR13" s="962"/>
      <c r="LVS13" s="961"/>
      <c r="LVT13" s="961"/>
      <c r="LVU13" s="963"/>
      <c r="LVV13" s="962"/>
      <c r="LVW13" s="961"/>
      <c r="LVX13" s="961"/>
      <c r="LVY13" s="963"/>
      <c r="LVZ13" s="962"/>
      <c r="LWA13" s="961"/>
      <c r="LWB13" s="961"/>
      <c r="LWC13" s="963"/>
      <c r="LWD13" s="962"/>
      <c r="LWE13" s="961"/>
      <c r="LWF13" s="961"/>
      <c r="LWG13" s="963"/>
      <c r="LWH13" s="962"/>
      <c r="LWI13" s="961"/>
      <c r="LWJ13" s="961"/>
      <c r="LWK13" s="963"/>
      <c r="LWL13" s="962"/>
      <c r="LWM13" s="961"/>
      <c r="LWN13" s="961"/>
      <c r="LWO13" s="963"/>
      <c r="LWP13" s="962"/>
      <c r="LWQ13" s="961"/>
      <c r="LWR13" s="961"/>
      <c r="LWS13" s="963"/>
      <c r="LWT13" s="962"/>
      <c r="LWU13" s="961"/>
      <c r="LWV13" s="961"/>
      <c r="LWW13" s="963"/>
      <c r="LWX13" s="962"/>
      <c r="LWY13" s="961"/>
      <c r="LWZ13" s="961"/>
      <c r="LXA13" s="963"/>
      <c r="LXB13" s="962"/>
      <c r="LXC13" s="961"/>
      <c r="LXD13" s="961"/>
      <c r="LXE13" s="963"/>
      <c r="LXF13" s="962"/>
      <c r="LXG13" s="961"/>
      <c r="LXH13" s="961"/>
      <c r="LXI13" s="963"/>
      <c r="LXJ13" s="962"/>
      <c r="LXK13" s="961"/>
      <c r="LXL13" s="961"/>
      <c r="LXM13" s="963"/>
      <c r="LXN13" s="962"/>
      <c r="LXO13" s="961"/>
      <c r="LXP13" s="961"/>
      <c r="LXQ13" s="963"/>
      <c r="LXR13" s="962"/>
      <c r="LXS13" s="961"/>
      <c r="LXT13" s="961"/>
      <c r="LXU13" s="963"/>
      <c r="LXV13" s="962"/>
      <c r="LXW13" s="961"/>
      <c r="LXX13" s="961"/>
      <c r="LXY13" s="963"/>
      <c r="LXZ13" s="962"/>
      <c r="LYA13" s="961"/>
      <c r="LYB13" s="961"/>
      <c r="LYC13" s="963"/>
      <c r="LYD13" s="962"/>
      <c r="LYE13" s="961"/>
      <c r="LYF13" s="961"/>
      <c r="LYG13" s="963"/>
      <c r="LYH13" s="962"/>
      <c r="LYI13" s="961"/>
      <c r="LYJ13" s="961"/>
      <c r="LYK13" s="963"/>
      <c r="LYL13" s="962"/>
      <c r="LYM13" s="961"/>
      <c r="LYN13" s="961"/>
      <c r="LYO13" s="963"/>
      <c r="LYP13" s="962"/>
      <c r="LYQ13" s="961"/>
      <c r="LYR13" s="961"/>
      <c r="LYS13" s="963"/>
      <c r="LYT13" s="962"/>
      <c r="LYU13" s="961"/>
      <c r="LYV13" s="961"/>
      <c r="LYW13" s="963"/>
      <c r="LYX13" s="962"/>
      <c r="LYY13" s="961"/>
      <c r="LYZ13" s="961"/>
      <c r="LZA13" s="963"/>
      <c r="LZB13" s="962"/>
      <c r="LZC13" s="961"/>
      <c r="LZD13" s="961"/>
      <c r="LZE13" s="963"/>
      <c r="LZF13" s="962"/>
      <c r="LZG13" s="961"/>
      <c r="LZH13" s="961"/>
      <c r="LZI13" s="963"/>
      <c r="LZJ13" s="962"/>
      <c r="LZK13" s="961"/>
      <c r="LZL13" s="961"/>
      <c r="LZM13" s="963"/>
      <c r="LZN13" s="962"/>
      <c r="LZO13" s="961"/>
      <c r="LZP13" s="961"/>
      <c r="LZQ13" s="963"/>
      <c r="LZR13" s="962"/>
      <c r="LZS13" s="961"/>
      <c r="LZT13" s="961"/>
      <c r="LZU13" s="963"/>
      <c r="LZV13" s="962"/>
      <c r="LZW13" s="961"/>
      <c r="LZX13" s="961"/>
      <c r="LZY13" s="963"/>
      <c r="LZZ13" s="962"/>
      <c r="MAA13" s="961"/>
      <c r="MAB13" s="961"/>
      <c r="MAC13" s="963"/>
      <c r="MAD13" s="962"/>
      <c r="MAE13" s="961"/>
      <c r="MAF13" s="961"/>
      <c r="MAG13" s="963"/>
      <c r="MAH13" s="962"/>
      <c r="MAI13" s="961"/>
      <c r="MAJ13" s="961"/>
      <c r="MAK13" s="963"/>
      <c r="MAL13" s="962"/>
      <c r="MAM13" s="961"/>
      <c r="MAN13" s="961"/>
      <c r="MAO13" s="963"/>
      <c r="MAP13" s="962"/>
      <c r="MAQ13" s="961"/>
      <c r="MAR13" s="961"/>
      <c r="MAS13" s="963"/>
      <c r="MAT13" s="962"/>
      <c r="MAU13" s="961"/>
      <c r="MAV13" s="961"/>
      <c r="MAW13" s="963"/>
      <c r="MAX13" s="962"/>
      <c r="MAY13" s="961"/>
      <c r="MAZ13" s="961"/>
      <c r="MBA13" s="963"/>
      <c r="MBB13" s="962"/>
      <c r="MBC13" s="961"/>
      <c r="MBD13" s="961"/>
      <c r="MBE13" s="963"/>
      <c r="MBF13" s="962"/>
      <c r="MBG13" s="961"/>
      <c r="MBH13" s="961"/>
      <c r="MBI13" s="963"/>
      <c r="MBJ13" s="962"/>
      <c r="MBK13" s="961"/>
      <c r="MBL13" s="961"/>
      <c r="MBM13" s="963"/>
      <c r="MBN13" s="962"/>
      <c r="MBO13" s="961"/>
      <c r="MBP13" s="961"/>
      <c r="MBQ13" s="963"/>
      <c r="MBR13" s="962"/>
      <c r="MBS13" s="961"/>
      <c r="MBT13" s="961"/>
      <c r="MBU13" s="963"/>
      <c r="MBV13" s="962"/>
      <c r="MBW13" s="961"/>
      <c r="MBX13" s="961"/>
      <c r="MBY13" s="963"/>
      <c r="MBZ13" s="962"/>
      <c r="MCA13" s="961"/>
      <c r="MCB13" s="961"/>
      <c r="MCC13" s="963"/>
      <c r="MCD13" s="962"/>
      <c r="MCE13" s="961"/>
      <c r="MCF13" s="961"/>
      <c r="MCG13" s="963"/>
      <c r="MCH13" s="962"/>
      <c r="MCI13" s="961"/>
      <c r="MCJ13" s="961"/>
      <c r="MCK13" s="963"/>
      <c r="MCL13" s="962"/>
      <c r="MCM13" s="961"/>
      <c r="MCN13" s="961"/>
      <c r="MCO13" s="963"/>
      <c r="MCP13" s="962"/>
      <c r="MCQ13" s="961"/>
      <c r="MCR13" s="961"/>
      <c r="MCS13" s="963"/>
      <c r="MCT13" s="962"/>
      <c r="MCU13" s="961"/>
      <c r="MCV13" s="961"/>
      <c r="MCW13" s="963"/>
      <c r="MCX13" s="962"/>
      <c r="MCY13" s="961"/>
      <c r="MCZ13" s="961"/>
      <c r="MDA13" s="963"/>
      <c r="MDB13" s="962"/>
      <c r="MDC13" s="961"/>
      <c r="MDD13" s="961"/>
      <c r="MDE13" s="963"/>
      <c r="MDF13" s="962"/>
      <c r="MDG13" s="961"/>
      <c r="MDH13" s="961"/>
      <c r="MDI13" s="963"/>
      <c r="MDJ13" s="962"/>
      <c r="MDK13" s="961"/>
      <c r="MDL13" s="961"/>
      <c r="MDM13" s="963"/>
      <c r="MDN13" s="962"/>
      <c r="MDO13" s="961"/>
      <c r="MDP13" s="961"/>
      <c r="MDQ13" s="963"/>
      <c r="MDR13" s="962"/>
      <c r="MDS13" s="961"/>
      <c r="MDT13" s="961"/>
      <c r="MDU13" s="963"/>
      <c r="MDV13" s="962"/>
      <c r="MDW13" s="961"/>
      <c r="MDX13" s="961"/>
      <c r="MDY13" s="963"/>
      <c r="MDZ13" s="962"/>
      <c r="MEA13" s="961"/>
      <c r="MEB13" s="961"/>
      <c r="MEC13" s="963"/>
      <c r="MED13" s="962"/>
      <c r="MEE13" s="961"/>
      <c r="MEF13" s="961"/>
      <c r="MEG13" s="963"/>
      <c r="MEH13" s="962"/>
      <c r="MEI13" s="961"/>
      <c r="MEJ13" s="961"/>
      <c r="MEK13" s="963"/>
      <c r="MEL13" s="962"/>
      <c r="MEM13" s="961"/>
      <c r="MEN13" s="961"/>
      <c r="MEO13" s="963"/>
      <c r="MEP13" s="962"/>
      <c r="MEQ13" s="961"/>
      <c r="MER13" s="961"/>
      <c r="MES13" s="963"/>
      <c r="MET13" s="962"/>
      <c r="MEU13" s="961"/>
      <c r="MEV13" s="961"/>
      <c r="MEW13" s="963"/>
      <c r="MEX13" s="962"/>
      <c r="MEY13" s="961"/>
      <c r="MEZ13" s="961"/>
      <c r="MFA13" s="963"/>
      <c r="MFB13" s="962"/>
      <c r="MFC13" s="961"/>
      <c r="MFD13" s="961"/>
      <c r="MFE13" s="963"/>
      <c r="MFF13" s="962"/>
      <c r="MFG13" s="961"/>
      <c r="MFH13" s="961"/>
      <c r="MFI13" s="963"/>
      <c r="MFJ13" s="962"/>
      <c r="MFK13" s="961"/>
      <c r="MFL13" s="961"/>
      <c r="MFM13" s="963"/>
      <c r="MFN13" s="962"/>
      <c r="MFO13" s="961"/>
      <c r="MFP13" s="961"/>
      <c r="MFQ13" s="963"/>
      <c r="MFR13" s="962"/>
      <c r="MFS13" s="961"/>
      <c r="MFT13" s="961"/>
      <c r="MFU13" s="963"/>
      <c r="MFV13" s="962"/>
      <c r="MFW13" s="961"/>
      <c r="MFX13" s="961"/>
      <c r="MFY13" s="963"/>
      <c r="MFZ13" s="962"/>
      <c r="MGA13" s="961"/>
      <c r="MGB13" s="961"/>
      <c r="MGC13" s="963"/>
      <c r="MGD13" s="962"/>
      <c r="MGE13" s="961"/>
      <c r="MGF13" s="961"/>
      <c r="MGG13" s="963"/>
      <c r="MGH13" s="962"/>
      <c r="MGI13" s="961"/>
      <c r="MGJ13" s="961"/>
      <c r="MGK13" s="963"/>
      <c r="MGL13" s="962"/>
      <c r="MGM13" s="961"/>
      <c r="MGN13" s="961"/>
      <c r="MGO13" s="963"/>
      <c r="MGP13" s="962"/>
      <c r="MGQ13" s="961"/>
      <c r="MGR13" s="961"/>
      <c r="MGS13" s="963"/>
      <c r="MGT13" s="962"/>
      <c r="MGU13" s="961"/>
      <c r="MGV13" s="961"/>
      <c r="MGW13" s="963"/>
      <c r="MGX13" s="962"/>
      <c r="MGY13" s="961"/>
      <c r="MGZ13" s="961"/>
      <c r="MHA13" s="963"/>
      <c r="MHB13" s="962"/>
      <c r="MHC13" s="961"/>
      <c r="MHD13" s="961"/>
      <c r="MHE13" s="963"/>
      <c r="MHF13" s="962"/>
      <c r="MHG13" s="961"/>
      <c r="MHH13" s="961"/>
      <c r="MHI13" s="963"/>
      <c r="MHJ13" s="962"/>
      <c r="MHK13" s="961"/>
      <c r="MHL13" s="961"/>
      <c r="MHM13" s="963"/>
      <c r="MHN13" s="962"/>
      <c r="MHO13" s="961"/>
      <c r="MHP13" s="961"/>
      <c r="MHQ13" s="963"/>
      <c r="MHR13" s="962"/>
      <c r="MHS13" s="961"/>
      <c r="MHT13" s="961"/>
      <c r="MHU13" s="963"/>
      <c r="MHV13" s="962"/>
      <c r="MHW13" s="961"/>
      <c r="MHX13" s="961"/>
      <c r="MHY13" s="963"/>
      <c r="MHZ13" s="962"/>
      <c r="MIA13" s="961"/>
      <c r="MIB13" s="961"/>
      <c r="MIC13" s="963"/>
      <c r="MID13" s="962"/>
      <c r="MIE13" s="961"/>
      <c r="MIF13" s="961"/>
      <c r="MIG13" s="963"/>
      <c r="MIH13" s="962"/>
      <c r="MII13" s="961"/>
      <c r="MIJ13" s="961"/>
      <c r="MIK13" s="963"/>
      <c r="MIL13" s="962"/>
      <c r="MIM13" s="961"/>
      <c r="MIN13" s="961"/>
      <c r="MIO13" s="963"/>
      <c r="MIP13" s="962"/>
      <c r="MIQ13" s="961"/>
      <c r="MIR13" s="961"/>
      <c r="MIS13" s="963"/>
      <c r="MIT13" s="962"/>
      <c r="MIU13" s="961"/>
      <c r="MIV13" s="961"/>
      <c r="MIW13" s="963"/>
      <c r="MIX13" s="962"/>
      <c r="MIY13" s="961"/>
      <c r="MIZ13" s="961"/>
      <c r="MJA13" s="963"/>
      <c r="MJB13" s="962"/>
      <c r="MJC13" s="961"/>
      <c r="MJD13" s="961"/>
      <c r="MJE13" s="963"/>
      <c r="MJF13" s="962"/>
      <c r="MJG13" s="961"/>
      <c r="MJH13" s="961"/>
      <c r="MJI13" s="963"/>
      <c r="MJJ13" s="962"/>
      <c r="MJK13" s="961"/>
      <c r="MJL13" s="961"/>
      <c r="MJM13" s="963"/>
      <c r="MJN13" s="962"/>
      <c r="MJO13" s="961"/>
      <c r="MJP13" s="961"/>
      <c r="MJQ13" s="963"/>
      <c r="MJR13" s="962"/>
      <c r="MJS13" s="961"/>
      <c r="MJT13" s="961"/>
      <c r="MJU13" s="963"/>
      <c r="MJV13" s="962"/>
      <c r="MJW13" s="961"/>
      <c r="MJX13" s="961"/>
      <c r="MJY13" s="963"/>
      <c r="MJZ13" s="962"/>
      <c r="MKA13" s="961"/>
      <c r="MKB13" s="961"/>
      <c r="MKC13" s="963"/>
      <c r="MKD13" s="962"/>
      <c r="MKE13" s="961"/>
      <c r="MKF13" s="961"/>
      <c r="MKG13" s="963"/>
      <c r="MKH13" s="962"/>
      <c r="MKI13" s="961"/>
      <c r="MKJ13" s="961"/>
      <c r="MKK13" s="963"/>
      <c r="MKL13" s="962"/>
      <c r="MKM13" s="961"/>
      <c r="MKN13" s="961"/>
      <c r="MKO13" s="963"/>
      <c r="MKP13" s="962"/>
      <c r="MKQ13" s="961"/>
      <c r="MKR13" s="961"/>
      <c r="MKS13" s="963"/>
      <c r="MKT13" s="962"/>
      <c r="MKU13" s="961"/>
      <c r="MKV13" s="961"/>
      <c r="MKW13" s="963"/>
      <c r="MKX13" s="962"/>
      <c r="MKY13" s="961"/>
      <c r="MKZ13" s="961"/>
      <c r="MLA13" s="963"/>
      <c r="MLB13" s="962"/>
      <c r="MLC13" s="961"/>
      <c r="MLD13" s="961"/>
      <c r="MLE13" s="963"/>
      <c r="MLF13" s="962"/>
      <c r="MLG13" s="961"/>
      <c r="MLH13" s="961"/>
      <c r="MLI13" s="963"/>
      <c r="MLJ13" s="962"/>
      <c r="MLK13" s="961"/>
      <c r="MLL13" s="961"/>
      <c r="MLM13" s="963"/>
      <c r="MLN13" s="962"/>
      <c r="MLO13" s="961"/>
      <c r="MLP13" s="961"/>
      <c r="MLQ13" s="963"/>
      <c r="MLR13" s="962"/>
      <c r="MLS13" s="961"/>
      <c r="MLT13" s="961"/>
      <c r="MLU13" s="963"/>
      <c r="MLV13" s="962"/>
      <c r="MLW13" s="961"/>
      <c r="MLX13" s="961"/>
      <c r="MLY13" s="963"/>
      <c r="MLZ13" s="962"/>
      <c r="MMA13" s="961"/>
      <c r="MMB13" s="961"/>
      <c r="MMC13" s="963"/>
      <c r="MMD13" s="962"/>
      <c r="MME13" s="961"/>
      <c r="MMF13" s="961"/>
      <c r="MMG13" s="963"/>
      <c r="MMH13" s="962"/>
      <c r="MMI13" s="961"/>
      <c r="MMJ13" s="961"/>
      <c r="MMK13" s="963"/>
      <c r="MML13" s="962"/>
      <c r="MMM13" s="961"/>
      <c r="MMN13" s="961"/>
      <c r="MMO13" s="963"/>
      <c r="MMP13" s="962"/>
      <c r="MMQ13" s="961"/>
      <c r="MMR13" s="961"/>
      <c r="MMS13" s="963"/>
      <c r="MMT13" s="962"/>
      <c r="MMU13" s="961"/>
      <c r="MMV13" s="961"/>
      <c r="MMW13" s="963"/>
      <c r="MMX13" s="962"/>
      <c r="MMY13" s="961"/>
      <c r="MMZ13" s="961"/>
      <c r="MNA13" s="963"/>
      <c r="MNB13" s="962"/>
      <c r="MNC13" s="961"/>
      <c r="MND13" s="961"/>
      <c r="MNE13" s="963"/>
      <c r="MNF13" s="962"/>
      <c r="MNG13" s="961"/>
      <c r="MNH13" s="961"/>
      <c r="MNI13" s="963"/>
      <c r="MNJ13" s="962"/>
      <c r="MNK13" s="961"/>
      <c r="MNL13" s="961"/>
      <c r="MNM13" s="963"/>
      <c r="MNN13" s="962"/>
      <c r="MNO13" s="961"/>
      <c r="MNP13" s="961"/>
      <c r="MNQ13" s="963"/>
      <c r="MNR13" s="962"/>
      <c r="MNS13" s="961"/>
      <c r="MNT13" s="961"/>
      <c r="MNU13" s="963"/>
      <c r="MNV13" s="962"/>
      <c r="MNW13" s="961"/>
      <c r="MNX13" s="961"/>
      <c r="MNY13" s="963"/>
      <c r="MNZ13" s="962"/>
      <c r="MOA13" s="961"/>
      <c r="MOB13" s="961"/>
      <c r="MOC13" s="963"/>
      <c r="MOD13" s="962"/>
      <c r="MOE13" s="961"/>
      <c r="MOF13" s="961"/>
      <c r="MOG13" s="963"/>
      <c r="MOH13" s="962"/>
      <c r="MOI13" s="961"/>
      <c r="MOJ13" s="961"/>
      <c r="MOK13" s="963"/>
      <c r="MOL13" s="962"/>
      <c r="MOM13" s="961"/>
      <c r="MON13" s="961"/>
      <c r="MOO13" s="963"/>
      <c r="MOP13" s="962"/>
      <c r="MOQ13" s="961"/>
      <c r="MOR13" s="961"/>
      <c r="MOS13" s="963"/>
      <c r="MOT13" s="962"/>
      <c r="MOU13" s="961"/>
      <c r="MOV13" s="961"/>
      <c r="MOW13" s="963"/>
      <c r="MOX13" s="962"/>
      <c r="MOY13" s="961"/>
      <c r="MOZ13" s="961"/>
      <c r="MPA13" s="963"/>
      <c r="MPB13" s="962"/>
      <c r="MPC13" s="961"/>
      <c r="MPD13" s="961"/>
      <c r="MPE13" s="963"/>
      <c r="MPF13" s="962"/>
      <c r="MPG13" s="961"/>
      <c r="MPH13" s="961"/>
      <c r="MPI13" s="963"/>
      <c r="MPJ13" s="962"/>
      <c r="MPK13" s="961"/>
      <c r="MPL13" s="961"/>
      <c r="MPM13" s="963"/>
      <c r="MPN13" s="962"/>
      <c r="MPO13" s="961"/>
      <c r="MPP13" s="961"/>
      <c r="MPQ13" s="963"/>
      <c r="MPR13" s="962"/>
      <c r="MPS13" s="961"/>
      <c r="MPT13" s="961"/>
      <c r="MPU13" s="963"/>
      <c r="MPV13" s="962"/>
      <c r="MPW13" s="961"/>
      <c r="MPX13" s="961"/>
      <c r="MPY13" s="963"/>
      <c r="MPZ13" s="962"/>
      <c r="MQA13" s="961"/>
      <c r="MQB13" s="961"/>
      <c r="MQC13" s="963"/>
      <c r="MQD13" s="962"/>
      <c r="MQE13" s="961"/>
      <c r="MQF13" s="961"/>
      <c r="MQG13" s="963"/>
      <c r="MQH13" s="962"/>
      <c r="MQI13" s="961"/>
      <c r="MQJ13" s="961"/>
      <c r="MQK13" s="963"/>
      <c r="MQL13" s="962"/>
      <c r="MQM13" s="961"/>
      <c r="MQN13" s="961"/>
      <c r="MQO13" s="963"/>
      <c r="MQP13" s="962"/>
      <c r="MQQ13" s="961"/>
      <c r="MQR13" s="961"/>
      <c r="MQS13" s="963"/>
      <c r="MQT13" s="962"/>
      <c r="MQU13" s="961"/>
      <c r="MQV13" s="961"/>
      <c r="MQW13" s="963"/>
      <c r="MQX13" s="962"/>
      <c r="MQY13" s="961"/>
      <c r="MQZ13" s="961"/>
      <c r="MRA13" s="963"/>
      <c r="MRB13" s="962"/>
      <c r="MRC13" s="961"/>
      <c r="MRD13" s="961"/>
      <c r="MRE13" s="963"/>
      <c r="MRF13" s="962"/>
      <c r="MRG13" s="961"/>
      <c r="MRH13" s="961"/>
      <c r="MRI13" s="963"/>
      <c r="MRJ13" s="962"/>
      <c r="MRK13" s="961"/>
      <c r="MRL13" s="961"/>
      <c r="MRM13" s="963"/>
      <c r="MRN13" s="962"/>
      <c r="MRO13" s="961"/>
      <c r="MRP13" s="961"/>
      <c r="MRQ13" s="963"/>
      <c r="MRR13" s="962"/>
      <c r="MRS13" s="961"/>
      <c r="MRT13" s="961"/>
      <c r="MRU13" s="963"/>
      <c r="MRV13" s="962"/>
      <c r="MRW13" s="961"/>
      <c r="MRX13" s="961"/>
      <c r="MRY13" s="963"/>
      <c r="MRZ13" s="962"/>
      <c r="MSA13" s="961"/>
      <c r="MSB13" s="961"/>
      <c r="MSC13" s="963"/>
      <c r="MSD13" s="962"/>
      <c r="MSE13" s="961"/>
      <c r="MSF13" s="961"/>
      <c r="MSG13" s="963"/>
      <c r="MSH13" s="962"/>
      <c r="MSI13" s="961"/>
      <c r="MSJ13" s="961"/>
      <c r="MSK13" s="963"/>
      <c r="MSL13" s="962"/>
      <c r="MSM13" s="961"/>
      <c r="MSN13" s="961"/>
      <c r="MSO13" s="963"/>
      <c r="MSP13" s="962"/>
      <c r="MSQ13" s="961"/>
      <c r="MSR13" s="961"/>
      <c r="MSS13" s="963"/>
      <c r="MST13" s="962"/>
      <c r="MSU13" s="961"/>
      <c r="MSV13" s="961"/>
      <c r="MSW13" s="963"/>
      <c r="MSX13" s="962"/>
      <c r="MSY13" s="961"/>
      <c r="MSZ13" s="961"/>
      <c r="MTA13" s="963"/>
      <c r="MTB13" s="962"/>
      <c r="MTC13" s="961"/>
      <c r="MTD13" s="961"/>
      <c r="MTE13" s="963"/>
      <c r="MTF13" s="962"/>
      <c r="MTG13" s="961"/>
      <c r="MTH13" s="961"/>
      <c r="MTI13" s="963"/>
      <c r="MTJ13" s="962"/>
      <c r="MTK13" s="961"/>
      <c r="MTL13" s="961"/>
      <c r="MTM13" s="963"/>
      <c r="MTN13" s="962"/>
      <c r="MTO13" s="961"/>
      <c r="MTP13" s="961"/>
      <c r="MTQ13" s="963"/>
      <c r="MTR13" s="962"/>
      <c r="MTS13" s="961"/>
      <c r="MTT13" s="961"/>
      <c r="MTU13" s="963"/>
      <c r="MTV13" s="962"/>
      <c r="MTW13" s="961"/>
      <c r="MTX13" s="961"/>
      <c r="MTY13" s="963"/>
      <c r="MTZ13" s="962"/>
      <c r="MUA13" s="961"/>
      <c r="MUB13" s="961"/>
      <c r="MUC13" s="963"/>
      <c r="MUD13" s="962"/>
      <c r="MUE13" s="961"/>
      <c r="MUF13" s="961"/>
      <c r="MUG13" s="963"/>
      <c r="MUH13" s="962"/>
      <c r="MUI13" s="961"/>
      <c r="MUJ13" s="961"/>
      <c r="MUK13" s="963"/>
      <c r="MUL13" s="962"/>
      <c r="MUM13" s="961"/>
      <c r="MUN13" s="961"/>
      <c r="MUO13" s="963"/>
      <c r="MUP13" s="962"/>
      <c r="MUQ13" s="961"/>
      <c r="MUR13" s="961"/>
      <c r="MUS13" s="963"/>
      <c r="MUT13" s="962"/>
      <c r="MUU13" s="961"/>
      <c r="MUV13" s="961"/>
      <c r="MUW13" s="963"/>
      <c r="MUX13" s="962"/>
      <c r="MUY13" s="961"/>
      <c r="MUZ13" s="961"/>
      <c r="MVA13" s="963"/>
      <c r="MVB13" s="962"/>
      <c r="MVC13" s="961"/>
      <c r="MVD13" s="961"/>
      <c r="MVE13" s="963"/>
      <c r="MVF13" s="962"/>
      <c r="MVG13" s="961"/>
      <c r="MVH13" s="961"/>
      <c r="MVI13" s="963"/>
      <c r="MVJ13" s="962"/>
      <c r="MVK13" s="961"/>
      <c r="MVL13" s="961"/>
      <c r="MVM13" s="963"/>
      <c r="MVN13" s="962"/>
      <c r="MVO13" s="961"/>
      <c r="MVP13" s="961"/>
      <c r="MVQ13" s="963"/>
      <c r="MVR13" s="962"/>
      <c r="MVS13" s="961"/>
      <c r="MVT13" s="961"/>
      <c r="MVU13" s="963"/>
      <c r="MVV13" s="962"/>
      <c r="MVW13" s="961"/>
      <c r="MVX13" s="961"/>
      <c r="MVY13" s="963"/>
      <c r="MVZ13" s="962"/>
      <c r="MWA13" s="961"/>
      <c r="MWB13" s="961"/>
      <c r="MWC13" s="963"/>
      <c r="MWD13" s="962"/>
      <c r="MWE13" s="961"/>
      <c r="MWF13" s="961"/>
      <c r="MWG13" s="963"/>
      <c r="MWH13" s="962"/>
      <c r="MWI13" s="961"/>
      <c r="MWJ13" s="961"/>
      <c r="MWK13" s="963"/>
      <c r="MWL13" s="962"/>
      <c r="MWM13" s="961"/>
      <c r="MWN13" s="961"/>
      <c r="MWO13" s="963"/>
      <c r="MWP13" s="962"/>
      <c r="MWQ13" s="961"/>
      <c r="MWR13" s="961"/>
      <c r="MWS13" s="963"/>
      <c r="MWT13" s="962"/>
      <c r="MWU13" s="961"/>
      <c r="MWV13" s="961"/>
      <c r="MWW13" s="963"/>
      <c r="MWX13" s="962"/>
      <c r="MWY13" s="961"/>
      <c r="MWZ13" s="961"/>
      <c r="MXA13" s="963"/>
      <c r="MXB13" s="962"/>
      <c r="MXC13" s="961"/>
      <c r="MXD13" s="961"/>
      <c r="MXE13" s="963"/>
      <c r="MXF13" s="962"/>
      <c r="MXG13" s="961"/>
      <c r="MXH13" s="961"/>
      <c r="MXI13" s="963"/>
      <c r="MXJ13" s="962"/>
      <c r="MXK13" s="961"/>
      <c r="MXL13" s="961"/>
      <c r="MXM13" s="963"/>
      <c r="MXN13" s="962"/>
      <c r="MXO13" s="961"/>
      <c r="MXP13" s="961"/>
      <c r="MXQ13" s="963"/>
      <c r="MXR13" s="962"/>
      <c r="MXS13" s="961"/>
      <c r="MXT13" s="961"/>
      <c r="MXU13" s="963"/>
      <c r="MXV13" s="962"/>
      <c r="MXW13" s="961"/>
      <c r="MXX13" s="961"/>
      <c r="MXY13" s="963"/>
      <c r="MXZ13" s="962"/>
      <c r="MYA13" s="961"/>
      <c r="MYB13" s="961"/>
      <c r="MYC13" s="963"/>
      <c r="MYD13" s="962"/>
      <c r="MYE13" s="961"/>
      <c r="MYF13" s="961"/>
      <c r="MYG13" s="963"/>
      <c r="MYH13" s="962"/>
      <c r="MYI13" s="961"/>
      <c r="MYJ13" s="961"/>
      <c r="MYK13" s="963"/>
      <c r="MYL13" s="962"/>
      <c r="MYM13" s="961"/>
      <c r="MYN13" s="961"/>
      <c r="MYO13" s="963"/>
      <c r="MYP13" s="962"/>
      <c r="MYQ13" s="961"/>
      <c r="MYR13" s="961"/>
      <c r="MYS13" s="963"/>
      <c r="MYT13" s="962"/>
      <c r="MYU13" s="961"/>
      <c r="MYV13" s="961"/>
      <c r="MYW13" s="963"/>
      <c r="MYX13" s="962"/>
      <c r="MYY13" s="961"/>
      <c r="MYZ13" s="961"/>
      <c r="MZA13" s="963"/>
      <c r="MZB13" s="962"/>
      <c r="MZC13" s="961"/>
      <c r="MZD13" s="961"/>
      <c r="MZE13" s="963"/>
      <c r="MZF13" s="962"/>
      <c r="MZG13" s="961"/>
      <c r="MZH13" s="961"/>
      <c r="MZI13" s="963"/>
      <c r="MZJ13" s="962"/>
      <c r="MZK13" s="961"/>
      <c r="MZL13" s="961"/>
      <c r="MZM13" s="963"/>
      <c r="MZN13" s="962"/>
      <c r="MZO13" s="961"/>
      <c r="MZP13" s="961"/>
      <c r="MZQ13" s="963"/>
      <c r="MZR13" s="962"/>
      <c r="MZS13" s="961"/>
      <c r="MZT13" s="961"/>
      <c r="MZU13" s="963"/>
      <c r="MZV13" s="962"/>
      <c r="MZW13" s="961"/>
      <c r="MZX13" s="961"/>
      <c r="MZY13" s="963"/>
      <c r="MZZ13" s="962"/>
      <c r="NAA13" s="961"/>
      <c r="NAB13" s="961"/>
      <c r="NAC13" s="963"/>
      <c r="NAD13" s="962"/>
      <c r="NAE13" s="961"/>
      <c r="NAF13" s="961"/>
      <c r="NAG13" s="963"/>
      <c r="NAH13" s="962"/>
      <c r="NAI13" s="961"/>
      <c r="NAJ13" s="961"/>
      <c r="NAK13" s="963"/>
      <c r="NAL13" s="962"/>
      <c r="NAM13" s="961"/>
      <c r="NAN13" s="961"/>
      <c r="NAO13" s="963"/>
      <c r="NAP13" s="962"/>
      <c r="NAQ13" s="961"/>
      <c r="NAR13" s="961"/>
      <c r="NAS13" s="963"/>
      <c r="NAT13" s="962"/>
      <c r="NAU13" s="961"/>
      <c r="NAV13" s="961"/>
      <c r="NAW13" s="963"/>
      <c r="NAX13" s="962"/>
      <c r="NAY13" s="961"/>
      <c r="NAZ13" s="961"/>
      <c r="NBA13" s="963"/>
      <c r="NBB13" s="962"/>
      <c r="NBC13" s="961"/>
      <c r="NBD13" s="961"/>
      <c r="NBE13" s="963"/>
      <c r="NBF13" s="962"/>
      <c r="NBG13" s="961"/>
      <c r="NBH13" s="961"/>
      <c r="NBI13" s="963"/>
      <c r="NBJ13" s="962"/>
      <c r="NBK13" s="961"/>
      <c r="NBL13" s="961"/>
      <c r="NBM13" s="963"/>
      <c r="NBN13" s="962"/>
      <c r="NBO13" s="961"/>
      <c r="NBP13" s="961"/>
      <c r="NBQ13" s="963"/>
      <c r="NBR13" s="962"/>
      <c r="NBS13" s="961"/>
      <c r="NBT13" s="961"/>
      <c r="NBU13" s="963"/>
      <c r="NBV13" s="962"/>
      <c r="NBW13" s="961"/>
      <c r="NBX13" s="961"/>
      <c r="NBY13" s="963"/>
      <c r="NBZ13" s="962"/>
      <c r="NCA13" s="961"/>
      <c r="NCB13" s="961"/>
      <c r="NCC13" s="963"/>
      <c r="NCD13" s="962"/>
      <c r="NCE13" s="961"/>
      <c r="NCF13" s="961"/>
      <c r="NCG13" s="963"/>
      <c r="NCH13" s="962"/>
      <c r="NCI13" s="961"/>
      <c r="NCJ13" s="961"/>
      <c r="NCK13" s="963"/>
      <c r="NCL13" s="962"/>
      <c r="NCM13" s="961"/>
      <c r="NCN13" s="961"/>
      <c r="NCO13" s="963"/>
      <c r="NCP13" s="962"/>
      <c r="NCQ13" s="961"/>
      <c r="NCR13" s="961"/>
      <c r="NCS13" s="963"/>
      <c r="NCT13" s="962"/>
      <c r="NCU13" s="961"/>
      <c r="NCV13" s="961"/>
      <c r="NCW13" s="963"/>
      <c r="NCX13" s="962"/>
      <c r="NCY13" s="961"/>
      <c r="NCZ13" s="961"/>
      <c r="NDA13" s="963"/>
      <c r="NDB13" s="962"/>
      <c r="NDC13" s="961"/>
      <c r="NDD13" s="961"/>
      <c r="NDE13" s="963"/>
      <c r="NDF13" s="962"/>
      <c r="NDG13" s="961"/>
      <c r="NDH13" s="961"/>
      <c r="NDI13" s="963"/>
      <c r="NDJ13" s="962"/>
      <c r="NDK13" s="961"/>
      <c r="NDL13" s="961"/>
      <c r="NDM13" s="963"/>
      <c r="NDN13" s="962"/>
      <c r="NDO13" s="961"/>
      <c r="NDP13" s="961"/>
      <c r="NDQ13" s="963"/>
      <c r="NDR13" s="962"/>
      <c r="NDS13" s="961"/>
      <c r="NDT13" s="961"/>
      <c r="NDU13" s="963"/>
      <c r="NDV13" s="962"/>
      <c r="NDW13" s="961"/>
      <c r="NDX13" s="961"/>
      <c r="NDY13" s="963"/>
      <c r="NDZ13" s="962"/>
      <c r="NEA13" s="961"/>
      <c r="NEB13" s="961"/>
      <c r="NEC13" s="963"/>
      <c r="NED13" s="962"/>
      <c r="NEE13" s="961"/>
      <c r="NEF13" s="961"/>
      <c r="NEG13" s="963"/>
      <c r="NEH13" s="962"/>
      <c r="NEI13" s="961"/>
      <c r="NEJ13" s="961"/>
      <c r="NEK13" s="963"/>
      <c r="NEL13" s="962"/>
      <c r="NEM13" s="961"/>
      <c r="NEN13" s="961"/>
      <c r="NEO13" s="963"/>
      <c r="NEP13" s="962"/>
      <c r="NEQ13" s="961"/>
      <c r="NER13" s="961"/>
      <c r="NES13" s="963"/>
      <c r="NET13" s="962"/>
      <c r="NEU13" s="961"/>
      <c r="NEV13" s="961"/>
      <c r="NEW13" s="963"/>
      <c r="NEX13" s="962"/>
      <c r="NEY13" s="961"/>
      <c r="NEZ13" s="961"/>
      <c r="NFA13" s="963"/>
      <c r="NFB13" s="962"/>
      <c r="NFC13" s="961"/>
      <c r="NFD13" s="961"/>
      <c r="NFE13" s="963"/>
      <c r="NFF13" s="962"/>
      <c r="NFG13" s="961"/>
      <c r="NFH13" s="961"/>
      <c r="NFI13" s="963"/>
      <c r="NFJ13" s="962"/>
      <c r="NFK13" s="961"/>
      <c r="NFL13" s="961"/>
      <c r="NFM13" s="963"/>
      <c r="NFN13" s="962"/>
      <c r="NFO13" s="961"/>
      <c r="NFP13" s="961"/>
      <c r="NFQ13" s="963"/>
      <c r="NFR13" s="962"/>
      <c r="NFS13" s="961"/>
      <c r="NFT13" s="961"/>
      <c r="NFU13" s="963"/>
      <c r="NFV13" s="962"/>
      <c r="NFW13" s="961"/>
      <c r="NFX13" s="961"/>
      <c r="NFY13" s="963"/>
      <c r="NFZ13" s="962"/>
      <c r="NGA13" s="961"/>
      <c r="NGB13" s="961"/>
      <c r="NGC13" s="963"/>
      <c r="NGD13" s="962"/>
      <c r="NGE13" s="961"/>
      <c r="NGF13" s="961"/>
      <c r="NGG13" s="963"/>
      <c r="NGH13" s="962"/>
      <c r="NGI13" s="961"/>
      <c r="NGJ13" s="961"/>
      <c r="NGK13" s="963"/>
      <c r="NGL13" s="962"/>
      <c r="NGM13" s="961"/>
      <c r="NGN13" s="961"/>
      <c r="NGO13" s="963"/>
      <c r="NGP13" s="962"/>
      <c r="NGQ13" s="961"/>
      <c r="NGR13" s="961"/>
      <c r="NGS13" s="963"/>
      <c r="NGT13" s="962"/>
      <c r="NGU13" s="961"/>
      <c r="NGV13" s="961"/>
      <c r="NGW13" s="963"/>
      <c r="NGX13" s="962"/>
      <c r="NGY13" s="961"/>
      <c r="NGZ13" s="961"/>
      <c r="NHA13" s="963"/>
      <c r="NHB13" s="962"/>
      <c r="NHC13" s="961"/>
      <c r="NHD13" s="961"/>
      <c r="NHE13" s="963"/>
      <c r="NHF13" s="962"/>
      <c r="NHG13" s="961"/>
      <c r="NHH13" s="961"/>
      <c r="NHI13" s="963"/>
      <c r="NHJ13" s="962"/>
      <c r="NHK13" s="961"/>
      <c r="NHL13" s="961"/>
      <c r="NHM13" s="963"/>
      <c r="NHN13" s="962"/>
      <c r="NHO13" s="961"/>
      <c r="NHP13" s="961"/>
      <c r="NHQ13" s="963"/>
      <c r="NHR13" s="962"/>
      <c r="NHS13" s="961"/>
      <c r="NHT13" s="961"/>
      <c r="NHU13" s="963"/>
      <c r="NHV13" s="962"/>
      <c r="NHW13" s="961"/>
      <c r="NHX13" s="961"/>
      <c r="NHY13" s="963"/>
      <c r="NHZ13" s="962"/>
      <c r="NIA13" s="961"/>
      <c r="NIB13" s="961"/>
      <c r="NIC13" s="963"/>
      <c r="NID13" s="962"/>
      <c r="NIE13" s="961"/>
      <c r="NIF13" s="961"/>
      <c r="NIG13" s="963"/>
      <c r="NIH13" s="962"/>
      <c r="NII13" s="961"/>
      <c r="NIJ13" s="961"/>
      <c r="NIK13" s="963"/>
      <c r="NIL13" s="962"/>
      <c r="NIM13" s="961"/>
      <c r="NIN13" s="961"/>
      <c r="NIO13" s="963"/>
      <c r="NIP13" s="962"/>
      <c r="NIQ13" s="961"/>
      <c r="NIR13" s="961"/>
      <c r="NIS13" s="963"/>
      <c r="NIT13" s="962"/>
      <c r="NIU13" s="961"/>
      <c r="NIV13" s="961"/>
      <c r="NIW13" s="963"/>
      <c r="NIX13" s="962"/>
      <c r="NIY13" s="961"/>
      <c r="NIZ13" s="961"/>
      <c r="NJA13" s="963"/>
      <c r="NJB13" s="962"/>
      <c r="NJC13" s="961"/>
      <c r="NJD13" s="961"/>
      <c r="NJE13" s="963"/>
      <c r="NJF13" s="962"/>
      <c r="NJG13" s="961"/>
      <c r="NJH13" s="961"/>
      <c r="NJI13" s="963"/>
      <c r="NJJ13" s="962"/>
      <c r="NJK13" s="961"/>
      <c r="NJL13" s="961"/>
      <c r="NJM13" s="963"/>
      <c r="NJN13" s="962"/>
      <c r="NJO13" s="961"/>
      <c r="NJP13" s="961"/>
      <c r="NJQ13" s="963"/>
      <c r="NJR13" s="962"/>
      <c r="NJS13" s="961"/>
      <c r="NJT13" s="961"/>
      <c r="NJU13" s="963"/>
      <c r="NJV13" s="962"/>
      <c r="NJW13" s="961"/>
      <c r="NJX13" s="961"/>
      <c r="NJY13" s="963"/>
      <c r="NJZ13" s="962"/>
      <c r="NKA13" s="961"/>
      <c r="NKB13" s="961"/>
      <c r="NKC13" s="963"/>
      <c r="NKD13" s="962"/>
      <c r="NKE13" s="961"/>
      <c r="NKF13" s="961"/>
      <c r="NKG13" s="963"/>
      <c r="NKH13" s="962"/>
      <c r="NKI13" s="961"/>
      <c r="NKJ13" s="961"/>
      <c r="NKK13" s="963"/>
      <c r="NKL13" s="962"/>
      <c r="NKM13" s="961"/>
      <c r="NKN13" s="961"/>
      <c r="NKO13" s="963"/>
      <c r="NKP13" s="962"/>
      <c r="NKQ13" s="961"/>
      <c r="NKR13" s="961"/>
      <c r="NKS13" s="963"/>
      <c r="NKT13" s="962"/>
      <c r="NKU13" s="961"/>
      <c r="NKV13" s="961"/>
      <c r="NKW13" s="963"/>
      <c r="NKX13" s="962"/>
      <c r="NKY13" s="961"/>
      <c r="NKZ13" s="961"/>
      <c r="NLA13" s="963"/>
      <c r="NLB13" s="962"/>
      <c r="NLC13" s="961"/>
      <c r="NLD13" s="961"/>
      <c r="NLE13" s="963"/>
      <c r="NLF13" s="962"/>
      <c r="NLG13" s="961"/>
      <c r="NLH13" s="961"/>
      <c r="NLI13" s="963"/>
      <c r="NLJ13" s="962"/>
      <c r="NLK13" s="961"/>
      <c r="NLL13" s="961"/>
      <c r="NLM13" s="963"/>
      <c r="NLN13" s="962"/>
      <c r="NLO13" s="961"/>
      <c r="NLP13" s="961"/>
      <c r="NLQ13" s="963"/>
      <c r="NLR13" s="962"/>
      <c r="NLS13" s="961"/>
      <c r="NLT13" s="961"/>
      <c r="NLU13" s="963"/>
      <c r="NLV13" s="962"/>
      <c r="NLW13" s="961"/>
      <c r="NLX13" s="961"/>
      <c r="NLY13" s="963"/>
      <c r="NLZ13" s="962"/>
      <c r="NMA13" s="961"/>
      <c r="NMB13" s="961"/>
      <c r="NMC13" s="963"/>
      <c r="NMD13" s="962"/>
      <c r="NME13" s="961"/>
      <c r="NMF13" s="961"/>
      <c r="NMG13" s="963"/>
      <c r="NMH13" s="962"/>
      <c r="NMI13" s="961"/>
      <c r="NMJ13" s="961"/>
      <c r="NMK13" s="963"/>
      <c r="NML13" s="962"/>
      <c r="NMM13" s="961"/>
      <c r="NMN13" s="961"/>
      <c r="NMO13" s="963"/>
      <c r="NMP13" s="962"/>
      <c r="NMQ13" s="961"/>
      <c r="NMR13" s="961"/>
      <c r="NMS13" s="963"/>
      <c r="NMT13" s="962"/>
      <c r="NMU13" s="961"/>
      <c r="NMV13" s="961"/>
      <c r="NMW13" s="963"/>
      <c r="NMX13" s="962"/>
      <c r="NMY13" s="961"/>
      <c r="NMZ13" s="961"/>
      <c r="NNA13" s="963"/>
      <c r="NNB13" s="962"/>
      <c r="NNC13" s="961"/>
      <c r="NND13" s="961"/>
      <c r="NNE13" s="963"/>
      <c r="NNF13" s="962"/>
      <c r="NNG13" s="961"/>
      <c r="NNH13" s="961"/>
      <c r="NNI13" s="963"/>
      <c r="NNJ13" s="962"/>
      <c r="NNK13" s="961"/>
      <c r="NNL13" s="961"/>
      <c r="NNM13" s="963"/>
      <c r="NNN13" s="962"/>
      <c r="NNO13" s="961"/>
      <c r="NNP13" s="961"/>
      <c r="NNQ13" s="963"/>
      <c r="NNR13" s="962"/>
      <c r="NNS13" s="961"/>
      <c r="NNT13" s="961"/>
      <c r="NNU13" s="963"/>
      <c r="NNV13" s="962"/>
      <c r="NNW13" s="961"/>
      <c r="NNX13" s="961"/>
      <c r="NNY13" s="963"/>
      <c r="NNZ13" s="962"/>
      <c r="NOA13" s="961"/>
      <c r="NOB13" s="961"/>
      <c r="NOC13" s="963"/>
      <c r="NOD13" s="962"/>
      <c r="NOE13" s="961"/>
      <c r="NOF13" s="961"/>
      <c r="NOG13" s="963"/>
      <c r="NOH13" s="962"/>
      <c r="NOI13" s="961"/>
      <c r="NOJ13" s="961"/>
      <c r="NOK13" s="963"/>
      <c r="NOL13" s="962"/>
      <c r="NOM13" s="961"/>
      <c r="NON13" s="961"/>
      <c r="NOO13" s="963"/>
      <c r="NOP13" s="962"/>
      <c r="NOQ13" s="961"/>
      <c r="NOR13" s="961"/>
      <c r="NOS13" s="963"/>
      <c r="NOT13" s="962"/>
      <c r="NOU13" s="961"/>
      <c r="NOV13" s="961"/>
      <c r="NOW13" s="963"/>
      <c r="NOX13" s="962"/>
      <c r="NOY13" s="961"/>
      <c r="NOZ13" s="961"/>
      <c r="NPA13" s="963"/>
      <c r="NPB13" s="962"/>
      <c r="NPC13" s="961"/>
      <c r="NPD13" s="961"/>
      <c r="NPE13" s="963"/>
      <c r="NPF13" s="962"/>
      <c r="NPG13" s="961"/>
      <c r="NPH13" s="961"/>
      <c r="NPI13" s="963"/>
      <c r="NPJ13" s="962"/>
      <c r="NPK13" s="961"/>
      <c r="NPL13" s="961"/>
      <c r="NPM13" s="963"/>
      <c r="NPN13" s="962"/>
      <c r="NPO13" s="961"/>
      <c r="NPP13" s="961"/>
      <c r="NPQ13" s="963"/>
      <c r="NPR13" s="962"/>
      <c r="NPS13" s="961"/>
      <c r="NPT13" s="961"/>
      <c r="NPU13" s="963"/>
      <c r="NPV13" s="962"/>
      <c r="NPW13" s="961"/>
      <c r="NPX13" s="961"/>
      <c r="NPY13" s="963"/>
      <c r="NPZ13" s="962"/>
      <c r="NQA13" s="961"/>
      <c r="NQB13" s="961"/>
      <c r="NQC13" s="963"/>
      <c r="NQD13" s="962"/>
      <c r="NQE13" s="961"/>
      <c r="NQF13" s="961"/>
      <c r="NQG13" s="963"/>
      <c r="NQH13" s="962"/>
      <c r="NQI13" s="961"/>
      <c r="NQJ13" s="961"/>
      <c r="NQK13" s="963"/>
      <c r="NQL13" s="962"/>
      <c r="NQM13" s="961"/>
      <c r="NQN13" s="961"/>
      <c r="NQO13" s="963"/>
      <c r="NQP13" s="962"/>
      <c r="NQQ13" s="961"/>
      <c r="NQR13" s="961"/>
      <c r="NQS13" s="963"/>
      <c r="NQT13" s="962"/>
      <c r="NQU13" s="961"/>
      <c r="NQV13" s="961"/>
      <c r="NQW13" s="963"/>
      <c r="NQX13" s="962"/>
      <c r="NQY13" s="961"/>
      <c r="NQZ13" s="961"/>
      <c r="NRA13" s="963"/>
      <c r="NRB13" s="962"/>
      <c r="NRC13" s="961"/>
      <c r="NRD13" s="961"/>
      <c r="NRE13" s="963"/>
      <c r="NRF13" s="962"/>
      <c r="NRG13" s="961"/>
      <c r="NRH13" s="961"/>
      <c r="NRI13" s="963"/>
      <c r="NRJ13" s="962"/>
      <c r="NRK13" s="961"/>
      <c r="NRL13" s="961"/>
      <c r="NRM13" s="963"/>
      <c r="NRN13" s="962"/>
      <c r="NRO13" s="961"/>
      <c r="NRP13" s="961"/>
      <c r="NRQ13" s="963"/>
      <c r="NRR13" s="962"/>
      <c r="NRS13" s="961"/>
      <c r="NRT13" s="961"/>
      <c r="NRU13" s="963"/>
      <c r="NRV13" s="962"/>
      <c r="NRW13" s="961"/>
      <c r="NRX13" s="961"/>
      <c r="NRY13" s="963"/>
      <c r="NRZ13" s="962"/>
      <c r="NSA13" s="961"/>
      <c r="NSB13" s="961"/>
      <c r="NSC13" s="963"/>
      <c r="NSD13" s="962"/>
      <c r="NSE13" s="961"/>
      <c r="NSF13" s="961"/>
      <c r="NSG13" s="963"/>
      <c r="NSH13" s="962"/>
      <c r="NSI13" s="961"/>
      <c r="NSJ13" s="961"/>
      <c r="NSK13" s="963"/>
      <c r="NSL13" s="962"/>
      <c r="NSM13" s="961"/>
      <c r="NSN13" s="961"/>
      <c r="NSO13" s="963"/>
      <c r="NSP13" s="962"/>
      <c r="NSQ13" s="961"/>
      <c r="NSR13" s="961"/>
      <c r="NSS13" s="963"/>
      <c r="NST13" s="962"/>
      <c r="NSU13" s="961"/>
      <c r="NSV13" s="961"/>
      <c r="NSW13" s="963"/>
      <c r="NSX13" s="962"/>
      <c r="NSY13" s="961"/>
      <c r="NSZ13" s="961"/>
      <c r="NTA13" s="963"/>
      <c r="NTB13" s="962"/>
      <c r="NTC13" s="961"/>
      <c r="NTD13" s="961"/>
      <c r="NTE13" s="963"/>
      <c r="NTF13" s="962"/>
      <c r="NTG13" s="961"/>
      <c r="NTH13" s="961"/>
      <c r="NTI13" s="963"/>
      <c r="NTJ13" s="962"/>
      <c r="NTK13" s="961"/>
      <c r="NTL13" s="961"/>
      <c r="NTM13" s="963"/>
      <c r="NTN13" s="962"/>
      <c r="NTO13" s="961"/>
      <c r="NTP13" s="961"/>
      <c r="NTQ13" s="963"/>
      <c r="NTR13" s="962"/>
      <c r="NTS13" s="961"/>
      <c r="NTT13" s="961"/>
      <c r="NTU13" s="963"/>
      <c r="NTV13" s="962"/>
      <c r="NTW13" s="961"/>
      <c r="NTX13" s="961"/>
      <c r="NTY13" s="963"/>
      <c r="NTZ13" s="962"/>
      <c r="NUA13" s="961"/>
      <c r="NUB13" s="961"/>
      <c r="NUC13" s="963"/>
      <c r="NUD13" s="962"/>
      <c r="NUE13" s="961"/>
      <c r="NUF13" s="961"/>
      <c r="NUG13" s="963"/>
      <c r="NUH13" s="962"/>
      <c r="NUI13" s="961"/>
      <c r="NUJ13" s="961"/>
      <c r="NUK13" s="963"/>
      <c r="NUL13" s="962"/>
      <c r="NUM13" s="961"/>
      <c r="NUN13" s="961"/>
      <c r="NUO13" s="963"/>
      <c r="NUP13" s="962"/>
      <c r="NUQ13" s="961"/>
      <c r="NUR13" s="961"/>
      <c r="NUS13" s="963"/>
      <c r="NUT13" s="962"/>
      <c r="NUU13" s="961"/>
      <c r="NUV13" s="961"/>
      <c r="NUW13" s="963"/>
      <c r="NUX13" s="962"/>
      <c r="NUY13" s="961"/>
      <c r="NUZ13" s="961"/>
      <c r="NVA13" s="963"/>
      <c r="NVB13" s="962"/>
      <c r="NVC13" s="961"/>
      <c r="NVD13" s="961"/>
      <c r="NVE13" s="963"/>
      <c r="NVF13" s="962"/>
      <c r="NVG13" s="961"/>
      <c r="NVH13" s="961"/>
      <c r="NVI13" s="963"/>
      <c r="NVJ13" s="962"/>
      <c r="NVK13" s="961"/>
      <c r="NVL13" s="961"/>
      <c r="NVM13" s="963"/>
      <c r="NVN13" s="962"/>
      <c r="NVO13" s="961"/>
      <c r="NVP13" s="961"/>
      <c r="NVQ13" s="963"/>
      <c r="NVR13" s="962"/>
      <c r="NVS13" s="961"/>
      <c r="NVT13" s="961"/>
      <c r="NVU13" s="963"/>
      <c r="NVV13" s="962"/>
      <c r="NVW13" s="961"/>
      <c r="NVX13" s="961"/>
      <c r="NVY13" s="963"/>
      <c r="NVZ13" s="962"/>
      <c r="NWA13" s="961"/>
      <c r="NWB13" s="961"/>
      <c r="NWC13" s="963"/>
      <c r="NWD13" s="962"/>
      <c r="NWE13" s="961"/>
      <c r="NWF13" s="961"/>
      <c r="NWG13" s="963"/>
      <c r="NWH13" s="962"/>
      <c r="NWI13" s="961"/>
      <c r="NWJ13" s="961"/>
      <c r="NWK13" s="963"/>
      <c r="NWL13" s="962"/>
      <c r="NWM13" s="961"/>
      <c r="NWN13" s="961"/>
      <c r="NWO13" s="963"/>
      <c r="NWP13" s="962"/>
      <c r="NWQ13" s="961"/>
      <c r="NWR13" s="961"/>
      <c r="NWS13" s="963"/>
      <c r="NWT13" s="962"/>
      <c r="NWU13" s="961"/>
      <c r="NWV13" s="961"/>
      <c r="NWW13" s="963"/>
      <c r="NWX13" s="962"/>
      <c r="NWY13" s="961"/>
      <c r="NWZ13" s="961"/>
      <c r="NXA13" s="963"/>
      <c r="NXB13" s="962"/>
      <c r="NXC13" s="961"/>
      <c r="NXD13" s="961"/>
      <c r="NXE13" s="963"/>
      <c r="NXF13" s="962"/>
      <c r="NXG13" s="961"/>
      <c r="NXH13" s="961"/>
      <c r="NXI13" s="963"/>
      <c r="NXJ13" s="962"/>
      <c r="NXK13" s="961"/>
      <c r="NXL13" s="961"/>
      <c r="NXM13" s="963"/>
      <c r="NXN13" s="962"/>
      <c r="NXO13" s="961"/>
      <c r="NXP13" s="961"/>
      <c r="NXQ13" s="963"/>
      <c r="NXR13" s="962"/>
      <c r="NXS13" s="961"/>
      <c r="NXT13" s="961"/>
      <c r="NXU13" s="963"/>
      <c r="NXV13" s="962"/>
      <c r="NXW13" s="961"/>
      <c r="NXX13" s="961"/>
      <c r="NXY13" s="963"/>
      <c r="NXZ13" s="962"/>
      <c r="NYA13" s="961"/>
      <c r="NYB13" s="961"/>
      <c r="NYC13" s="963"/>
      <c r="NYD13" s="962"/>
      <c r="NYE13" s="961"/>
      <c r="NYF13" s="961"/>
      <c r="NYG13" s="963"/>
      <c r="NYH13" s="962"/>
      <c r="NYI13" s="961"/>
      <c r="NYJ13" s="961"/>
      <c r="NYK13" s="963"/>
      <c r="NYL13" s="962"/>
      <c r="NYM13" s="961"/>
      <c r="NYN13" s="961"/>
      <c r="NYO13" s="963"/>
      <c r="NYP13" s="962"/>
      <c r="NYQ13" s="961"/>
      <c r="NYR13" s="961"/>
      <c r="NYS13" s="963"/>
      <c r="NYT13" s="962"/>
      <c r="NYU13" s="961"/>
      <c r="NYV13" s="961"/>
      <c r="NYW13" s="963"/>
      <c r="NYX13" s="962"/>
      <c r="NYY13" s="961"/>
      <c r="NYZ13" s="961"/>
      <c r="NZA13" s="963"/>
      <c r="NZB13" s="962"/>
      <c r="NZC13" s="961"/>
      <c r="NZD13" s="961"/>
      <c r="NZE13" s="963"/>
      <c r="NZF13" s="962"/>
      <c r="NZG13" s="961"/>
      <c r="NZH13" s="961"/>
      <c r="NZI13" s="963"/>
      <c r="NZJ13" s="962"/>
      <c r="NZK13" s="961"/>
      <c r="NZL13" s="961"/>
      <c r="NZM13" s="963"/>
      <c r="NZN13" s="962"/>
      <c r="NZO13" s="961"/>
      <c r="NZP13" s="961"/>
      <c r="NZQ13" s="963"/>
      <c r="NZR13" s="962"/>
      <c r="NZS13" s="961"/>
      <c r="NZT13" s="961"/>
      <c r="NZU13" s="963"/>
      <c r="NZV13" s="962"/>
      <c r="NZW13" s="961"/>
      <c r="NZX13" s="961"/>
      <c r="NZY13" s="963"/>
      <c r="NZZ13" s="962"/>
      <c r="OAA13" s="961"/>
      <c r="OAB13" s="961"/>
      <c r="OAC13" s="963"/>
      <c r="OAD13" s="962"/>
      <c r="OAE13" s="961"/>
      <c r="OAF13" s="961"/>
      <c r="OAG13" s="963"/>
      <c r="OAH13" s="962"/>
      <c r="OAI13" s="961"/>
      <c r="OAJ13" s="961"/>
      <c r="OAK13" s="963"/>
      <c r="OAL13" s="962"/>
      <c r="OAM13" s="961"/>
      <c r="OAN13" s="961"/>
      <c r="OAO13" s="963"/>
      <c r="OAP13" s="962"/>
      <c r="OAQ13" s="961"/>
      <c r="OAR13" s="961"/>
      <c r="OAS13" s="963"/>
      <c r="OAT13" s="962"/>
      <c r="OAU13" s="961"/>
      <c r="OAV13" s="961"/>
      <c r="OAW13" s="963"/>
      <c r="OAX13" s="962"/>
      <c r="OAY13" s="961"/>
      <c r="OAZ13" s="961"/>
      <c r="OBA13" s="963"/>
      <c r="OBB13" s="962"/>
      <c r="OBC13" s="961"/>
      <c r="OBD13" s="961"/>
      <c r="OBE13" s="963"/>
      <c r="OBF13" s="962"/>
      <c r="OBG13" s="961"/>
      <c r="OBH13" s="961"/>
      <c r="OBI13" s="963"/>
      <c r="OBJ13" s="962"/>
      <c r="OBK13" s="961"/>
      <c r="OBL13" s="961"/>
      <c r="OBM13" s="963"/>
      <c r="OBN13" s="962"/>
      <c r="OBO13" s="961"/>
      <c r="OBP13" s="961"/>
      <c r="OBQ13" s="963"/>
      <c r="OBR13" s="962"/>
      <c r="OBS13" s="961"/>
      <c r="OBT13" s="961"/>
      <c r="OBU13" s="963"/>
      <c r="OBV13" s="962"/>
      <c r="OBW13" s="961"/>
      <c r="OBX13" s="961"/>
      <c r="OBY13" s="963"/>
      <c r="OBZ13" s="962"/>
      <c r="OCA13" s="961"/>
      <c r="OCB13" s="961"/>
      <c r="OCC13" s="963"/>
      <c r="OCD13" s="962"/>
      <c r="OCE13" s="961"/>
      <c r="OCF13" s="961"/>
      <c r="OCG13" s="963"/>
      <c r="OCH13" s="962"/>
      <c r="OCI13" s="961"/>
      <c r="OCJ13" s="961"/>
      <c r="OCK13" s="963"/>
      <c r="OCL13" s="962"/>
      <c r="OCM13" s="961"/>
      <c r="OCN13" s="961"/>
      <c r="OCO13" s="963"/>
      <c r="OCP13" s="962"/>
      <c r="OCQ13" s="961"/>
      <c r="OCR13" s="961"/>
      <c r="OCS13" s="963"/>
      <c r="OCT13" s="962"/>
      <c r="OCU13" s="961"/>
      <c r="OCV13" s="961"/>
      <c r="OCW13" s="963"/>
      <c r="OCX13" s="962"/>
      <c r="OCY13" s="961"/>
      <c r="OCZ13" s="961"/>
      <c r="ODA13" s="963"/>
      <c r="ODB13" s="962"/>
      <c r="ODC13" s="961"/>
      <c r="ODD13" s="961"/>
      <c r="ODE13" s="963"/>
      <c r="ODF13" s="962"/>
      <c r="ODG13" s="961"/>
      <c r="ODH13" s="961"/>
      <c r="ODI13" s="963"/>
      <c r="ODJ13" s="962"/>
      <c r="ODK13" s="961"/>
      <c r="ODL13" s="961"/>
      <c r="ODM13" s="963"/>
      <c r="ODN13" s="962"/>
      <c r="ODO13" s="961"/>
      <c r="ODP13" s="961"/>
      <c r="ODQ13" s="963"/>
      <c r="ODR13" s="962"/>
      <c r="ODS13" s="961"/>
      <c r="ODT13" s="961"/>
      <c r="ODU13" s="963"/>
      <c r="ODV13" s="962"/>
      <c r="ODW13" s="961"/>
      <c r="ODX13" s="961"/>
      <c r="ODY13" s="963"/>
      <c r="ODZ13" s="962"/>
      <c r="OEA13" s="961"/>
      <c r="OEB13" s="961"/>
      <c r="OEC13" s="963"/>
      <c r="OED13" s="962"/>
      <c r="OEE13" s="961"/>
      <c r="OEF13" s="961"/>
      <c r="OEG13" s="963"/>
      <c r="OEH13" s="962"/>
      <c r="OEI13" s="961"/>
      <c r="OEJ13" s="961"/>
      <c r="OEK13" s="963"/>
      <c r="OEL13" s="962"/>
      <c r="OEM13" s="961"/>
      <c r="OEN13" s="961"/>
      <c r="OEO13" s="963"/>
      <c r="OEP13" s="962"/>
      <c r="OEQ13" s="961"/>
      <c r="OER13" s="961"/>
      <c r="OES13" s="963"/>
      <c r="OET13" s="962"/>
      <c r="OEU13" s="961"/>
      <c r="OEV13" s="961"/>
      <c r="OEW13" s="963"/>
      <c r="OEX13" s="962"/>
      <c r="OEY13" s="961"/>
      <c r="OEZ13" s="961"/>
      <c r="OFA13" s="963"/>
      <c r="OFB13" s="962"/>
      <c r="OFC13" s="961"/>
      <c r="OFD13" s="961"/>
      <c r="OFE13" s="963"/>
      <c r="OFF13" s="962"/>
      <c r="OFG13" s="961"/>
      <c r="OFH13" s="961"/>
      <c r="OFI13" s="963"/>
      <c r="OFJ13" s="962"/>
      <c r="OFK13" s="961"/>
      <c r="OFL13" s="961"/>
      <c r="OFM13" s="963"/>
      <c r="OFN13" s="962"/>
      <c r="OFO13" s="961"/>
      <c r="OFP13" s="961"/>
      <c r="OFQ13" s="963"/>
      <c r="OFR13" s="962"/>
      <c r="OFS13" s="961"/>
      <c r="OFT13" s="961"/>
      <c r="OFU13" s="963"/>
      <c r="OFV13" s="962"/>
      <c r="OFW13" s="961"/>
      <c r="OFX13" s="961"/>
      <c r="OFY13" s="963"/>
      <c r="OFZ13" s="962"/>
      <c r="OGA13" s="961"/>
      <c r="OGB13" s="961"/>
      <c r="OGC13" s="963"/>
      <c r="OGD13" s="962"/>
      <c r="OGE13" s="961"/>
      <c r="OGF13" s="961"/>
      <c r="OGG13" s="963"/>
      <c r="OGH13" s="962"/>
      <c r="OGI13" s="961"/>
      <c r="OGJ13" s="961"/>
      <c r="OGK13" s="963"/>
      <c r="OGL13" s="962"/>
      <c r="OGM13" s="961"/>
      <c r="OGN13" s="961"/>
      <c r="OGO13" s="963"/>
      <c r="OGP13" s="962"/>
      <c r="OGQ13" s="961"/>
      <c r="OGR13" s="961"/>
      <c r="OGS13" s="963"/>
      <c r="OGT13" s="962"/>
      <c r="OGU13" s="961"/>
      <c r="OGV13" s="961"/>
      <c r="OGW13" s="963"/>
      <c r="OGX13" s="962"/>
      <c r="OGY13" s="961"/>
      <c r="OGZ13" s="961"/>
      <c r="OHA13" s="963"/>
      <c r="OHB13" s="962"/>
      <c r="OHC13" s="961"/>
      <c r="OHD13" s="961"/>
      <c r="OHE13" s="963"/>
      <c r="OHF13" s="962"/>
      <c r="OHG13" s="961"/>
      <c r="OHH13" s="961"/>
      <c r="OHI13" s="963"/>
      <c r="OHJ13" s="962"/>
      <c r="OHK13" s="961"/>
      <c r="OHL13" s="961"/>
      <c r="OHM13" s="963"/>
      <c r="OHN13" s="962"/>
      <c r="OHO13" s="961"/>
      <c r="OHP13" s="961"/>
      <c r="OHQ13" s="963"/>
      <c r="OHR13" s="962"/>
      <c r="OHS13" s="961"/>
      <c r="OHT13" s="961"/>
      <c r="OHU13" s="963"/>
      <c r="OHV13" s="962"/>
      <c r="OHW13" s="961"/>
      <c r="OHX13" s="961"/>
      <c r="OHY13" s="963"/>
      <c r="OHZ13" s="962"/>
      <c r="OIA13" s="961"/>
      <c r="OIB13" s="961"/>
      <c r="OIC13" s="963"/>
      <c r="OID13" s="962"/>
      <c r="OIE13" s="961"/>
      <c r="OIF13" s="961"/>
      <c r="OIG13" s="963"/>
      <c r="OIH13" s="962"/>
      <c r="OII13" s="961"/>
      <c r="OIJ13" s="961"/>
      <c r="OIK13" s="963"/>
      <c r="OIL13" s="962"/>
      <c r="OIM13" s="961"/>
      <c r="OIN13" s="961"/>
      <c r="OIO13" s="963"/>
      <c r="OIP13" s="962"/>
      <c r="OIQ13" s="961"/>
      <c r="OIR13" s="961"/>
      <c r="OIS13" s="963"/>
      <c r="OIT13" s="962"/>
      <c r="OIU13" s="961"/>
      <c r="OIV13" s="961"/>
      <c r="OIW13" s="963"/>
      <c r="OIX13" s="962"/>
      <c r="OIY13" s="961"/>
      <c r="OIZ13" s="961"/>
      <c r="OJA13" s="963"/>
      <c r="OJB13" s="962"/>
      <c r="OJC13" s="961"/>
      <c r="OJD13" s="961"/>
      <c r="OJE13" s="963"/>
      <c r="OJF13" s="962"/>
      <c r="OJG13" s="961"/>
      <c r="OJH13" s="961"/>
      <c r="OJI13" s="963"/>
      <c r="OJJ13" s="962"/>
      <c r="OJK13" s="961"/>
      <c r="OJL13" s="961"/>
      <c r="OJM13" s="963"/>
      <c r="OJN13" s="962"/>
      <c r="OJO13" s="961"/>
      <c r="OJP13" s="961"/>
      <c r="OJQ13" s="963"/>
      <c r="OJR13" s="962"/>
      <c r="OJS13" s="961"/>
      <c r="OJT13" s="961"/>
      <c r="OJU13" s="963"/>
      <c r="OJV13" s="962"/>
      <c r="OJW13" s="961"/>
      <c r="OJX13" s="961"/>
      <c r="OJY13" s="963"/>
      <c r="OJZ13" s="962"/>
      <c r="OKA13" s="961"/>
      <c r="OKB13" s="961"/>
      <c r="OKC13" s="963"/>
      <c r="OKD13" s="962"/>
      <c r="OKE13" s="961"/>
      <c r="OKF13" s="961"/>
      <c r="OKG13" s="963"/>
      <c r="OKH13" s="962"/>
      <c r="OKI13" s="961"/>
      <c r="OKJ13" s="961"/>
      <c r="OKK13" s="963"/>
      <c r="OKL13" s="962"/>
      <c r="OKM13" s="961"/>
      <c r="OKN13" s="961"/>
      <c r="OKO13" s="963"/>
      <c r="OKP13" s="962"/>
      <c r="OKQ13" s="961"/>
      <c r="OKR13" s="961"/>
      <c r="OKS13" s="963"/>
      <c r="OKT13" s="962"/>
      <c r="OKU13" s="961"/>
      <c r="OKV13" s="961"/>
      <c r="OKW13" s="963"/>
      <c r="OKX13" s="962"/>
      <c r="OKY13" s="961"/>
      <c r="OKZ13" s="961"/>
      <c r="OLA13" s="963"/>
      <c r="OLB13" s="962"/>
      <c r="OLC13" s="961"/>
      <c r="OLD13" s="961"/>
      <c r="OLE13" s="963"/>
      <c r="OLF13" s="962"/>
      <c r="OLG13" s="961"/>
      <c r="OLH13" s="961"/>
      <c r="OLI13" s="963"/>
      <c r="OLJ13" s="962"/>
      <c r="OLK13" s="961"/>
      <c r="OLL13" s="961"/>
      <c r="OLM13" s="963"/>
      <c r="OLN13" s="962"/>
      <c r="OLO13" s="961"/>
      <c r="OLP13" s="961"/>
      <c r="OLQ13" s="963"/>
      <c r="OLR13" s="962"/>
      <c r="OLS13" s="961"/>
      <c r="OLT13" s="961"/>
      <c r="OLU13" s="963"/>
      <c r="OLV13" s="962"/>
      <c r="OLW13" s="961"/>
      <c r="OLX13" s="961"/>
      <c r="OLY13" s="963"/>
      <c r="OLZ13" s="962"/>
      <c r="OMA13" s="961"/>
      <c r="OMB13" s="961"/>
      <c r="OMC13" s="963"/>
      <c r="OMD13" s="962"/>
      <c r="OME13" s="961"/>
      <c r="OMF13" s="961"/>
      <c r="OMG13" s="963"/>
      <c r="OMH13" s="962"/>
      <c r="OMI13" s="961"/>
      <c r="OMJ13" s="961"/>
      <c r="OMK13" s="963"/>
      <c r="OML13" s="962"/>
      <c r="OMM13" s="961"/>
      <c r="OMN13" s="961"/>
      <c r="OMO13" s="963"/>
      <c r="OMP13" s="962"/>
      <c r="OMQ13" s="961"/>
      <c r="OMR13" s="961"/>
      <c r="OMS13" s="963"/>
      <c r="OMT13" s="962"/>
      <c r="OMU13" s="961"/>
      <c r="OMV13" s="961"/>
      <c r="OMW13" s="963"/>
      <c r="OMX13" s="962"/>
      <c r="OMY13" s="961"/>
      <c r="OMZ13" s="961"/>
      <c r="ONA13" s="963"/>
      <c r="ONB13" s="962"/>
      <c r="ONC13" s="961"/>
      <c r="OND13" s="961"/>
      <c r="ONE13" s="963"/>
      <c r="ONF13" s="962"/>
      <c r="ONG13" s="961"/>
      <c r="ONH13" s="961"/>
      <c r="ONI13" s="963"/>
      <c r="ONJ13" s="962"/>
      <c r="ONK13" s="961"/>
      <c r="ONL13" s="961"/>
      <c r="ONM13" s="963"/>
      <c r="ONN13" s="962"/>
      <c r="ONO13" s="961"/>
      <c r="ONP13" s="961"/>
      <c r="ONQ13" s="963"/>
      <c r="ONR13" s="962"/>
      <c r="ONS13" s="961"/>
      <c r="ONT13" s="961"/>
      <c r="ONU13" s="963"/>
      <c r="ONV13" s="962"/>
      <c r="ONW13" s="961"/>
      <c r="ONX13" s="961"/>
      <c r="ONY13" s="963"/>
      <c r="ONZ13" s="962"/>
      <c r="OOA13" s="961"/>
      <c r="OOB13" s="961"/>
      <c r="OOC13" s="963"/>
      <c r="OOD13" s="962"/>
      <c r="OOE13" s="961"/>
      <c r="OOF13" s="961"/>
      <c r="OOG13" s="963"/>
      <c r="OOH13" s="962"/>
      <c r="OOI13" s="961"/>
      <c r="OOJ13" s="961"/>
      <c r="OOK13" s="963"/>
      <c r="OOL13" s="962"/>
      <c r="OOM13" s="961"/>
      <c r="OON13" s="961"/>
      <c r="OOO13" s="963"/>
      <c r="OOP13" s="962"/>
      <c r="OOQ13" s="961"/>
      <c r="OOR13" s="961"/>
      <c r="OOS13" s="963"/>
      <c r="OOT13" s="962"/>
      <c r="OOU13" s="961"/>
      <c r="OOV13" s="961"/>
      <c r="OOW13" s="963"/>
      <c r="OOX13" s="962"/>
      <c r="OOY13" s="961"/>
      <c r="OOZ13" s="961"/>
      <c r="OPA13" s="963"/>
      <c r="OPB13" s="962"/>
      <c r="OPC13" s="961"/>
      <c r="OPD13" s="961"/>
      <c r="OPE13" s="963"/>
      <c r="OPF13" s="962"/>
      <c r="OPG13" s="961"/>
      <c r="OPH13" s="961"/>
      <c r="OPI13" s="963"/>
      <c r="OPJ13" s="962"/>
      <c r="OPK13" s="961"/>
      <c r="OPL13" s="961"/>
      <c r="OPM13" s="963"/>
      <c r="OPN13" s="962"/>
      <c r="OPO13" s="961"/>
      <c r="OPP13" s="961"/>
      <c r="OPQ13" s="963"/>
      <c r="OPR13" s="962"/>
      <c r="OPS13" s="961"/>
      <c r="OPT13" s="961"/>
      <c r="OPU13" s="963"/>
      <c r="OPV13" s="962"/>
      <c r="OPW13" s="961"/>
      <c r="OPX13" s="961"/>
      <c r="OPY13" s="963"/>
      <c r="OPZ13" s="962"/>
      <c r="OQA13" s="961"/>
      <c r="OQB13" s="961"/>
      <c r="OQC13" s="963"/>
      <c r="OQD13" s="962"/>
      <c r="OQE13" s="961"/>
      <c r="OQF13" s="961"/>
      <c r="OQG13" s="963"/>
      <c r="OQH13" s="962"/>
      <c r="OQI13" s="961"/>
      <c r="OQJ13" s="961"/>
      <c r="OQK13" s="963"/>
      <c r="OQL13" s="962"/>
      <c r="OQM13" s="961"/>
      <c r="OQN13" s="961"/>
      <c r="OQO13" s="963"/>
      <c r="OQP13" s="962"/>
      <c r="OQQ13" s="961"/>
      <c r="OQR13" s="961"/>
      <c r="OQS13" s="963"/>
      <c r="OQT13" s="962"/>
      <c r="OQU13" s="961"/>
      <c r="OQV13" s="961"/>
      <c r="OQW13" s="963"/>
      <c r="OQX13" s="962"/>
      <c r="OQY13" s="961"/>
      <c r="OQZ13" s="961"/>
      <c r="ORA13" s="963"/>
      <c r="ORB13" s="962"/>
      <c r="ORC13" s="961"/>
      <c r="ORD13" s="961"/>
      <c r="ORE13" s="963"/>
      <c r="ORF13" s="962"/>
      <c r="ORG13" s="961"/>
      <c r="ORH13" s="961"/>
      <c r="ORI13" s="963"/>
      <c r="ORJ13" s="962"/>
      <c r="ORK13" s="961"/>
      <c r="ORL13" s="961"/>
      <c r="ORM13" s="963"/>
      <c r="ORN13" s="962"/>
      <c r="ORO13" s="961"/>
      <c r="ORP13" s="961"/>
      <c r="ORQ13" s="963"/>
      <c r="ORR13" s="962"/>
      <c r="ORS13" s="961"/>
      <c r="ORT13" s="961"/>
      <c r="ORU13" s="963"/>
      <c r="ORV13" s="962"/>
      <c r="ORW13" s="961"/>
      <c r="ORX13" s="961"/>
      <c r="ORY13" s="963"/>
      <c r="ORZ13" s="962"/>
      <c r="OSA13" s="961"/>
      <c r="OSB13" s="961"/>
      <c r="OSC13" s="963"/>
      <c r="OSD13" s="962"/>
      <c r="OSE13" s="961"/>
      <c r="OSF13" s="961"/>
      <c r="OSG13" s="963"/>
      <c r="OSH13" s="962"/>
      <c r="OSI13" s="961"/>
      <c r="OSJ13" s="961"/>
      <c r="OSK13" s="963"/>
      <c r="OSL13" s="962"/>
      <c r="OSM13" s="961"/>
      <c r="OSN13" s="961"/>
      <c r="OSO13" s="963"/>
      <c r="OSP13" s="962"/>
      <c r="OSQ13" s="961"/>
      <c r="OSR13" s="961"/>
      <c r="OSS13" s="963"/>
      <c r="OST13" s="962"/>
      <c r="OSU13" s="961"/>
      <c r="OSV13" s="961"/>
      <c r="OSW13" s="963"/>
      <c r="OSX13" s="962"/>
      <c r="OSY13" s="961"/>
      <c r="OSZ13" s="961"/>
      <c r="OTA13" s="963"/>
      <c r="OTB13" s="962"/>
      <c r="OTC13" s="961"/>
      <c r="OTD13" s="961"/>
      <c r="OTE13" s="963"/>
      <c r="OTF13" s="962"/>
      <c r="OTG13" s="961"/>
      <c r="OTH13" s="961"/>
      <c r="OTI13" s="963"/>
      <c r="OTJ13" s="962"/>
      <c r="OTK13" s="961"/>
      <c r="OTL13" s="961"/>
      <c r="OTM13" s="963"/>
      <c r="OTN13" s="962"/>
      <c r="OTO13" s="961"/>
      <c r="OTP13" s="961"/>
      <c r="OTQ13" s="963"/>
      <c r="OTR13" s="962"/>
      <c r="OTS13" s="961"/>
      <c r="OTT13" s="961"/>
      <c r="OTU13" s="963"/>
      <c r="OTV13" s="962"/>
      <c r="OTW13" s="961"/>
      <c r="OTX13" s="961"/>
      <c r="OTY13" s="963"/>
      <c r="OTZ13" s="962"/>
      <c r="OUA13" s="961"/>
      <c r="OUB13" s="961"/>
      <c r="OUC13" s="963"/>
      <c r="OUD13" s="962"/>
      <c r="OUE13" s="961"/>
      <c r="OUF13" s="961"/>
      <c r="OUG13" s="963"/>
      <c r="OUH13" s="962"/>
      <c r="OUI13" s="961"/>
      <c r="OUJ13" s="961"/>
      <c r="OUK13" s="963"/>
      <c r="OUL13" s="962"/>
      <c r="OUM13" s="961"/>
      <c r="OUN13" s="961"/>
      <c r="OUO13" s="963"/>
      <c r="OUP13" s="962"/>
      <c r="OUQ13" s="961"/>
      <c r="OUR13" s="961"/>
      <c r="OUS13" s="963"/>
      <c r="OUT13" s="962"/>
      <c r="OUU13" s="961"/>
      <c r="OUV13" s="961"/>
      <c r="OUW13" s="963"/>
      <c r="OUX13" s="962"/>
      <c r="OUY13" s="961"/>
      <c r="OUZ13" s="961"/>
      <c r="OVA13" s="963"/>
      <c r="OVB13" s="962"/>
      <c r="OVC13" s="961"/>
      <c r="OVD13" s="961"/>
      <c r="OVE13" s="963"/>
      <c r="OVF13" s="962"/>
      <c r="OVG13" s="961"/>
      <c r="OVH13" s="961"/>
      <c r="OVI13" s="963"/>
      <c r="OVJ13" s="962"/>
      <c r="OVK13" s="961"/>
      <c r="OVL13" s="961"/>
      <c r="OVM13" s="963"/>
      <c r="OVN13" s="962"/>
      <c r="OVO13" s="961"/>
      <c r="OVP13" s="961"/>
      <c r="OVQ13" s="963"/>
      <c r="OVR13" s="962"/>
      <c r="OVS13" s="961"/>
      <c r="OVT13" s="961"/>
      <c r="OVU13" s="963"/>
      <c r="OVV13" s="962"/>
      <c r="OVW13" s="961"/>
      <c r="OVX13" s="961"/>
      <c r="OVY13" s="963"/>
      <c r="OVZ13" s="962"/>
      <c r="OWA13" s="961"/>
      <c r="OWB13" s="961"/>
      <c r="OWC13" s="963"/>
      <c r="OWD13" s="962"/>
      <c r="OWE13" s="961"/>
      <c r="OWF13" s="961"/>
      <c r="OWG13" s="963"/>
      <c r="OWH13" s="962"/>
      <c r="OWI13" s="961"/>
      <c r="OWJ13" s="961"/>
      <c r="OWK13" s="963"/>
      <c r="OWL13" s="962"/>
      <c r="OWM13" s="961"/>
      <c r="OWN13" s="961"/>
      <c r="OWO13" s="963"/>
      <c r="OWP13" s="962"/>
      <c r="OWQ13" s="961"/>
      <c r="OWR13" s="961"/>
      <c r="OWS13" s="963"/>
      <c r="OWT13" s="962"/>
      <c r="OWU13" s="961"/>
      <c r="OWV13" s="961"/>
      <c r="OWW13" s="963"/>
      <c r="OWX13" s="962"/>
      <c r="OWY13" s="961"/>
      <c r="OWZ13" s="961"/>
      <c r="OXA13" s="963"/>
      <c r="OXB13" s="962"/>
      <c r="OXC13" s="961"/>
      <c r="OXD13" s="961"/>
      <c r="OXE13" s="963"/>
      <c r="OXF13" s="962"/>
      <c r="OXG13" s="961"/>
      <c r="OXH13" s="961"/>
      <c r="OXI13" s="963"/>
      <c r="OXJ13" s="962"/>
      <c r="OXK13" s="961"/>
      <c r="OXL13" s="961"/>
      <c r="OXM13" s="963"/>
      <c r="OXN13" s="962"/>
      <c r="OXO13" s="961"/>
      <c r="OXP13" s="961"/>
      <c r="OXQ13" s="963"/>
      <c r="OXR13" s="962"/>
      <c r="OXS13" s="961"/>
      <c r="OXT13" s="961"/>
      <c r="OXU13" s="963"/>
      <c r="OXV13" s="962"/>
      <c r="OXW13" s="961"/>
      <c r="OXX13" s="961"/>
      <c r="OXY13" s="963"/>
      <c r="OXZ13" s="962"/>
      <c r="OYA13" s="961"/>
      <c r="OYB13" s="961"/>
      <c r="OYC13" s="963"/>
      <c r="OYD13" s="962"/>
      <c r="OYE13" s="961"/>
      <c r="OYF13" s="961"/>
      <c r="OYG13" s="963"/>
      <c r="OYH13" s="962"/>
      <c r="OYI13" s="961"/>
      <c r="OYJ13" s="961"/>
      <c r="OYK13" s="963"/>
      <c r="OYL13" s="962"/>
      <c r="OYM13" s="961"/>
      <c r="OYN13" s="961"/>
      <c r="OYO13" s="963"/>
      <c r="OYP13" s="962"/>
      <c r="OYQ13" s="961"/>
      <c r="OYR13" s="961"/>
      <c r="OYS13" s="963"/>
      <c r="OYT13" s="962"/>
      <c r="OYU13" s="961"/>
      <c r="OYV13" s="961"/>
      <c r="OYW13" s="963"/>
      <c r="OYX13" s="962"/>
      <c r="OYY13" s="961"/>
      <c r="OYZ13" s="961"/>
      <c r="OZA13" s="963"/>
      <c r="OZB13" s="962"/>
      <c r="OZC13" s="961"/>
      <c r="OZD13" s="961"/>
      <c r="OZE13" s="963"/>
      <c r="OZF13" s="962"/>
      <c r="OZG13" s="961"/>
      <c r="OZH13" s="961"/>
      <c r="OZI13" s="963"/>
      <c r="OZJ13" s="962"/>
      <c r="OZK13" s="961"/>
      <c r="OZL13" s="961"/>
      <c r="OZM13" s="963"/>
      <c r="OZN13" s="962"/>
      <c r="OZO13" s="961"/>
      <c r="OZP13" s="961"/>
      <c r="OZQ13" s="963"/>
      <c r="OZR13" s="962"/>
      <c r="OZS13" s="961"/>
      <c r="OZT13" s="961"/>
      <c r="OZU13" s="963"/>
      <c r="OZV13" s="962"/>
      <c r="OZW13" s="961"/>
      <c r="OZX13" s="961"/>
      <c r="OZY13" s="963"/>
      <c r="OZZ13" s="962"/>
      <c r="PAA13" s="961"/>
      <c r="PAB13" s="961"/>
      <c r="PAC13" s="963"/>
      <c r="PAD13" s="962"/>
      <c r="PAE13" s="961"/>
      <c r="PAF13" s="961"/>
      <c r="PAG13" s="963"/>
      <c r="PAH13" s="962"/>
      <c r="PAI13" s="961"/>
      <c r="PAJ13" s="961"/>
      <c r="PAK13" s="963"/>
      <c r="PAL13" s="962"/>
      <c r="PAM13" s="961"/>
      <c r="PAN13" s="961"/>
      <c r="PAO13" s="963"/>
      <c r="PAP13" s="962"/>
      <c r="PAQ13" s="961"/>
      <c r="PAR13" s="961"/>
      <c r="PAS13" s="963"/>
      <c r="PAT13" s="962"/>
      <c r="PAU13" s="961"/>
      <c r="PAV13" s="961"/>
      <c r="PAW13" s="963"/>
      <c r="PAX13" s="962"/>
      <c r="PAY13" s="961"/>
      <c r="PAZ13" s="961"/>
      <c r="PBA13" s="963"/>
      <c r="PBB13" s="962"/>
      <c r="PBC13" s="961"/>
      <c r="PBD13" s="961"/>
      <c r="PBE13" s="963"/>
      <c r="PBF13" s="962"/>
      <c r="PBG13" s="961"/>
      <c r="PBH13" s="961"/>
      <c r="PBI13" s="963"/>
      <c r="PBJ13" s="962"/>
      <c r="PBK13" s="961"/>
      <c r="PBL13" s="961"/>
      <c r="PBM13" s="963"/>
      <c r="PBN13" s="962"/>
      <c r="PBO13" s="961"/>
      <c r="PBP13" s="961"/>
      <c r="PBQ13" s="963"/>
      <c r="PBR13" s="962"/>
      <c r="PBS13" s="961"/>
      <c r="PBT13" s="961"/>
      <c r="PBU13" s="963"/>
      <c r="PBV13" s="962"/>
      <c r="PBW13" s="961"/>
      <c r="PBX13" s="961"/>
      <c r="PBY13" s="963"/>
      <c r="PBZ13" s="962"/>
      <c r="PCA13" s="961"/>
      <c r="PCB13" s="961"/>
      <c r="PCC13" s="963"/>
      <c r="PCD13" s="962"/>
      <c r="PCE13" s="961"/>
      <c r="PCF13" s="961"/>
      <c r="PCG13" s="963"/>
      <c r="PCH13" s="962"/>
      <c r="PCI13" s="961"/>
      <c r="PCJ13" s="961"/>
      <c r="PCK13" s="963"/>
      <c r="PCL13" s="962"/>
      <c r="PCM13" s="961"/>
      <c r="PCN13" s="961"/>
      <c r="PCO13" s="963"/>
      <c r="PCP13" s="962"/>
      <c r="PCQ13" s="961"/>
      <c r="PCR13" s="961"/>
      <c r="PCS13" s="963"/>
      <c r="PCT13" s="962"/>
      <c r="PCU13" s="961"/>
      <c r="PCV13" s="961"/>
      <c r="PCW13" s="963"/>
      <c r="PCX13" s="962"/>
      <c r="PCY13" s="961"/>
      <c r="PCZ13" s="961"/>
      <c r="PDA13" s="963"/>
      <c r="PDB13" s="962"/>
      <c r="PDC13" s="961"/>
      <c r="PDD13" s="961"/>
      <c r="PDE13" s="963"/>
      <c r="PDF13" s="962"/>
      <c r="PDG13" s="961"/>
      <c r="PDH13" s="961"/>
      <c r="PDI13" s="963"/>
      <c r="PDJ13" s="962"/>
      <c r="PDK13" s="961"/>
      <c r="PDL13" s="961"/>
      <c r="PDM13" s="963"/>
      <c r="PDN13" s="962"/>
      <c r="PDO13" s="961"/>
      <c r="PDP13" s="961"/>
      <c r="PDQ13" s="963"/>
      <c r="PDR13" s="962"/>
      <c r="PDS13" s="961"/>
      <c r="PDT13" s="961"/>
      <c r="PDU13" s="963"/>
      <c r="PDV13" s="962"/>
      <c r="PDW13" s="961"/>
      <c r="PDX13" s="961"/>
      <c r="PDY13" s="963"/>
      <c r="PDZ13" s="962"/>
      <c r="PEA13" s="961"/>
      <c r="PEB13" s="961"/>
      <c r="PEC13" s="963"/>
      <c r="PED13" s="962"/>
      <c r="PEE13" s="961"/>
      <c r="PEF13" s="961"/>
      <c r="PEG13" s="963"/>
      <c r="PEH13" s="962"/>
      <c r="PEI13" s="961"/>
      <c r="PEJ13" s="961"/>
      <c r="PEK13" s="963"/>
      <c r="PEL13" s="962"/>
      <c r="PEM13" s="961"/>
      <c r="PEN13" s="961"/>
      <c r="PEO13" s="963"/>
      <c r="PEP13" s="962"/>
      <c r="PEQ13" s="961"/>
      <c r="PER13" s="961"/>
      <c r="PES13" s="963"/>
      <c r="PET13" s="962"/>
      <c r="PEU13" s="961"/>
      <c r="PEV13" s="961"/>
      <c r="PEW13" s="963"/>
      <c r="PEX13" s="962"/>
      <c r="PEY13" s="961"/>
      <c r="PEZ13" s="961"/>
      <c r="PFA13" s="963"/>
      <c r="PFB13" s="962"/>
      <c r="PFC13" s="961"/>
      <c r="PFD13" s="961"/>
      <c r="PFE13" s="963"/>
      <c r="PFF13" s="962"/>
      <c r="PFG13" s="961"/>
      <c r="PFH13" s="961"/>
      <c r="PFI13" s="963"/>
      <c r="PFJ13" s="962"/>
      <c r="PFK13" s="961"/>
      <c r="PFL13" s="961"/>
      <c r="PFM13" s="963"/>
      <c r="PFN13" s="962"/>
      <c r="PFO13" s="961"/>
      <c r="PFP13" s="961"/>
      <c r="PFQ13" s="963"/>
      <c r="PFR13" s="962"/>
      <c r="PFS13" s="961"/>
      <c r="PFT13" s="961"/>
      <c r="PFU13" s="963"/>
      <c r="PFV13" s="962"/>
      <c r="PFW13" s="961"/>
      <c r="PFX13" s="961"/>
      <c r="PFY13" s="963"/>
      <c r="PFZ13" s="962"/>
      <c r="PGA13" s="961"/>
      <c r="PGB13" s="961"/>
      <c r="PGC13" s="963"/>
      <c r="PGD13" s="962"/>
      <c r="PGE13" s="961"/>
      <c r="PGF13" s="961"/>
      <c r="PGG13" s="963"/>
      <c r="PGH13" s="962"/>
      <c r="PGI13" s="961"/>
      <c r="PGJ13" s="961"/>
      <c r="PGK13" s="963"/>
      <c r="PGL13" s="962"/>
      <c r="PGM13" s="961"/>
      <c r="PGN13" s="961"/>
      <c r="PGO13" s="963"/>
      <c r="PGP13" s="962"/>
      <c r="PGQ13" s="961"/>
      <c r="PGR13" s="961"/>
      <c r="PGS13" s="963"/>
      <c r="PGT13" s="962"/>
      <c r="PGU13" s="961"/>
      <c r="PGV13" s="961"/>
      <c r="PGW13" s="963"/>
      <c r="PGX13" s="962"/>
      <c r="PGY13" s="961"/>
      <c r="PGZ13" s="961"/>
      <c r="PHA13" s="963"/>
      <c r="PHB13" s="962"/>
      <c r="PHC13" s="961"/>
      <c r="PHD13" s="961"/>
      <c r="PHE13" s="963"/>
      <c r="PHF13" s="962"/>
      <c r="PHG13" s="961"/>
      <c r="PHH13" s="961"/>
      <c r="PHI13" s="963"/>
      <c r="PHJ13" s="962"/>
      <c r="PHK13" s="961"/>
      <c r="PHL13" s="961"/>
      <c r="PHM13" s="963"/>
      <c r="PHN13" s="962"/>
      <c r="PHO13" s="961"/>
      <c r="PHP13" s="961"/>
      <c r="PHQ13" s="963"/>
      <c r="PHR13" s="962"/>
      <c r="PHS13" s="961"/>
      <c r="PHT13" s="961"/>
      <c r="PHU13" s="963"/>
      <c r="PHV13" s="962"/>
      <c r="PHW13" s="961"/>
      <c r="PHX13" s="961"/>
      <c r="PHY13" s="963"/>
      <c r="PHZ13" s="962"/>
      <c r="PIA13" s="961"/>
      <c r="PIB13" s="961"/>
      <c r="PIC13" s="963"/>
      <c r="PID13" s="962"/>
      <c r="PIE13" s="961"/>
      <c r="PIF13" s="961"/>
      <c r="PIG13" s="963"/>
      <c r="PIH13" s="962"/>
      <c r="PII13" s="961"/>
      <c r="PIJ13" s="961"/>
      <c r="PIK13" s="963"/>
      <c r="PIL13" s="962"/>
      <c r="PIM13" s="961"/>
      <c r="PIN13" s="961"/>
      <c r="PIO13" s="963"/>
      <c r="PIP13" s="962"/>
      <c r="PIQ13" s="961"/>
      <c r="PIR13" s="961"/>
      <c r="PIS13" s="963"/>
      <c r="PIT13" s="962"/>
      <c r="PIU13" s="961"/>
      <c r="PIV13" s="961"/>
      <c r="PIW13" s="963"/>
      <c r="PIX13" s="962"/>
      <c r="PIY13" s="961"/>
      <c r="PIZ13" s="961"/>
      <c r="PJA13" s="963"/>
      <c r="PJB13" s="962"/>
      <c r="PJC13" s="961"/>
      <c r="PJD13" s="961"/>
      <c r="PJE13" s="963"/>
      <c r="PJF13" s="962"/>
      <c r="PJG13" s="961"/>
      <c r="PJH13" s="961"/>
      <c r="PJI13" s="963"/>
      <c r="PJJ13" s="962"/>
      <c r="PJK13" s="961"/>
      <c r="PJL13" s="961"/>
      <c r="PJM13" s="963"/>
      <c r="PJN13" s="962"/>
      <c r="PJO13" s="961"/>
      <c r="PJP13" s="961"/>
      <c r="PJQ13" s="963"/>
      <c r="PJR13" s="962"/>
      <c r="PJS13" s="961"/>
      <c r="PJT13" s="961"/>
      <c r="PJU13" s="963"/>
      <c r="PJV13" s="962"/>
      <c r="PJW13" s="961"/>
      <c r="PJX13" s="961"/>
      <c r="PJY13" s="963"/>
      <c r="PJZ13" s="962"/>
      <c r="PKA13" s="961"/>
      <c r="PKB13" s="961"/>
      <c r="PKC13" s="963"/>
      <c r="PKD13" s="962"/>
      <c r="PKE13" s="961"/>
      <c r="PKF13" s="961"/>
      <c r="PKG13" s="963"/>
      <c r="PKH13" s="962"/>
      <c r="PKI13" s="961"/>
      <c r="PKJ13" s="961"/>
      <c r="PKK13" s="963"/>
      <c r="PKL13" s="962"/>
      <c r="PKM13" s="961"/>
      <c r="PKN13" s="961"/>
      <c r="PKO13" s="963"/>
      <c r="PKP13" s="962"/>
      <c r="PKQ13" s="961"/>
      <c r="PKR13" s="961"/>
      <c r="PKS13" s="963"/>
      <c r="PKT13" s="962"/>
      <c r="PKU13" s="961"/>
      <c r="PKV13" s="961"/>
      <c r="PKW13" s="963"/>
      <c r="PKX13" s="962"/>
      <c r="PKY13" s="961"/>
      <c r="PKZ13" s="961"/>
      <c r="PLA13" s="963"/>
      <c r="PLB13" s="962"/>
      <c r="PLC13" s="961"/>
      <c r="PLD13" s="961"/>
      <c r="PLE13" s="963"/>
      <c r="PLF13" s="962"/>
      <c r="PLG13" s="961"/>
      <c r="PLH13" s="961"/>
      <c r="PLI13" s="963"/>
      <c r="PLJ13" s="962"/>
      <c r="PLK13" s="961"/>
      <c r="PLL13" s="961"/>
      <c r="PLM13" s="963"/>
      <c r="PLN13" s="962"/>
      <c r="PLO13" s="961"/>
      <c r="PLP13" s="961"/>
      <c r="PLQ13" s="963"/>
      <c r="PLR13" s="962"/>
      <c r="PLS13" s="961"/>
      <c r="PLT13" s="961"/>
      <c r="PLU13" s="963"/>
      <c r="PLV13" s="962"/>
      <c r="PLW13" s="961"/>
      <c r="PLX13" s="961"/>
      <c r="PLY13" s="963"/>
      <c r="PLZ13" s="962"/>
      <c r="PMA13" s="961"/>
      <c r="PMB13" s="961"/>
      <c r="PMC13" s="963"/>
      <c r="PMD13" s="962"/>
      <c r="PME13" s="961"/>
      <c r="PMF13" s="961"/>
      <c r="PMG13" s="963"/>
      <c r="PMH13" s="962"/>
      <c r="PMI13" s="961"/>
      <c r="PMJ13" s="961"/>
      <c r="PMK13" s="963"/>
      <c r="PML13" s="962"/>
      <c r="PMM13" s="961"/>
      <c r="PMN13" s="961"/>
      <c r="PMO13" s="963"/>
      <c r="PMP13" s="962"/>
      <c r="PMQ13" s="961"/>
      <c r="PMR13" s="961"/>
      <c r="PMS13" s="963"/>
      <c r="PMT13" s="962"/>
      <c r="PMU13" s="961"/>
      <c r="PMV13" s="961"/>
      <c r="PMW13" s="963"/>
      <c r="PMX13" s="962"/>
      <c r="PMY13" s="961"/>
      <c r="PMZ13" s="961"/>
      <c r="PNA13" s="963"/>
      <c r="PNB13" s="962"/>
      <c r="PNC13" s="961"/>
      <c r="PND13" s="961"/>
      <c r="PNE13" s="963"/>
      <c r="PNF13" s="962"/>
      <c r="PNG13" s="961"/>
      <c r="PNH13" s="961"/>
      <c r="PNI13" s="963"/>
      <c r="PNJ13" s="962"/>
      <c r="PNK13" s="961"/>
      <c r="PNL13" s="961"/>
      <c r="PNM13" s="963"/>
      <c r="PNN13" s="962"/>
      <c r="PNO13" s="961"/>
      <c r="PNP13" s="961"/>
      <c r="PNQ13" s="963"/>
      <c r="PNR13" s="962"/>
      <c r="PNS13" s="961"/>
      <c r="PNT13" s="961"/>
      <c r="PNU13" s="963"/>
      <c r="PNV13" s="962"/>
      <c r="PNW13" s="961"/>
      <c r="PNX13" s="961"/>
      <c r="PNY13" s="963"/>
      <c r="PNZ13" s="962"/>
      <c r="POA13" s="961"/>
      <c r="POB13" s="961"/>
      <c r="POC13" s="963"/>
      <c r="POD13" s="962"/>
      <c r="POE13" s="961"/>
      <c r="POF13" s="961"/>
      <c r="POG13" s="963"/>
      <c r="POH13" s="962"/>
      <c r="POI13" s="961"/>
      <c r="POJ13" s="961"/>
      <c r="POK13" s="963"/>
      <c r="POL13" s="962"/>
      <c r="POM13" s="961"/>
      <c r="PON13" s="961"/>
      <c r="POO13" s="963"/>
      <c r="POP13" s="962"/>
      <c r="POQ13" s="961"/>
      <c r="POR13" s="961"/>
      <c r="POS13" s="963"/>
      <c r="POT13" s="962"/>
      <c r="POU13" s="961"/>
      <c r="POV13" s="961"/>
      <c r="POW13" s="963"/>
      <c r="POX13" s="962"/>
      <c r="POY13" s="961"/>
      <c r="POZ13" s="961"/>
      <c r="PPA13" s="963"/>
      <c r="PPB13" s="962"/>
      <c r="PPC13" s="961"/>
      <c r="PPD13" s="961"/>
      <c r="PPE13" s="963"/>
      <c r="PPF13" s="962"/>
      <c r="PPG13" s="961"/>
      <c r="PPH13" s="961"/>
      <c r="PPI13" s="963"/>
      <c r="PPJ13" s="962"/>
      <c r="PPK13" s="961"/>
      <c r="PPL13" s="961"/>
      <c r="PPM13" s="963"/>
      <c r="PPN13" s="962"/>
      <c r="PPO13" s="961"/>
      <c r="PPP13" s="961"/>
      <c r="PPQ13" s="963"/>
      <c r="PPR13" s="962"/>
      <c r="PPS13" s="961"/>
      <c r="PPT13" s="961"/>
      <c r="PPU13" s="963"/>
      <c r="PPV13" s="962"/>
      <c r="PPW13" s="961"/>
      <c r="PPX13" s="961"/>
      <c r="PPY13" s="963"/>
      <c r="PPZ13" s="962"/>
      <c r="PQA13" s="961"/>
      <c r="PQB13" s="961"/>
      <c r="PQC13" s="963"/>
      <c r="PQD13" s="962"/>
      <c r="PQE13" s="961"/>
      <c r="PQF13" s="961"/>
      <c r="PQG13" s="963"/>
      <c r="PQH13" s="962"/>
      <c r="PQI13" s="961"/>
      <c r="PQJ13" s="961"/>
      <c r="PQK13" s="963"/>
      <c r="PQL13" s="962"/>
      <c r="PQM13" s="961"/>
      <c r="PQN13" s="961"/>
      <c r="PQO13" s="963"/>
      <c r="PQP13" s="962"/>
      <c r="PQQ13" s="961"/>
      <c r="PQR13" s="961"/>
      <c r="PQS13" s="963"/>
      <c r="PQT13" s="962"/>
      <c r="PQU13" s="961"/>
      <c r="PQV13" s="961"/>
      <c r="PQW13" s="963"/>
      <c r="PQX13" s="962"/>
      <c r="PQY13" s="961"/>
      <c r="PQZ13" s="961"/>
      <c r="PRA13" s="963"/>
      <c r="PRB13" s="962"/>
      <c r="PRC13" s="961"/>
      <c r="PRD13" s="961"/>
      <c r="PRE13" s="963"/>
      <c r="PRF13" s="962"/>
      <c r="PRG13" s="961"/>
      <c r="PRH13" s="961"/>
      <c r="PRI13" s="963"/>
      <c r="PRJ13" s="962"/>
      <c r="PRK13" s="961"/>
      <c r="PRL13" s="961"/>
      <c r="PRM13" s="963"/>
      <c r="PRN13" s="962"/>
      <c r="PRO13" s="961"/>
      <c r="PRP13" s="961"/>
      <c r="PRQ13" s="963"/>
      <c r="PRR13" s="962"/>
      <c r="PRS13" s="961"/>
      <c r="PRT13" s="961"/>
      <c r="PRU13" s="963"/>
      <c r="PRV13" s="962"/>
      <c r="PRW13" s="961"/>
      <c r="PRX13" s="961"/>
      <c r="PRY13" s="963"/>
      <c r="PRZ13" s="962"/>
      <c r="PSA13" s="961"/>
      <c r="PSB13" s="961"/>
      <c r="PSC13" s="963"/>
      <c r="PSD13" s="962"/>
      <c r="PSE13" s="961"/>
      <c r="PSF13" s="961"/>
      <c r="PSG13" s="963"/>
      <c r="PSH13" s="962"/>
      <c r="PSI13" s="961"/>
      <c r="PSJ13" s="961"/>
      <c r="PSK13" s="963"/>
      <c r="PSL13" s="962"/>
      <c r="PSM13" s="961"/>
      <c r="PSN13" s="961"/>
      <c r="PSO13" s="963"/>
      <c r="PSP13" s="962"/>
      <c r="PSQ13" s="961"/>
      <c r="PSR13" s="961"/>
      <c r="PSS13" s="963"/>
      <c r="PST13" s="962"/>
      <c r="PSU13" s="961"/>
      <c r="PSV13" s="961"/>
      <c r="PSW13" s="963"/>
      <c r="PSX13" s="962"/>
      <c r="PSY13" s="961"/>
      <c r="PSZ13" s="961"/>
      <c r="PTA13" s="963"/>
      <c r="PTB13" s="962"/>
      <c r="PTC13" s="961"/>
      <c r="PTD13" s="961"/>
      <c r="PTE13" s="963"/>
      <c r="PTF13" s="962"/>
      <c r="PTG13" s="961"/>
      <c r="PTH13" s="961"/>
      <c r="PTI13" s="963"/>
      <c r="PTJ13" s="962"/>
      <c r="PTK13" s="961"/>
      <c r="PTL13" s="961"/>
      <c r="PTM13" s="963"/>
      <c r="PTN13" s="962"/>
      <c r="PTO13" s="961"/>
      <c r="PTP13" s="961"/>
      <c r="PTQ13" s="963"/>
      <c r="PTR13" s="962"/>
      <c r="PTS13" s="961"/>
      <c r="PTT13" s="961"/>
      <c r="PTU13" s="963"/>
      <c r="PTV13" s="962"/>
      <c r="PTW13" s="961"/>
      <c r="PTX13" s="961"/>
      <c r="PTY13" s="963"/>
      <c r="PTZ13" s="962"/>
      <c r="PUA13" s="961"/>
      <c r="PUB13" s="961"/>
      <c r="PUC13" s="963"/>
      <c r="PUD13" s="962"/>
      <c r="PUE13" s="961"/>
      <c r="PUF13" s="961"/>
      <c r="PUG13" s="963"/>
      <c r="PUH13" s="962"/>
      <c r="PUI13" s="961"/>
      <c r="PUJ13" s="961"/>
      <c r="PUK13" s="963"/>
      <c r="PUL13" s="962"/>
      <c r="PUM13" s="961"/>
      <c r="PUN13" s="961"/>
      <c r="PUO13" s="963"/>
      <c r="PUP13" s="962"/>
      <c r="PUQ13" s="961"/>
      <c r="PUR13" s="961"/>
      <c r="PUS13" s="963"/>
      <c r="PUT13" s="962"/>
      <c r="PUU13" s="961"/>
      <c r="PUV13" s="961"/>
      <c r="PUW13" s="963"/>
      <c r="PUX13" s="962"/>
      <c r="PUY13" s="961"/>
      <c r="PUZ13" s="961"/>
      <c r="PVA13" s="963"/>
      <c r="PVB13" s="962"/>
      <c r="PVC13" s="961"/>
      <c r="PVD13" s="961"/>
      <c r="PVE13" s="963"/>
      <c r="PVF13" s="962"/>
      <c r="PVG13" s="961"/>
      <c r="PVH13" s="961"/>
      <c r="PVI13" s="963"/>
      <c r="PVJ13" s="962"/>
      <c r="PVK13" s="961"/>
      <c r="PVL13" s="961"/>
      <c r="PVM13" s="963"/>
      <c r="PVN13" s="962"/>
      <c r="PVO13" s="961"/>
      <c r="PVP13" s="961"/>
      <c r="PVQ13" s="963"/>
      <c r="PVR13" s="962"/>
      <c r="PVS13" s="961"/>
      <c r="PVT13" s="961"/>
      <c r="PVU13" s="963"/>
      <c r="PVV13" s="962"/>
      <c r="PVW13" s="961"/>
      <c r="PVX13" s="961"/>
      <c r="PVY13" s="963"/>
      <c r="PVZ13" s="962"/>
      <c r="PWA13" s="961"/>
      <c r="PWB13" s="961"/>
      <c r="PWC13" s="963"/>
      <c r="PWD13" s="962"/>
      <c r="PWE13" s="961"/>
      <c r="PWF13" s="961"/>
      <c r="PWG13" s="963"/>
      <c r="PWH13" s="962"/>
      <c r="PWI13" s="961"/>
      <c r="PWJ13" s="961"/>
      <c r="PWK13" s="963"/>
      <c r="PWL13" s="962"/>
      <c r="PWM13" s="961"/>
      <c r="PWN13" s="961"/>
      <c r="PWO13" s="963"/>
      <c r="PWP13" s="962"/>
      <c r="PWQ13" s="961"/>
      <c r="PWR13" s="961"/>
      <c r="PWS13" s="963"/>
      <c r="PWT13" s="962"/>
      <c r="PWU13" s="961"/>
      <c r="PWV13" s="961"/>
      <c r="PWW13" s="963"/>
      <c r="PWX13" s="962"/>
      <c r="PWY13" s="961"/>
      <c r="PWZ13" s="961"/>
      <c r="PXA13" s="963"/>
      <c r="PXB13" s="962"/>
      <c r="PXC13" s="961"/>
      <c r="PXD13" s="961"/>
      <c r="PXE13" s="963"/>
      <c r="PXF13" s="962"/>
      <c r="PXG13" s="961"/>
      <c r="PXH13" s="961"/>
      <c r="PXI13" s="963"/>
      <c r="PXJ13" s="962"/>
      <c r="PXK13" s="961"/>
      <c r="PXL13" s="961"/>
      <c r="PXM13" s="963"/>
      <c r="PXN13" s="962"/>
      <c r="PXO13" s="961"/>
      <c r="PXP13" s="961"/>
      <c r="PXQ13" s="963"/>
      <c r="PXR13" s="962"/>
      <c r="PXS13" s="961"/>
      <c r="PXT13" s="961"/>
      <c r="PXU13" s="963"/>
      <c r="PXV13" s="962"/>
      <c r="PXW13" s="961"/>
      <c r="PXX13" s="961"/>
      <c r="PXY13" s="963"/>
      <c r="PXZ13" s="962"/>
      <c r="PYA13" s="961"/>
      <c r="PYB13" s="961"/>
      <c r="PYC13" s="963"/>
      <c r="PYD13" s="962"/>
      <c r="PYE13" s="961"/>
      <c r="PYF13" s="961"/>
      <c r="PYG13" s="963"/>
      <c r="PYH13" s="962"/>
      <c r="PYI13" s="961"/>
      <c r="PYJ13" s="961"/>
      <c r="PYK13" s="963"/>
      <c r="PYL13" s="962"/>
      <c r="PYM13" s="961"/>
      <c r="PYN13" s="961"/>
      <c r="PYO13" s="963"/>
      <c r="PYP13" s="962"/>
      <c r="PYQ13" s="961"/>
      <c r="PYR13" s="961"/>
      <c r="PYS13" s="963"/>
      <c r="PYT13" s="962"/>
      <c r="PYU13" s="961"/>
      <c r="PYV13" s="961"/>
      <c r="PYW13" s="963"/>
      <c r="PYX13" s="962"/>
      <c r="PYY13" s="961"/>
      <c r="PYZ13" s="961"/>
      <c r="PZA13" s="963"/>
      <c r="PZB13" s="962"/>
      <c r="PZC13" s="961"/>
      <c r="PZD13" s="961"/>
      <c r="PZE13" s="963"/>
      <c r="PZF13" s="962"/>
      <c r="PZG13" s="961"/>
      <c r="PZH13" s="961"/>
      <c r="PZI13" s="963"/>
      <c r="PZJ13" s="962"/>
      <c r="PZK13" s="961"/>
      <c r="PZL13" s="961"/>
      <c r="PZM13" s="963"/>
      <c r="PZN13" s="962"/>
      <c r="PZO13" s="961"/>
      <c r="PZP13" s="961"/>
      <c r="PZQ13" s="963"/>
      <c r="PZR13" s="962"/>
      <c r="PZS13" s="961"/>
      <c r="PZT13" s="961"/>
      <c r="PZU13" s="963"/>
      <c r="PZV13" s="962"/>
      <c r="PZW13" s="961"/>
      <c r="PZX13" s="961"/>
      <c r="PZY13" s="963"/>
      <c r="PZZ13" s="962"/>
      <c r="QAA13" s="961"/>
      <c r="QAB13" s="961"/>
      <c r="QAC13" s="963"/>
      <c r="QAD13" s="962"/>
      <c r="QAE13" s="961"/>
      <c r="QAF13" s="961"/>
      <c r="QAG13" s="963"/>
      <c r="QAH13" s="962"/>
      <c r="QAI13" s="961"/>
      <c r="QAJ13" s="961"/>
      <c r="QAK13" s="963"/>
      <c r="QAL13" s="962"/>
      <c r="QAM13" s="961"/>
      <c r="QAN13" s="961"/>
      <c r="QAO13" s="963"/>
      <c r="QAP13" s="962"/>
      <c r="QAQ13" s="961"/>
      <c r="QAR13" s="961"/>
      <c r="QAS13" s="963"/>
      <c r="QAT13" s="962"/>
      <c r="QAU13" s="961"/>
      <c r="QAV13" s="961"/>
      <c r="QAW13" s="963"/>
      <c r="QAX13" s="962"/>
      <c r="QAY13" s="961"/>
      <c r="QAZ13" s="961"/>
      <c r="QBA13" s="963"/>
      <c r="QBB13" s="962"/>
      <c r="QBC13" s="961"/>
      <c r="QBD13" s="961"/>
      <c r="QBE13" s="963"/>
      <c r="QBF13" s="962"/>
      <c r="QBG13" s="961"/>
      <c r="QBH13" s="961"/>
      <c r="QBI13" s="963"/>
      <c r="QBJ13" s="962"/>
      <c r="QBK13" s="961"/>
      <c r="QBL13" s="961"/>
      <c r="QBM13" s="963"/>
      <c r="QBN13" s="962"/>
      <c r="QBO13" s="961"/>
      <c r="QBP13" s="961"/>
      <c r="QBQ13" s="963"/>
      <c r="QBR13" s="962"/>
      <c r="QBS13" s="961"/>
      <c r="QBT13" s="961"/>
      <c r="QBU13" s="963"/>
      <c r="QBV13" s="962"/>
      <c r="QBW13" s="961"/>
      <c r="QBX13" s="961"/>
      <c r="QBY13" s="963"/>
      <c r="QBZ13" s="962"/>
      <c r="QCA13" s="961"/>
      <c r="QCB13" s="961"/>
      <c r="QCC13" s="963"/>
      <c r="QCD13" s="962"/>
      <c r="QCE13" s="961"/>
      <c r="QCF13" s="961"/>
      <c r="QCG13" s="963"/>
      <c r="QCH13" s="962"/>
      <c r="QCI13" s="961"/>
      <c r="QCJ13" s="961"/>
      <c r="QCK13" s="963"/>
      <c r="QCL13" s="962"/>
      <c r="QCM13" s="961"/>
      <c r="QCN13" s="961"/>
      <c r="QCO13" s="963"/>
      <c r="QCP13" s="962"/>
      <c r="QCQ13" s="961"/>
      <c r="QCR13" s="961"/>
      <c r="QCS13" s="963"/>
      <c r="QCT13" s="962"/>
      <c r="QCU13" s="961"/>
      <c r="QCV13" s="961"/>
      <c r="QCW13" s="963"/>
      <c r="QCX13" s="962"/>
      <c r="QCY13" s="961"/>
      <c r="QCZ13" s="961"/>
      <c r="QDA13" s="963"/>
      <c r="QDB13" s="962"/>
      <c r="QDC13" s="961"/>
      <c r="QDD13" s="961"/>
      <c r="QDE13" s="963"/>
      <c r="QDF13" s="962"/>
      <c r="QDG13" s="961"/>
      <c r="QDH13" s="961"/>
      <c r="QDI13" s="963"/>
      <c r="QDJ13" s="962"/>
      <c r="QDK13" s="961"/>
      <c r="QDL13" s="961"/>
      <c r="QDM13" s="963"/>
      <c r="QDN13" s="962"/>
      <c r="QDO13" s="961"/>
      <c r="QDP13" s="961"/>
      <c r="QDQ13" s="963"/>
      <c r="QDR13" s="962"/>
      <c r="QDS13" s="961"/>
      <c r="QDT13" s="961"/>
      <c r="QDU13" s="963"/>
      <c r="QDV13" s="962"/>
      <c r="QDW13" s="961"/>
      <c r="QDX13" s="961"/>
      <c r="QDY13" s="963"/>
      <c r="QDZ13" s="962"/>
      <c r="QEA13" s="961"/>
      <c r="QEB13" s="961"/>
      <c r="QEC13" s="963"/>
      <c r="QED13" s="962"/>
      <c r="QEE13" s="961"/>
      <c r="QEF13" s="961"/>
      <c r="QEG13" s="963"/>
      <c r="QEH13" s="962"/>
      <c r="QEI13" s="961"/>
      <c r="QEJ13" s="961"/>
      <c r="QEK13" s="963"/>
      <c r="QEL13" s="962"/>
      <c r="QEM13" s="961"/>
      <c r="QEN13" s="961"/>
      <c r="QEO13" s="963"/>
      <c r="QEP13" s="962"/>
      <c r="QEQ13" s="961"/>
      <c r="QER13" s="961"/>
      <c r="QES13" s="963"/>
      <c r="QET13" s="962"/>
      <c r="QEU13" s="961"/>
      <c r="QEV13" s="961"/>
      <c r="QEW13" s="963"/>
      <c r="QEX13" s="962"/>
      <c r="QEY13" s="961"/>
      <c r="QEZ13" s="961"/>
      <c r="QFA13" s="963"/>
      <c r="QFB13" s="962"/>
      <c r="QFC13" s="961"/>
      <c r="QFD13" s="961"/>
      <c r="QFE13" s="963"/>
      <c r="QFF13" s="962"/>
      <c r="QFG13" s="961"/>
      <c r="QFH13" s="961"/>
      <c r="QFI13" s="963"/>
      <c r="QFJ13" s="962"/>
      <c r="QFK13" s="961"/>
      <c r="QFL13" s="961"/>
      <c r="QFM13" s="963"/>
      <c r="QFN13" s="962"/>
      <c r="QFO13" s="961"/>
      <c r="QFP13" s="961"/>
      <c r="QFQ13" s="963"/>
      <c r="QFR13" s="962"/>
      <c r="QFS13" s="961"/>
      <c r="QFT13" s="961"/>
      <c r="QFU13" s="963"/>
      <c r="QFV13" s="962"/>
      <c r="QFW13" s="961"/>
      <c r="QFX13" s="961"/>
      <c r="QFY13" s="963"/>
      <c r="QFZ13" s="962"/>
      <c r="QGA13" s="961"/>
      <c r="QGB13" s="961"/>
      <c r="QGC13" s="963"/>
      <c r="QGD13" s="962"/>
      <c r="QGE13" s="961"/>
      <c r="QGF13" s="961"/>
      <c r="QGG13" s="963"/>
      <c r="QGH13" s="962"/>
      <c r="QGI13" s="961"/>
      <c r="QGJ13" s="961"/>
      <c r="QGK13" s="963"/>
      <c r="QGL13" s="962"/>
      <c r="QGM13" s="961"/>
      <c r="QGN13" s="961"/>
      <c r="QGO13" s="963"/>
      <c r="QGP13" s="962"/>
      <c r="QGQ13" s="961"/>
      <c r="QGR13" s="961"/>
      <c r="QGS13" s="963"/>
      <c r="QGT13" s="962"/>
      <c r="QGU13" s="961"/>
      <c r="QGV13" s="961"/>
      <c r="QGW13" s="963"/>
      <c r="QGX13" s="962"/>
      <c r="QGY13" s="961"/>
      <c r="QGZ13" s="961"/>
      <c r="QHA13" s="963"/>
      <c r="QHB13" s="962"/>
      <c r="QHC13" s="961"/>
      <c r="QHD13" s="961"/>
      <c r="QHE13" s="963"/>
      <c r="QHF13" s="962"/>
      <c r="QHG13" s="961"/>
      <c r="QHH13" s="961"/>
      <c r="QHI13" s="963"/>
      <c r="QHJ13" s="962"/>
      <c r="QHK13" s="961"/>
      <c r="QHL13" s="961"/>
      <c r="QHM13" s="963"/>
      <c r="QHN13" s="962"/>
      <c r="QHO13" s="961"/>
      <c r="QHP13" s="961"/>
      <c r="QHQ13" s="963"/>
      <c r="QHR13" s="962"/>
      <c r="QHS13" s="961"/>
      <c r="QHT13" s="961"/>
      <c r="QHU13" s="963"/>
      <c r="QHV13" s="962"/>
      <c r="QHW13" s="961"/>
      <c r="QHX13" s="961"/>
      <c r="QHY13" s="963"/>
      <c r="QHZ13" s="962"/>
      <c r="QIA13" s="961"/>
      <c r="QIB13" s="961"/>
      <c r="QIC13" s="963"/>
      <c r="QID13" s="962"/>
      <c r="QIE13" s="961"/>
      <c r="QIF13" s="961"/>
      <c r="QIG13" s="963"/>
      <c r="QIH13" s="962"/>
      <c r="QII13" s="961"/>
      <c r="QIJ13" s="961"/>
      <c r="QIK13" s="963"/>
      <c r="QIL13" s="962"/>
      <c r="QIM13" s="961"/>
      <c r="QIN13" s="961"/>
      <c r="QIO13" s="963"/>
      <c r="QIP13" s="962"/>
      <c r="QIQ13" s="961"/>
      <c r="QIR13" s="961"/>
      <c r="QIS13" s="963"/>
      <c r="QIT13" s="962"/>
      <c r="QIU13" s="961"/>
      <c r="QIV13" s="961"/>
      <c r="QIW13" s="963"/>
      <c r="QIX13" s="962"/>
      <c r="QIY13" s="961"/>
      <c r="QIZ13" s="961"/>
      <c r="QJA13" s="963"/>
      <c r="QJB13" s="962"/>
      <c r="QJC13" s="961"/>
      <c r="QJD13" s="961"/>
      <c r="QJE13" s="963"/>
      <c r="QJF13" s="962"/>
      <c r="QJG13" s="961"/>
      <c r="QJH13" s="961"/>
      <c r="QJI13" s="963"/>
      <c r="QJJ13" s="962"/>
      <c r="QJK13" s="961"/>
      <c r="QJL13" s="961"/>
      <c r="QJM13" s="963"/>
      <c r="QJN13" s="962"/>
      <c r="QJO13" s="961"/>
      <c r="QJP13" s="961"/>
      <c r="QJQ13" s="963"/>
      <c r="QJR13" s="962"/>
      <c r="QJS13" s="961"/>
      <c r="QJT13" s="961"/>
      <c r="QJU13" s="963"/>
      <c r="QJV13" s="962"/>
      <c r="QJW13" s="961"/>
      <c r="QJX13" s="961"/>
      <c r="QJY13" s="963"/>
      <c r="QJZ13" s="962"/>
      <c r="QKA13" s="961"/>
      <c r="QKB13" s="961"/>
      <c r="QKC13" s="963"/>
      <c r="QKD13" s="962"/>
      <c r="QKE13" s="961"/>
      <c r="QKF13" s="961"/>
      <c r="QKG13" s="963"/>
      <c r="QKH13" s="962"/>
      <c r="QKI13" s="961"/>
      <c r="QKJ13" s="961"/>
      <c r="QKK13" s="963"/>
      <c r="QKL13" s="962"/>
      <c r="QKM13" s="961"/>
      <c r="QKN13" s="961"/>
      <c r="QKO13" s="963"/>
      <c r="QKP13" s="962"/>
      <c r="QKQ13" s="961"/>
      <c r="QKR13" s="961"/>
      <c r="QKS13" s="963"/>
      <c r="QKT13" s="962"/>
      <c r="QKU13" s="961"/>
      <c r="QKV13" s="961"/>
      <c r="QKW13" s="963"/>
      <c r="QKX13" s="962"/>
      <c r="QKY13" s="961"/>
      <c r="QKZ13" s="961"/>
      <c r="QLA13" s="963"/>
      <c r="QLB13" s="962"/>
      <c r="QLC13" s="961"/>
      <c r="QLD13" s="961"/>
      <c r="QLE13" s="963"/>
      <c r="QLF13" s="962"/>
      <c r="QLG13" s="961"/>
      <c r="QLH13" s="961"/>
      <c r="QLI13" s="963"/>
      <c r="QLJ13" s="962"/>
      <c r="QLK13" s="961"/>
      <c r="QLL13" s="961"/>
      <c r="QLM13" s="963"/>
      <c r="QLN13" s="962"/>
      <c r="QLO13" s="961"/>
      <c r="QLP13" s="961"/>
      <c r="QLQ13" s="963"/>
      <c r="QLR13" s="962"/>
      <c r="QLS13" s="961"/>
      <c r="QLT13" s="961"/>
      <c r="QLU13" s="963"/>
      <c r="QLV13" s="962"/>
      <c r="QLW13" s="961"/>
      <c r="QLX13" s="961"/>
      <c r="QLY13" s="963"/>
      <c r="QLZ13" s="962"/>
      <c r="QMA13" s="961"/>
      <c r="QMB13" s="961"/>
      <c r="QMC13" s="963"/>
      <c r="QMD13" s="962"/>
      <c r="QME13" s="961"/>
      <c r="QMF13" s="961"/>
      <c r="QMG13" s="963"/>
      <c r="QMH13" s="962"/>
      <c r="QMI13" s="961"/>
      <c r="QMJ13" s="961"/>
      <c r="QMK13" s="963"/>
      <c r="QML13" s="962"/>
      <c r="QMM13" s="961"/>
      <c r="QMN13" s="961"/>
      <c r="QMO13" s="963"/>
      <c r="QMP13" s="962"/>
      <c r="QMQ13" s="961"/>
      <c r="QMR13" s="961"/>
      <c r="QMS13" s="963"/>
      <c r="QMT13" s="962"/>
      <c r="QMU13" s="961"/>
      <c r="QMV13" s="961"/>
      <c r="QMW13" s="963"/>
      <c r="QMX13" s="962"/>
      <c r="QMY13" s="961"/>
      <c r="QMZ13" s="961"/>
      <c r="QNA13" s="963"/>
      <c r="QNB13" s="962"/>
      <c r="QNC13" s="961"/>
      <c r="QND13" s="961"/>
      <c r="QNE13" s="963"/>
      <c r="QNF13" s="962"/>
      <c r="QNG13" s="961"/>
      <c r="QNH13" s="961"/>
      <c r="QNI13" s="963"/>
      <c r="QNJ13" s="962"/>
      <c r="QNK13" s="961"/>
      <c r="QNL13" s="961"/>
      <c r="QNM13" s="963"/>
      <c r="QNN13" s="962"/>
      <c r="QNO13" s="961"/>
      <c r="QNP13" s="961"/>
      <c r="QNQ13" s="963"/>
      <c r="QNR13" s="962"/>
      <c r="QNS13" s="961"/>
      <c r="QNT13" s="961"/>
      <c r="QNU13" s="963"/>
      <c r="QNV13" s="962"/>
      <c r="QNW13" s="961"/>
      <c r="QNX13" s="961"/>
      <c r="QNY13" s="963"/>
      <c r="QNZ13" s="962"/>
      <c r="QOA13" s="961"/>
      <c r="QOB13" s="961"/>
      <c r="QOC13" s="963"/>
      <c r="QOD13" s="962"/>
      <c r="QOE13" s="961"/>
      <c r="QOF13" s="961"/>
      <c r="QOG13" s="963"/>
      <c r="QOH13" s="962"/>
      <c r="QOI13" s="961"/>
      <c r="QOJ13" s="961"/>
      <c r="QOK13" s="963"/>
      <c r="QOL13" s="962"/>
      <c r="QOM13" s="961"/>
      <c r="QON13" s="961"/>
      <c r="QOO13" s="963"/>
      <c r="QOP13" s="962"/>
      <c r="QOQ13" s="961"/>
      <c r="QOR13" s="961"/>
      <c r="QOS13" s="963"/>
      <c r="QOT13" s="962"/>
      <c r="QOU13" s="961"/>
      <c r="QOV13" s="961"/>
      <c r="QOW13" s="963"/>
      <c r="QOX13" s="962"/>
      <c r="QOY13" s="961"/>
      <c r="QOZ13" s="961"/>
      <c r="QPA13" s="963"/>
      <c r="QPB13" s="962"/>
      <c r="QPC13" s="961"/>
      <c r="QPD13" s="961"/>
      <c r="QPE13" s="963"/>
      <c r="QPF13" s="962"/>
      <c r="QPG13" s="961"/>
      <c r="QPH13" s="961"/>
      <c r="QPI13" s="963"/>
      <c r="QPJ13" s="962"/>
      <c r="QPK13" s="961"/>
      <c r="QPL13" s="961"/>
      <c r="QPM13" s="963"/>
      <c r="QPN13" s="962"/>
      <c r="QPO13" s="961"/>
      <c r="QPP13" s="961"/>
      <c r="QPQ13" s="963"/>
      <c r="QPR13" s="962"/>
      <c r="QPS13" s="961"/>
      <c r="QPT13" s="961"/>
      <c r="QPU13" s="963"/>
      <c r="QPV13" s="962"/>
      <c r="QPW13" s="961"/>
      <c r="QPX13" s="961"/>
      <c r="QPY13" s="963"/>
      <c r="QPZ13" s="962"/>
      <c r="QQA13" s="961"/>
      <c r="QQB13" s="961"/>
      <c r="QQC13" s="963"/>
      <c r="QQD13" s="962"/>
      <c r="QQE13" s="961"/>
      <c r="QQF13" s="961"/>
      <c r="QQG13" s="963"/>
      <c r="QQH13" s="962"/>
      <c r="QQI13" s="961"/>
      <c r="QQJ13" s="961"/>
      <c r="QQK13" s="963"/>
      <c r="QQL13" s="962"/>
      <c r="QQM13" s="961"/>
      <c r="QQN13" s="961"/>
      <c r="QQO13" s="963"/>
      <c r="QQP13" s="962"/>
      <c r="QQQ13" s="961"/>
      <c r="QQR13" s="961"/>
      <c r="QQS13" s="963"/>
      <c r="QQT13" s="962"/>
      <c r="QQU13" s="961"/>
      <c r="QQV13" s="961"/>
      <c r="QQW13" s="963"/>
      <c r="QQX13" s="962"/>
      <c r="QQY13" s="961"/>
      <c r="QQZ13" s="961"/>
      <c r="QRA13" s="963"/>
      <c r="QRB13" s="962"/>
      <c r="QRC13" s="961"/>
      <c r="QRD13" s="961"/>
      <c r="QRE13" s="963"/>
      <c r="QRF13" s="962"/>
      <c r="QRG13" s="961"/>
      <c r="QRH13" s="961"/>
      <c r="QRI13" s="963"/>
      <c r="QRJ13" s="962"/>
      <c r="QRK13" s="961"/>
      <c r="QRL13" s="961"/>
      <c r="QRM13" s="963"/>
      <c r="QRN13" s="962"/>
      <c r="QRO13" s="961"/>
      <c r="QRP13" s="961"/>
      <c r="QRQ13" s="963"/>
      <c r="QRR13" s="962"/>
      <c r="QRS13" s="961"/>
      <c r="QRT13" s="961"/>
      <c r="QRU13" s="963"/>
      <c r="QRV13" s="962"/>
      <c r="QRW13" s="961"/>
      <c r="QRX13" s="961"/>
      <c r="QRY13" s="963"/>
      <c r="QRZ13" s="962"/>
      <c r="QSA13" s="961"/>
      <c r="QSB13" s="961"/>
      <c r="QSC13" s="963"/>
      <c r="QSD13" s="962"/>
      <c r="QSE13" s="961"/>
      <c r="QSF13" s="961"/>
      <c r="QSG13" s="963"/>
      <c r="QSH13" s="962"/>
      <c r="QSI13" s="961"/>
      <c r="QSJ13" s="961"/>
      <c r="QSK13" s="963"/>
      <c r="QSL13" s="962"/>
      <c r="QSM13" s="961"/>
      <c r="QSN13" s="961"/>
      <c r="QSO13" s="963"/>
      <c r="QSP13" s="962"/>
      <c r="QSQ13" s="961"/>
      <c r="QSR13" s="961"/>
      <c r="QSS13" s="963"/>
      <c r="QST13" s="962"/>
      <c r="QSU13" s="961"/>
      <c r="QSV13" s="961"/>
      <c r="QSW13" s="963"/>
      <c r="QSX13" s="962"/>
      <c r="QSY13" s="961"/>
      <c r="QSZ13" s="961"/>
      <c r="QTA13" s="963"/>
      <c r="QTB13" s="962"/>
      <c r="QTC13" s="961"/>
      <c r="QTD13" s="961"/>
      <c r="QTE13" s="963"/>
      <c r="QTF13" s="962"/>
      <c r="QTG13" s="961"/>
      <c r="QTH13" s="961"/>
      <c r="QTI13" s="963"/>
      <c r="QTJ13" s="962"/>
      <c r="QTK13" s="961"/>
      <c r="QTL13" s="961"/>
      <c r="QTM13" s="963"/>
      <c r="QTN13" s="962"/>
      <c r="QTO13" s="961"/>
      <c r="QTP13" s="961"/>
      <c r="QTQ13" s="963"/>
      <c r="QTR13" s="962"/>
      <c r="QTS13" s="961"/>
      <c r="QTT13" s="961"/>
      <c r="QTU13" s="963"/>
      <c r="QTV13" s="962"/>
      <c r="QTW13" s="961"/>
      <c r="QTX13" s="961"/>
      <c r="QTY13" s="963"/>
      <c r="QTZ13" s="962"/>
      <c r="QUA13" s="961"/>
      <c r="QUB13" s="961"/>
      <c r="QUC13" s="963"/>
      <c r="QUD13" s="962"/>
      <c r="QUE13" s="961"/>
      <c r="QUF13" s="961"/>
      <c r="QUG13" s="963"/>
      <c r="QUH13" s="962"/>
      <c r="QUI13" s="961"/>
      <c r="QUJ13" s="961"/>
      <c r="QUK13" s="963"/>
      <c r="QUL13" s="962"/>
      <c r="QUM13" s="961"/>
      <c r="QUN13" s="961"/>
      <c r="QUO13" s="963"/>
      <c r="QUP13" s="962"/>
      <c r="QUQ13" s="961"/>
      <c r="QUR13" s="961"/>
      <c r="QUS13" s="963"/>
      <c r="QUT13" s="962"/>
      <c r="QUU13" s="961"/>
      <c r="QUV13" s="961"/>
      <c r="QUW13" s="963"/>
      <c r="QUX13" s="962"/>
      <c r="QUY13" s="961"/>
      <c r="QUZ13" s="961"/>
      <c r="QVA13" s="963"/>
      <c r="QVB13" s="962"/>
      <c r="QVC13" s="961"/>
      <c r="QVD13" s="961"/>
      <c r="QVE13" s="963"/>
      <c r="QVF13" s="962"/>
      <c r="QVG13" s="961"/>
      <c r="QVH13" s="961"/>
      <c r="QVI13" s="963"/>
      <c r="QVJ13" s="962"/>
      <c r="QVK13" s="961"/>
      <c r="QVL13" s="961"/>
      <c r="QVM13" s="963"/>
      <c r="QVN13" s="962"/>
      <c r="QVO13" s="961"/>
      <c r="QVP13" s="961"/>
      <c r="QVQ13" s="963"/>
      <c r="QVR13" s="962"/>
      <c r="QVS13" s="961"/>
      <c r="QVT13" s="961"/>
      <c r="QVU13" s="963"/>
      <c r="QVV13" s="962"/>
      <c r="QVW13" s="961"/>
      <c r="QVX13" s="961"/>
      <c r="QVY13" s="963"/>
      <c r="QVZ13" s="962"/>
      <c r="QWA13" s="961"/>
      <c r="QWB13" s="961"/>
      <c r="QWC13" s="963"/>
      <c r="QWD13" s="962"/>
      <c r="QWE13" s="961"/>
      <c r="QWF13" s="961"/>
      <c r="QWG13" s="963"/>
      <c r="QWH13" s="962"/>
      <c r="QWI13" s="961"/>
      <c r="QWJ13" s="961"/>
      <c r="QWK13" s="963"/>
      <c r="QWL13" s="962"/>
      <c r="QWM13" s="961"/>
      <c r="QWN13" s="961"/>
      <c r="QWO13" s="963"/>
      <c r="QWP13" s="962"/>
      <c r="QWQ13" s="961"/>
      <c r="QWR13" s="961"/>
      <c r="QWS13" s="963"/>
      <c r="QWT13" s="962"/>
      <c r="QWU13" s="961"/>
      <c r="QWV13" s="961"/>
      <c r="QWW13" s="963"/>
      <c r="QWX13" s="962"/>
      <c r="QWY13" s="961"/>
      <c r="QWZ13" s="961"/>
      <c r="QXA13" s="963"/>
      <c r="QXB13" s="962"/>
      <c r="QXC13" s="961"/>
      <c r="QXD13" s="961"/>
      <c r="QXE13" s="963"/>
      <c r="QXF13" s="962"/>
      <c r="QXG13" s="961"/>
      <c r="QXH13" s="961"/>
      <c r="QXI13" s="963"/>
      <c r="QXJ13" s="962"/>
      <c r="QXK13" s="961"/>
      <c r="QXL13" s="961"/>
      <c r="QXM13" s="963"/>
      <c r="QXN13" s="962"/>
      <c r="QXO13" s="961"/>
      <c r="QXP13" s="961"/>
      <c r="QXQ13" s="963"/>
      <c r="QXR13" s="962"/>
      <c r="QXS13" s="961"/>
      <c r="QXT13" s="961"/>
      <c r="QXU13" s="963"/>
      <c r="QXV13" s="962"/>
      <c r="QXW13" s="961"/>
      <c r="QXX13" s="961"/>
      <c r="QXY13" s="963"/>
      <c r="QXZ13" s="962"/>
      <c r="QYA13" s="961"/>
      <c r="QYB13" s="961"/>
      <c r="QYC13" s="963"/>
      <c r="QYD13" s="962"/>
      <c r="QYE13" s="961"/>
      <c r="QYF13" s="961"/>
      <c r="QYG13" s="963"/>
      <c r="QYH13" s="962"/>
      <c r="QYI13" s="961"/>
      <c r="QYJ13" s="961"/>
      <c r="QYK13" s="963"/>
      <c r="QYL13" s="962"/>
      <c r="QYM13" s="961"/>
      <c r="QYN13" s="961"/>
      <c r="QYO13" s="963"/>
      <c r="QYP13" s="962"/>
      <c r="QYQ13" s="961"/>
      <c r="QYR13" s="961"/>
      <c r="QYS13" s="963"/>
      <c r="QYT13" s="962"/>
      <c r="QYU13" s="961"/>
      <c r="QYV13" s="961"/>
      <c r="QYW13" s="963"/>
      <c r="QYX13" s="962"/>
      <c r="QYY13" s="961"/>
      <c r="QYZ13" s="961"/>
      <c r="QZA13" s="963"/>
      <c r="QZB13" s="962"/>
      <c r="QZC13" s="961"/>
      <c r="QZD13" s="961"/>
      <c r="QZE13" s="963"/>
      <c r="QZF13" s="962"/>
      <c r="QZG13" s="961"/>
      <c r="QZH13" s="961"/>
      <c r="QZI13" s="963"/>
      <c r="QZJ13" s="962"/>
      <c r="QZK13" s="961"/>
      <c r="QZL13" s="961"/>
      <c r="QZM13" s="963"/>
      <c r="QZN13" s="962"/>
      <c r="QZO13" s="961"/>
      <c r="QZP13" s="961"/>
      <c r="QZQ13" s="963"/>
      <c r="QZR13" s="962"/>
      <c r="QZS13" s="961"/>
      <c r="QZT13" s="961"/>
      <c r="QZU13" s="963"/>
      <c r="QZV13" s="962"/>
      <c r="QZW13" s="961"/>
      <c r="QZX13" s="961"/>
      <c r="QZY13" s="963"/>
      <c r="QZZ13" s="962"/>
      <c r="RAA13" s="961"/>
      <c r="RAB13" s="961"/>
      <c r="RAC13" s="963"/>
      <c r="RAD13" s="962"/>
      <c r="RAE13" s="961"/>
      <c r="RAF13" s="961"/>
      <c r="RAG13" s="963"/>
      <c r="RAH13" s="962"/>
      <c r="RAI13" s="961"/>
      <c r="RAJ13" s="961"/>
      <c r="RAK13" s="963"/>
      <c r="RAL13" s="962"/>
      <c r="RAM13" s="961"/>
      <c r="RAN13" s="961"/>
      <c r="RAO13" s="963"/>
      <c r="RAP13" s="962"/>
      <c r="RAQ13" s="961"/>
      <c r="RAR13" s="961"/>
      <c r="RAS13" s="963"/>
      <c r="RAT13" s="962"/>
      <c r="RAU13" s="961"/>
      <c r="RAV13" s="961"/>
      <c r="RAW13" s="963"/>
      <c r="RAX13" s="962"/>
      <c r="RAY13" s="961"/>
      <c r="RAZ13" s="961"/>
      <c r="RBA13" s="963"/>
      <c r="RBB13" s="962"/>
      <c r="RBC13" s="961"/>
      <c r="RBD13" s="961"/>
      <c r="RBE13" s="963"/>
      <c r="RBF13" s="962"/>
      <c r="RBG13" s="961"/>
      <c r="RBH13" s="961"/>
      <c r="RBI13" s="963"/>
      <c r="RBJ13" s="962"/>
      <c r="RBK13" s="961"/>
      <c r="RBL13" s="961"/>
      <c r="RBM13" s="963"/>
      <c r="RBN13" s="962"/>
      <c r="RBO13" s="961"/>
      <c r="RBP13" s="961"/>
      <c r="RBQ13" s="963"/>
      <c r="RBR13" s="962"/>
      <c r="RBS13" s="961"/>
      <c r="RBT13" s="961"/>
      <c r="RBU13" s="963"/>
      <c r="RBV13" s="962"/>
      <c r="RBW13" s="961"/>
      <c r="RBX13" s="961"/>
      <c r="RBY13" s="963"/>
      <c r="RBZ13" s="962"/>
      <c r="RCA13" s="961"/>
      <c r="RCB13" s="961"/>
      <c r="RCC13" s="963"/>
      <c r="RCD13" s="962"/>
      <c r="RCE13" s="961"/>
      <c r="RCF13" s="961"/>
      <c r="RCG13" s="963"/>
      <c r="RCH13" s="962"/>
      <c r="RCI13" s="961"/>
      <c r="RCJ13" s="961"/>
      <c r="RCK13" s="963"/>
      <c r="RCL13" s="962"/>
      <c r="RCM13" s="961"/>
      <c r="RCN13" s="961"/>
      <c r="RCO13" s="963"/>
      <c r="RCP13" s="962"/>
      <c r="RCQ13" s="961"/>
      <c r="RCR13" s="961"/>
      <c r="RCS13" s="963"/>
      <c r="RCT13" s="962"/>
      <c r="RCU13" s="961"/>
      <c r="RCV13" s="961"/>
      <c r="RCW13" s="963"/>
      <c r="RCX13" s="962"/>
      <c r="RCY13" s="961"/>
      <c r="RCZ13" s="961"/>
      <c r="RDA13" s="963"/>
      <c r="RDB13" s="962"/>
      <c r="RDC13" s="961"/>
      <c r="RDD13" s="961"/>
      <c r="RDE13" s="963"/>
      <c r="RDF13" s="962"/>
      <c r="RDG13" s="961"/>
      <c r="RDH13" s="961"/>
      <c r="RDI13" s="963"/>
      <c r="RDJ13" s="962"/>
      <c r="RDK13" s="961"/>
      <c r="RDL13" s="961"/>
      <c r="RDM13" s="963"/>
      <c r="RDN13" s="962"/>
      <c r="RDO13" s="961"/>
      <c r="RDP13" s="961"/>
      <c r="RDQ13" s="963"/>
      <c r="RDR13" s="962"/>
      <c r="RDS13" s="961"/>
      <c r="RDT13" s="961"/>
      <c r="RDU13" s="963"/>
      <c r="RDV13" s="962"/>
      <c r="RDW13" s="961"/>
      <c r="RDX13" s="961"/>
      <c r="RDY13" s="963"/>
      <c r="RDZ13" s="962"/>
      <c r="REA13" s="961"/>
      <c r="REB13" s="961"/>
      <c r="REC13" s="963"/>
      <c r="RED13" s="962"/>
      <c r="REE13" s="961"/>
      <c r="REF13" s="961"/>
      <c r="REG13" s="963"/>
      <c r="REH13" s="962"/>
      <c r="REI13" s="961"/>
      <c r="REJ13" s="961"/>
      <c r="REK13" s="963"/>
      <c r="REL13" s="962"/>
      <c r="REM13" s="961"/>
      <c r="REN13" s="961"/>
      <c r="REO13" s="963"/>
      <c r="REP13" s="962"/>
      <c r="REQ13" s="961"/>
      <c r="RER13" s="961"/>
      <c r="RES13" s="963"/>
      <c r="RET13" s="962"/>
      <c r="REU13" s="961"/>
      <c r="REV13" s="961"/>
      <c r="REW13" s="963"/>
      <c r="REX13" s="962"/>
      <c r="REY13" s="961"/>
      <c r="REZ13" s="961"/>
      <c r="RFA13" s="963"/>
      <c r="RFB13" s="962"/>
      <c r="RFC13" s="961"/>
      <c r="RFD13" s="961"/>
      <c r="RFE13" s="963"/>
      <c r="RFF13" s="962"/>
      <c r="RFG13" s="961"/>
      <c r="RFH13" s="961"/>
      <c r="RFI13" s="963"/>
      <c r="RFJ13" s="962"/>
      <c r="RFK13" s="961"/>
      <c r="RFL13" s="961"/>
      <c r="RFM13" s="963"/>
      <c r="RFN13" s="962"/>
      <c r="RFO13" s="961"/>
      <c r="RFP13" s="961"/>
      <c r="RFQ13" s="963"/>
      <c r="RFR13" s="962"/>
      <c r="RFS13" s="961"/>
      <c r="RFT13" s="961"/>
      <c r="RFU13" s="963"/>
      <c r="RFV13" s="962"/>
      <c r="RFW13" s="961"/>
      <c r="RFX13" s="961"/>
      <c r="RFY13" s="963"/>
      <c r="RFZ13" s="962"/>
      <c r="RGA13" s="961"/>
      <c r="RGB13" s="961"/>
      <c r="RGC13" s="963"/>
      <c r="RGD13" s="962"/>
      <c r="RGE13" s="961"/>
      <c r="RGF13" s="961"/>
      <c r="RGG13" s="963"/>
      <c r="RGH13" s="962"/>
      <c r="RGI13" s="961"/>
      <c r="RGJ13" s="961"/>
      <c r="RGK13" s="963"/>
      <c r="RGL13" s="962"/>
      <c r="RGM13" s="961"/>
      <c r="RGN13" s="961"/>
      <c r="RGO13" s="963"/>
      <c r="RGP13" s="962"/>
      <c r="RGQ13" s="961"/>
      <c r="RGR13" s="961"/>
      <c r="RGS13" s="963"/>
      <c r="RGT13" s="962"/>
      <c r="RGU13" s="961"/>
      <c r="RGV13" s="961"/>
      <c r="RGW13" s="963"/>
      <c r="RGX13" s="962"/>
      <c r="RGY13" s="961"/>
      <c r="RGZ13" s="961"/>
      <c r="RHA13" s="963"/>
      <c r="RHB13" s="962"/>
      <c r="RHC13" s="961"/>
      <c r="RHD13" s="961"/>
      <c r="RHE13" s="963"/>
      <c r="RHF13" s="962"/>
      <c r="RHG13" s="961"/>
      <c r="RHH13" s="961"/>
      <c r="RHI13" s="963"/>
      <c r="RHJ13" s="962"/>
      <c r="RHK13" s="961"/>
      <c r="RHL13" s="961"/>
      <c r="RHM13" s="963"/>
      <c r="RHN13" s="962"/>
      <c r="RHO13" s="961"/>
      <c r="RHP13" s="961"/>
      <c r="RHQ13" s="963"/>
      <c r="RHR13" s="962"/>
      <c r="RHS13" s="961"/>
      <c r="RHT13" s="961"/>
      <c r="RHU13" s="963"/>
      <c r="RHV13" s="962"/>
      <c r="RHW13" s="961"/>
      <c r="RHX13" s="961"/>
      <c r="RHY13" s="963"/>
      <c r="RHZ13" s="962"/>
      <c r="RIA13" s="961"/>
      <c r="RIB13" s="961"/>
      <c r="RIC13" s="963"/>
      <c r="RID13" s="962"/>
      <c r="RIE13" s="961"/>
      <c r="RIF13" s="961"/>
      <c r="RIG13" s="963"/>
      <c r="RIH13" s="962"/>
      <c r="RII13" s="961"/>
      <c r="RIJ13" s="961"/>
      <c r="RIK13" s="963"/>
      <c r="RIL13" s="962"/>
      <c r="RIM13" s="961"/>
      <c r="RIN13" s="961"/>
      <c r="RIO13" s="963"/>
      <c r="RIP13" s="962"/>
      <c r="RIQ13" s="961"/>
      <c r="RIR13" s="961"/>
      <c r="RIS13" s="963"/>
      <c r="RIT13" s="962"/>
      <c r="RIU13" s="961"/>
      <c r="RIV13" s="961"/>
      <c r="RIW13" s="963"/>
      <c r="RIX13" s="962"/>
      <c r="RIY13" s="961"/>
      <c r="RIZ13" s="961"/>
      <c r="RJA13" s="963"/>
      <c r="RJB13" s="962"/>
      <c r="RJC13" s="961"/>
      <c r="RJD13" s="961"/>
      <c r="RJE13" s="963"/>
      <c r="RJF13" s="962"/>
      <c r="RJG13" s="961"/>
      <c r="RJH13" s="961"/>
      <c r="RJI13" s="963"/>
      <c r="RJJ13" s="962"/>
      <c r="RJK13" s="961"/>
      <c r="RJL13" s="961"/>
      <c r="RJM13" s="963"/>
      <c r="RJN13" s="962"/>
      <c r="RJO13" s="961"/>
      <c r="RJP13" s="961"/>
      <c r="RJQ13" s="963"/>
      <c r="RJR13" s="962"/>
      <c r="RJS13" s="961"/>
      <c r="RJT13" s="961"/>
      <c r="RJU13" s="963"/>
      <c r="RJV13" s="962"/>
      <c r="RJW13" s="961"/>
      <c r="RJX13" s="961"/>
      <c r="RJY13" s="963"/>
      <c r="RJZ13" s="962"/>
      <c r="RKA13" s="961"/>
      <c r="RKB13" s="961"/>
      <c r="RKC13" s="963"/>
      <c r="RKD13" s="962"/>
      <c r="RKE13" s="961"/>
      <c r="RKF13" s="961"/>
      <c r="RKG13" s="963"/>
      <c r="RKH13" s="962"/>
      <c r="RKI13" s="961"/>
      <c r="RKJ13" s="961"/>
      <c r="RKK13" s="963"/>
      <c r="RKL13" s="962"/>
      <c r="RKM13" s="961"/>
      <c r="RKN13" s="961"/>
      <c r="RKO13" s="963"/>
      <c r="RKP13" s="962"/>
      <c r="RKQ13" s="961"/>
      <c r="RKR13" s="961"/>
      <c r="RKS13" s="963"/>
      <c r="RKT13" s="962"/>
      <c r="RKU13" s="961"/>
      <c r="RKV13" s="961"/>
      <c r="RKW13" s="963"/>
      <c r="RKX13" s="962"/>
      <c r="RKY13" s="961"/>
      <c r="RKZ13" s="961"/>
      <c r="RLA13" s="963"/>
      <c r="RLB13" s="962"/>
      <c r="RLC13" s="961"/>
      <c r="RLD13" s="961"/>
      <c r="RLE13" s="963"/>
      <c r="RLF13" s="962"/>
      <c r="RLG13" s="961"/>
      <c r="RLH13" s="961"/>
      <c r="RLI13" s="963"/>
      <c r="RLJ13" s="962"/>
      <c r="RLK13" s="961"/>
      <c r="RLL13" s="961"/>
      <c r="RLM13" s="963"/>
      <c r="RLN13" s="962"/>
      <c r="RLO13" s="961"/>
      <c r="RLP13" s="961"/>
      <c r="RLQ13" s="963"/>
      <c r="RLR13" s="962"/>
      <c r="RLS13" s="961"/>
      <c r="RLT13" s="961"/>
      <c r="RLU13" s="963"/>
      <c r="RLV13" s="962"/>
      <c r="RLW13" s="961"/>
      <c r="RLX13" s="961"/>
      <c r="RLY13" s="963"/>
      <c r="RLZ13" s="962"/>
      <c r="RMA13" s="961"/>
      <c r="RMB13" s="961"/>
      <c r="RMC13" s="963"/>
      <c r="RMD13" s="962"/>
      <c r="RME13" s="961"/>
      <c r="RMF13" s="961"/>
      <c r="RMG13" s="963"/>
      <c r="RMH13" s="962"/>
      <c r="RMI13" s="961"/>
      <c r="RMJ13" s="961"/>
      <c r="RMK13" s="963"/>
      <c r="RML13" s="962"/>
      <c r="RMM13" s="961"/>
      <c r="RMN13" s="961"/>
      <c r="RMO13" s="963"/>
      <c r="RMP13" s="962"/>
      <c r="RMQ13" s="961"/>
      <c r="RMR13" s="961"/>
      <c r="RMS13" s="963"/>
      <c r="RMT13" s="962"/>
      <c r="RMU13" s="961"/>
      <c r="RMV13" s="961"/>
      <c r="RMW13" s="963"/>
      <c r="RMX13" s="962"/>
      <c r="RMY13" s="961"/>
      <c r="RMZ13" s="961"/>
      <c r="RNA13" s="963"/>
      <c r="RNB13" s="962"/>
      <c r="RNC13" s="961"/>
      <c r="RND13" s="961"/>
      <c r="RNE13" s="963"/>
      <c r="RNF13" s="962"/>
      <c r="RNG13" s="961"/>
      <c r="RNH13" s="961"/>
      <c r="RNI13" s="963"/>
      <c r="RNJ13" s="962"/>
      <c r="RNK13" s="961"/>
      <c r="RNL13" s="961"/>
      <c r="RNM13" s="963"/>
      <c r="RNN13" s="962"/>
      <c r="RNO13" s="961"/>
      <c r="RNP13" s="961"/>
      <c r="RNQ13" s="963"/>
      <c r="RNR13" s="962"/>
      <c r="RNS13" s="961"/>
      <c r="RNT13" s="961"/>
      <c r="RNU13" s="963"/>
      <c r="RNV13" s="962"/>
      <c r="RNW13" s="961"/>
      <c r="RNX13" s="961"/>
      <c r="RNY13" s="963"/>
      <c r="RNZ13" s="962"/>
      <c r="ROA13" s="961"/>
      <c r="ROB13" s="961"/>
      <c r="ROC13" s="963"/>
      <c r="ROD13" s="962"/>
      <c r="ROE13" s="961"/>
      <c r="ROF13" s="961"/>
      <c r="ROG13" s="963"/>
      <c r="ROH13" s="962"/>
      <c r="ROI13" s="961"/>
      <c r="ROJ13" s="961"/>
      <c r="ROK13" s="963"/>
      <c r="ROL13" s="962"/>
      <c r="ROM13" s="961"/>
      <c r="RON13" s="961"/>
      <c r="ROO13" s="963"/>
      <c r="ROP13" s="962"/>
      <c r="ROQ13" s="961"/>
      <c r="ROR13" s="961"/>
      <c r="ROS13" s="963"/>
      <c r="ROT13" s="962"/>
      <c r="ROU13" s="961"/>
      <c r="ROV13" s="961"/>
      <c r="ROW13" s="963"/>
      <c r="ROX13" s="962"/>
      <c r="ROY13" s="961"/>
      <c r="ROZ13" s="961"/>
      <c r="RPA13" s="963"/>
      <c r="RPB13" s="962"/>
      <c r="RPC13" s="961"/>
      <c r="RPD13" s="961"/>
      <c r="RPE13" s="963"/>
      <c r="RPF13" s="962"/>
      <c r="RPG13" s="961"/>
      <c r="RPH13" s="961"/>
      <c r="RPI13" s="963"/>
      <c r="RPJ13" s="962"/>
      <c r="RPK13" s="961"/>
      <c r="RPL13" s="961"/>
      <c r="RPM13" s="963"/>
      <c r="RPN13" s="962"/>
      <c r="RPO13" s="961"/>
      <c r="RPP13" s="961"/>
      <c r="RPQ13" s="963"/>
      <c r="RPR13" s="962"/>
      <c r="RPS13" s="961"/>
      <c r="RPT13" s="961"/>
      <c r="RPU13" s="963"/>
      <c r="RPV13" s="962"/>
      <c r="RPW13" s="961"/>
      <c r="RPX13" s="961"/>
      <c r="RPY13" s="963"/>
      <c r="RPZ13" s="962"/>
      <c r="RQA13" s="961"/>
      <c r="RQB13" s="961"/>
      <c r="RQC13" s="963"/>
      <c r="RQD13" s="962"/>
      <c r="RQE13" s="961"/>
      <c r="RQF13" s="961"/>
      <c r="RQG13" s="963"/>
      <c r="RQH13" s="962"/>
      <c r="RQI13" s="961"/>
      <c r="RQJ13" s="961"/>
      <c r="RQK13" s="963"/>
      <c r="RQL13" s="962"/>
      <c r="RQM13" s="961"/>
      <c r="RQN13" s="961"/>
      <c r="RQO13" s="963"/>
      <c r="RQP13" s="962"/>
      <c r="RQQ13" s="961"/>
      <c r="RQR13" s="961"/>
      <c r="RQS13" s="963"/>
      <c r="RQT13" s="962"/>
      <c r="RQU13" s="961"/>
      <c r="RQV13" s="961"/>
      <c r="RQW13" s="963"/>
      <c r="RQX13" s="962"/>
      <c r="RQY13" s="961"/>
      <c r="RQZ13" s="961"/>
      <c r="RRA13" s="963"/>
      <c r="RRB13" s="962"/>
      <c r="RRC13" s="961"/>
      <c r="RRD13" s="961"/>
      <c r="RRE13" s="963"/>
      <c r="RRF13" s="962"/>
      <c r="RRG13" s="961"/>
      <c r="RRH13" s="961"/>
      <c r="RRI13" s="963"/>
      <c r="RRJ13" s="962"/>
      <c r="RRK13" s="961"/>
      <c r="RRL13" s="961"/>
      <c r="RRM13" s="963"/>
      <c r="RRN13" s="962"/>
      <c r="RRO13" s="961"/>
      <c r="RRP13" s="961"/>
      <c r="RRQ13" s="963"/>
      <c r="RRR13" s="962"/>
      <c r="RRS13" s="961"/>
      <c r="RRT13" s="961"/>
      <c r="RRU13" s="963"/>
      <c r="RRV13" s="962"/>
      <c r="RRW13" s="961"/>
      <c r="RRX13" s="961"/>
      <c r="RRY13" s="963"/>
      <c r="RRZ13" s="962"/>
      <c r="RSA13" s="961"/>
      <c r="RSB13" s="961"/>
      <c r="RSC13" s="963"/>
      <c r="RSD13" s="962"/>
      <c r="RSE13" s="961"/>
      <c r="RSF13" s="961"/>
      <c r="RSG13" s="963"/>
      <c r="RSH13" s="962"/>
      <c r="RSI13" s="961"/>
      <c r="RSJ13" s="961"/>
      <c r="RSK13" s="963"/>
      <c r="RSL13" s="962"/>
      <c r="RSM13" s="961"/>
      <c r="RSN13" s="961"/>
      <c r="RSO13" s="963"/>
      <c r="RSP13" s="962"/>
      <c r="RSQ13" s="961"/>
      <c r="RSR13" s="961"/>
      <c r="RSS13" s="963"/>
      <c r="RST13" s="962"/>
      <c r="RSU13" s="961"/>
      <c r="RSV13" s="961"/>
      <c r="RSW13" s="963"/>
      <c r="RSX13" s="962"/>
      <c r="RSY13" s="961"/>
      <c r="RSZ13" s="961"/>
      <c r="RTA13" s="963"/>
      <c r="RTB13" s="962"/>
      <c r="RTC13" s="961"/>
      <c r="RTD13" s="961"/>
      <c r="RTE13" s="963"/>
      <c r="RTF13" s="962"/>
      <c r="RTG13" s="961"/>
      <c r="RTH13" s="961"/>
      <c r="RTI13" s="963"/>
      <c r="RTJ13" s="962"/>
      <c r="RTK13" s="961"/>
      <c r="RTL13" s="961"/>
      <c r="RTM13" s="963"/>
      <c r="RTN13" s="962"/>
      <c r="RTO13" s="961"/>
      <c r="RTP13" s="961"/>
      <c r="RTQ13" s="963"/>
      <c r="RTR13" s="962"/>
      <c r="RTS13" s="961"/>
      <c r="RTT13" s="961"/>
      <c r="RTU13" s="963"/>
      <c r="RTV13" s="962"/>
      <c r="RTW13" s="961"/>
      <c r="RTX13" s="961"/>
      <c r="RTY13" s="963"/>
      <c r="RTZ13" s="962"/>
      <c r="RUA13" s="961"/>
      <c r="RUB13" s="961"/>
      <c r="RUC13" s="963"/>
      <c r="RUD13" s="962"/>
      <c r="RUE13" s="961"/>
      <c r="RUF13" s="961"/>
      <c r="RUG13" s="963"/>
      <c r="RUH13" s="962"/>
      <c r="RUI13" s="961"/>
      <c r="RUJ13" s="961"/>
      <c r="RUK13" s="963"/>
      <c r="RUL13" s="962"/>
      <c r="RUM13" s="961"/>
      <c r="RUN13" s="961"/>
      <c r="RUO13" s="963"/>
      <c r="RUP13" s="962"/>
      <c r="RUQ13" s="961"/>
      <c r="RUR13" s="961"/>
      <c r="RUS13" s="963"/>
      <c r="RUT13" s="962"/>
      <c r="RUU13" s="961"/>
      <c r="RUV13" s="961"/>
      <c r="RUW13" s="963"/>
      <c r="RUX13" s="962"/>
      <c r="RUY13" s="961"/>
      <c r="RUZ13" s="961"/>
      <c r="RVA13" s="963"/>
      <c r="RVB13" s="962"/>
      <c r="RVC13" s="961"/>
      <c r="RVD13" s="961"/>
      <c r="RVE13" s="963"/>
      <c r="RVF13" s="962"/>
      <c r="RVG13" s="961"/>
      <c r="RVH13" s="961"/>
      <c r="RVI13" s="963"/>
      <c r="RVJ13" s="962"/>
      <c r="RVK13" s="961"/>
      <c r="RVL13" s="961"/>
      <c r="RVM13" s="963"/>
      <c r="RVN13" s="962"/>
      <c r="RVO13" s="961"/>
      <c r="RVP13" s="961"/>
      <c r="RVQ13" s="963"/>
      <c r="RVR13" s="962"/>
      <c r="RVS13" s="961"/>
      <c r="RVT13" s="961"/>
      <c r="RVU13" s="963"/>
      <c r="RVV13" s="962"/>
      <c r="RVW13" s="961"/>
      <c r="RVX13" s="961"/>
      <c r="RVY13" s="963"/>
      <c r="RVZ13" s="962"/>
      <c r="RWA13" s="961"/>
      <c r="RWB13" s="961"/>
      <c r="RWC13" s="963"/>
      <c r="RWD13" s="962"/>
      <c r="RWE13" s="961"/>
      <c r="RWF13" s="961"/>
      <c r="RWG13" s="963"/>
      <c r="RWH13" s="962"/>
      <c r="RWI13" s="961"/>
      <c r="RWJ13" s="961"/>
      <c r="RWK13" s="963"/>
      <c r="RWL13" s="962"/>
      <c r="RWM13" s="961"/>
      <c r="RWN13" s="961"/>
      <c r="RWO13" s="963"/>
      <c r="RWP13" s="962"/>
      <c r="RWQ13" s="961"/>
      <c r="RWR13" s="961"/>
      <c r="RWS13" s="963"/>
      <c r="RWT13" s="962"/>
      <c r="RWU13" s="961"/>
      <c r="RWV13" s="961"/>
      <c r="RWW13" s="963"/>
      <c r="RWX13" s="962"/>
      <c r="RWY13" s="961"/>
      <c r="RWZ13" s="961"/>
      <c r="RXA13" s="963"/>
      <c r="RXB13" s="962"/>
      <c r="RXC13" s="961"/>
      <c r="RXD13" s="961"/>
      <c r="RXE13" s="963"/>
      <c r="RXF13" s="962"/>
      <c r="RXG13" s="961"/>
      <c r="RXH13" s="961"/>
      <c r="RXI13" s="963"/>
      <c r="RXJ13" s="962"/>
      <c r="RXK13" s="961"/>
      <c r="RXL13" s="961"/>
      <c r="RXM13" s="963"/>
      <c r="RXN13" s="962"/>
      <c r="RXO13" s="961"/>
      <c r="RXP13" s="961"/>
      <c r="RXQ13" s="963"/>
      <c r="RXR13" s="962"/>
      <c r="RXS13" s="961"/>
      <c r="RXT13" s="961"/>
      <c r="RXU13" s="963"/>
      <c r="RXV13" s="962"/>
      <c r="RXW13" s="961"/>
      <c r="RXX13" s="961"/>
      <c r="RXY13" s="963"/>
      <c r="RXZ13" s="962"/>
      <c r="RYA13" s="961"/>
      <c r="RYB13" s="961"/>
      <c r="RYC13" s="963"/>
      <c r="RYD13" s="962"/>
      <c r="RYE13" s="961"/>
      <c r="RYF13" s="961"/>
      <c r="RYG13" s="963"/>
      <c r="RYH13" s="962"/>
      <c r="RYI13" s="961"/>
      <c r="RYJ13" s="961"/>
      <c r="RYK13" s="963"/>
      <c r="RYL13" s="962"/>
      <c r="RYM13" s="961"/>
      <c r="RYN13" s="961"/>
      <c r="RYO13" s="963"/>
      <c r="RYP13" s="962"/>
      <c r="RYQ13" s="961"/>
      <c r="RYR13" s="961"/>
      <c r="RYS13" s="963"/>
      <c r="RYT13" s="962"/>
      <c r="RYU13" s="961"/>
      <c r="RYV13" s="961"/>
      <c r="RYW13" s="963"/>
      <c r="RYX13" s="962"/>
      <c r="RYY13" s="961"/>
      <c r="RYZ13" s="961"/>
      <c r="RZA13" s="963"/>
      <c r="RZB13" s="962"/>
      <c r="RZC13" s="961"/>
      <c r="RZD13" s="961"/>
      <c r="RZE13" s="963"/>
      <c r="RZF13" s="962"/>
      <c r="RZG13" s="961"/>
      <c r="RZH13" s="961"/>
      <c r="RZI13" s="963"/>
      <c r="RZJ13" s="962"/>
      <c r="RZK13" s="961"/>
      <c r="RZL13" s="961"/>
      <c r="RZM13" s="963"/>
      <c r="RZN13" s="962"/>
      <c r="RZO13" s="961"/>
      <c r="RZP13" s="961"/>
      <c r="RZQ13" s="963"/>
      <c r="RZR13" s="962"/>
      <c r="RZS13" s="961"/>
      <c r="RZT13" s="961"/>
      <c r="RZU13" s="963"/>
      <c r="RZV13" s="962"/>
      <c r="RZW13" s="961"/>
      <c r="RZX13" s="961"/>
      <c r="RZY13" s="963"/>
      <c r="RZZ13" s="962"/>
      <c r="SAA13" s="961"/>
      <c r="SAB13" s="961"/>
      <c r="SAC13" s="963"/>
      <c r="SAD13" s="962"/>
      <c r="SAE13" s="961"/>
      <c r="SAF13" s="961"/>
      <c r="SAG13" s="963"/>
      <c r="SAH13" s="962"/>
      <c r="SAI13" s="961"/>
      <c r="SAJ13" s="961"/>
      <c r="SAK13" s="963"/>
      <c r="SAL13" s="962"/>
      <c r="SAM13" s="961"/>
      <c r="SAN13" s="961"/>
      <c r="SAO13" s="963"/>
      <c r="SAP13" s="962"/>
      <c r="SAQ13" s="961"/>
      <c r="SAR13" s="961"/>
      <c r="SAS13" s="963"/>
      <c r="SAT13" s="962"/>
      <c r="SAU13" s="961"/>
      <c r="SAV13" s="961"/>
      <c r="SAW13" s="963"/>
      <c r="SAX13" s="962"/>
      <c r="SAY13" s="961"/>
      <c r="SAZ13" s="961"/>
      <c r="SBA13" s="963"/>
      <c r="SBB13" s="962"/>
      <c r="SBC13" s="961"/>
      <c r="SBD13" s="961"/>
      <c r="SBE13" s="963"/>
      <c r="SBF13" s="962"/>
      <c r="SBG13" s="961"/>
      <c r="SBH13" s="961"/>
      <c r="SBI13" s="963"/>
      <c r="SBJ13" s="962"/>
      <c r="SBK13" s="961"/>
      <c r="SBL13" s="961"/>
      <c r="SBM13" s="963"/>
      <c r="SBN13" s="962"/>
      <c r="SBO13" s="961"/>
      <c r="SBP13" s="961"/>
      <c r="SBQ13" s="963"/>
      <c r="SBR13" s="962"/>
      <c r="SBS13" s="961"/>
      <c r="SBT13" s="961"/>
      <c r="SBU13" s="963"/>
      <c r="SBV13" s="962"/>
      <c r="SBW13" s="961"/>
      <c r="SBX13" s="961"/>
      <c r="SBY13" s="963"/>
      <c r="SBZ13" s="962"/>
      <c r="SCA13" s="961"/>
      <c r="SCB13" s="961"/>
      <c r="SCC13" s="963"/>
      <c r="SCD13" s="962"/>
      <c r="SCE13" s="961"/>
      <c r="SCF13" s="961"/>
      <c r="SCG13" s="963"/>
      <c r="SCH13" s="962"/>
      <c r="SCI13" s="961"/>
      <c r="SCJ13" s="961"/>
      <c r="SCK13" s="963"/>
      <c r="SCL13" s="962"/>
      <c r="SCM13" s="961"/>
      <c r="SCN13" s="961"/>
      <c r="SCO13" s="963"/>
      <c r="SCP13" s="962"/>
      <c r="SCQ13" s="961"/>
      <c r="SCR13" s="961"/>
      <c r="SCS13" s="963"/>
      <c r="SCT13" s="962"/>
      <c r="SCU13" s="961"/>
      <c r="SCV13" s="961"/>
      <c r="SCW13" s="963"/>
      <c r="SCX13" s="962"/>
      <c r="SCY13" s="961"/>
      <c r="SCZ13" s="961"/>
      <c r="SDA13" s="963"/>
      <c r="SDB13" s="962"/>
      <c r="SDC13" s="961"/>
      <c r="SDD13" s="961"/>
      <c r="SDE13" s="963"/>
      <c r="SDF13" s="962"/>
      <c r="SDG13" s="961"/>
      <c r="SDH13" s="961"/>
      <c r="SDI13" s="963"/>
      <c r="SDJ13" s="962"/>
      <c r="SDK13" s="961"/>
      <c r="SDL13" s="961"/>
      <c r="SDM13" s="963"/>
      <c r="SDN13" s="962"/>
      <c r="SDO13" s="961"/>
      <c r="SDP13" s="961"/>
      <c r="SDQ13" s="963"/>
      <c r="SDR13" s="962"/>
      <c r="SDS13" s="961"/>
      <c r="SDT13" s="961"/>
      <c r="SDU13" s="963"/>
      <c r="SDV13" s="962"/>
      <c r="SDW13" s="961"/>
      <c r="SDX13" s="961"/>
      <c r="SDY13" s="963"/>
      <c r="SDZ13" s="962"/>
      <c r="SEA13" s="961"/>
      <c r="SEB13" s="961"/>
      <c r="SEC13" s="963"/>
      <c r="SED13" s="962"/>
      <c r="SEE13" s="961"/>
      <c r="SEF13" s="961"/>
      <c r="SEG13" s="963"/>
      <c r="SEH13" s="962"/>
      <c r="SEI13" s="961"/>
      <c r="SEJ13" s="961"/>
      <c r="SEK13" s="963"/>
      <c r="SEL13" s="962"/>
      <c r="SEM13" s="961"/>
      <c r="SEN13" s="961"/>
      <c r="SEO13" s="963"/>
      <c r="SEP13" s="962"/>
      <c r="SEQ13" s="961"/>
      <c r="SER13" s="961"/>
      <c r="SES13" s="963"/>
      <c r="SET13" s="962"/>
      <c r="SEU13" s="961"/>
      <c r="SEV13" s="961"/>
      <c r="SEW13" s="963"/>
      <c r="SEX13" s="962"/>
      <c r="SEY13" s="961"/>
      <c r="SEZ13" s="961"/>
      <c r="SFA13" s="963"/>
      <c r="SFB13" s="962"/>
      <c r="SFC13" s="961"/>
      <c r="SFD13" s="961"/>
      <c r="SFE13" s="963"/>
      <c r="SFF13" s="962"/>
      <c r="SFG13" s="961"/>
      <c r="SFH13" s="961"/>
      <c r="SFI13" s="963"/>
      <c r="SFJ13" s="962"/>
      <c r="SFK13" s="961"/>
      <c r="SFL13" s="961"/>
      <c r="SFM13" s="963"/>
      <c r="SFN13" s="962"/>
      <c r="SFO13" s="961"/>
      <c r="SFP13" s="961"/>
      <c r="SFQ13" s="963"/>
      <c r="SFR13" s="962"/>
      <c r="SFS13" s="961"/>
      <c r="SFT13" s="961"/>
      <c r="SFU13" s="963"/>
      <c r="SFV13" s="962"/>
      <c r="SFW13" s="961"/>
      <c r="SFX13" s="961"/>
      <c r="SFY13" s="963"/>
      <c r="SFZ13" s="962"/>
      <c r="SGA13" s="961"/>
      <c r="SGB13" s="961"/>
      <c r="SGC13" s="963"/>
      <c r="SGD13" s="962"/>
      <c r="SGE13" s="961"/>
      <c r="SGF13" s="961"/>
      <c r="SGG13" s="963"/>
      <c r="SGH13" s="962"/>
      <c r="SGI13" s="961"/>
      <c r="SGJ13" s="961"/>
      <c r="SGK13" s="963"/>
      <c r="SGL13" s="962"/>
      <c r="SGM13" s="961"/>
      <c r="SGN13" s="961"/>
      <c r="SGO13" s="963"/>
      <c r="SGP13" s="962"/>
      <c r="SGQ13" s="961"/>
      <c r="SGR13" s="961"/>
      <c r="SGS13" s="963"/>
      <c r="SGT13" s="962"/>
      <c r="SGU13" s="961"/>
      <c r="SGV13" s="961"/>
      <c r="SGW13" s="963"/>
      <c r="SGX13" s="962"/>
      <c r="SGY13" s="961"/>
      <c r="SGZ13" s="961"/>
      <c r="SHA13" s="963"/>
      <c r="SHB13" s="962"/>
      <c r="SHC13" s="961"/>
      <c r="SHD13" s="961"/>
      <c r="SHE13" s="963"/>
      <c r="SHF13" s="962"/>
      <c r="SHG13" s="961"/>
      <c r="SHH13" s="961"/>
      <c r="SHI13" s="963"/>
      <c r="SHJ13" s="962"/>
      <c r="SHK13" s="961"/>
      <c r="SHL13" s="961"/>
      <c r="SHM13" s="963"/>
      <c r="SHN13" s="962"/>
      <c r="SHO13" s="961"/>
      <c r="SHP13" s="961"/>
      <c r="SHQ13" s="963"/>
      <c r="SHR13" s="962"/>
      <c r="SHS13" s="961"/>
      <c r="SHT13" s="961"/>
      <c r="SHU13" s="963"/>
      <c r="SHV13" s="962"/>
      <c r="SHW13" s="961"/>
      <c r="SHX13" s="961"/>
      <c r="SHY13" s="963"/>
      <c r="SHZ13" s="962"/>
      <c r="SIA13" s="961"/>
      <c r="SIB13" s="961"/>
      <c r="SIC13" s="963"/>
      <c r="SID13" s="962"/>
      <c r="SIE13" s="961"/>
      <c r="SIF13" s="961"/>
      <c r="SIG13" s="963"/>
      <c r="SIH13" s="962"/>
      <c r="SII13" s="961"/>
      <c r="SIJ13" s="961"/>
      <c r="SIK13" s="963"/>
      <c r="SIL13" s="962"/>
      <c r="SIM13" s="961"/>
      <c r="SIN13" s="961"/>
      <c r="SIO13" s="963"/>
      <c r="SIP13" s="962"/>
      <c r="SIQ13" s="961"/>
      <c r="SIR13" s="961"/>
      <c r="SIS13" s="963"/>
      <c r="SIT13" s="962"/>
      <c r="SIU13" s="961"/>
      <c r="SIV13" s="961"/>
      <c r="SIW13" s="963"/>
      <c r="SIX13" s="962"/>
      <c r="SIY13" s="961"/>
      <c r="SIZ13" s="961"/>
      <c r="SJA13" s="963"/>
      <c r="SJB13" s="962"/>
      <c r="SJC13" s="961"/>
      <c r="SJD13" s="961"/>
      <c r="SJE13" s="963"/>
      <c r="SJF13" s="962"/>
      <c r="SJG13" s="961"/>
      <c r="SJH13" s="961"/>
      <c r="SJI13" s="963"/>
      <c r="SJJ13" s="962"/>
      <c r="SJK13" s="961"/>
      <c r="SJL13" s="961"/>
      <c r="SJM13" s="963"/>
      <c r="SJN13" s="962"/>
      <c r="SJO13" s="961"/>
      <c r="SJP13" s="961"/>
      <c r="SJQ13" s="963"/>
      <c r="SJR13" s="962"/>
      <c r="SJS13" s="961"/>
      <c r="SJT13" s="961"/>
      <c r="SJU13" s="963"/>
      <c r="SJV13" s="962"/>
      <c r="SJW13" s="961"/>
      <c r="SJX13" s="961"/>
      <c r="SJY13" s="963"/>
      <c r="SJZ13" s="962"/>
      <c r="SKA13" s="961"/>
      <c r="SKB13" s="961"/>
      <c r="SKC13" s="963"/>
      <c r="SKD13" s="962"/>
      <c r="SKE13" s="961"/>
      <c r="SKF13" s="961"/>
      <c r="SKG13" s="963"/>
      <c r="SKH13" s="962"/>
      <c r="SKI13" s="961"/>
      <c r="SKJ13" s="961"/>
      <c r="SKK13" s="963"/>
      <c r="SKL13" s="962"/>
      <c r="SKM13" s="961"/>
      <c r="SKN13" s="961"/>
      <c r="SKO13" s="963"/>
      <c r="SKP13" s="962"/>
      <c r="SKQ13" s="961"/>
      <c r="SKR13" s="961"/>
      <c r="SKS13" s="963"/>
      <c r="SKT13" s="962"/>
      <c r="SKU13" s="961"/>
      <c r="SKV13" s="961"/>
      <c r="SKW13" s="963"/>
      <c r="SKX13" s="962"/>
      <c r="SKY13" s="961"/>
      <c r="SKZ13" s="961"/>
      <c r="SLA13" s="963"/>
      <c r="SLB13" s="962"/>
      <c r="SLC13" s="961"/>
      <c r="SLD13" s="961"/>
      <c r="SLE13" s="963"/>
      <c r="SLF13" s="962"/>
      <c r="SLG13" s="961"/>
      <c r="SLH13" s="961"/>
      <c r="SLI13" s="963"/>
      <c r="SLJ13" s="962"/>
      <c r="SLK13" s="961"/>
      <c r="SLL13" s="961"/>
      <c r="SLM13" s="963"/>
      <c r="SLN13" s="962"/>
      <c r="SLO13" s="961"/>
      <c r="SLP13" s="961"/>
      <c r="SLQ13" s="963"/>
      <c r="SLR13" s="962"/>
      <c r="SLS13" s="961"/>
      <c r="SLT13" s="961"/>
      <c r="SLU13" s="963"/>
      <c r="SLV13" s="962"/>
      <c r="SLW13" s="961"/>
      <c r="SLX13" s="961"/>
      <c r="SLY13" s="963"/>
      <c r="SLZ13" s="962"/>
      <c r="SMA13" s="961"/>
      <c r="SMB13" s="961"/>
      <c r="SMC13" s="963"/>
      <c r="SMD13" s="962"/>
      <c r="SME13" s="961"/>
      <c r="SMF13" s="961"/>
      <c r="SMG13" s="963"/>
      <c r="SMH13" s="962"/>
      <c r="SMI13" s="961"/>
      <c r="SMJ13" s="961"/>
      <c r="SMK13" s="963"/>
      <c r="SML13" s="962"/>
      <c r="SMM13" s="961"/>
      <c r="SMN13" s="961"/>
      <c r="SMO13" s="963"/>
      <c r="SMP13" s="962"/>
      <c r="SMQ13" s="961"/>
      <c r="SMR13" s="961"/>
      <c r="SMS13" s="963"/>
      <c r="SMT13" s="962"/>
      <c r="SMU13" s="961"/>
      <c r="SMV13" s="961"/>
      <c r="SMW13" s="963"/>
      <c r="SMX13" s="962"/>
      <c r="SMY13" s="961"/>
      <c r="SMZ13" s="961"/>
      <c r="SNA13" s="963"/>
      <c r="SNB13" s="962"/>
      <c r="SNC13" s="961"/>
      <c r="SND13" s="961"/>
      <c r="SNE13" s="963"/>
      <c r="SNF13" s="962"/>
      <c r="SNG13" s="961"/>
      <c r="SNH13" s="961"/>
      <c r="SNI13" s="963"/>
      <c r="SNJ13" s="962"/>
      <c r="SNK13" s="961"/>
      <c r="SNL13" s="961"/>
      <c r="SNM13" s="963"/>
      <c r="SNN13" s="962"/>
      <c r="SNO13" s="961"/>
      <c r="SNP13" s="961"/>
      <c r="SNQ13" s="963"/>
      <c r="SNR13" s="962"/>
      <c r="SNS13" s="961"/>
      <c r="SNT13" s="961"/>
      <c r="SNU13" s="963"/>
      <c r="SNV13" s="962"/>
      <c r="SNW13" s="961"/>
      <c r="SNX13" s="961"/>
      <c r="SNY13" s="963"/>
      <c r="SNZ13" s="962"/>
      <c r="SOA13" s="961"/>
      <c r="SOB13" s="961"/>
      <c r="SOC13" s="963"/>
      <c r="SOD13" s="962"/>
      <c r="SOE13" s="961"/>
      <c r="SOF13" s="961"/>
      <c r="SOG13" s="963"/>
      <c r="SOH13" s="962"/>
      <c r="SOI13" s="961"/>
      <c r="SOJ13" s="961"/>
      <c r="SOK13" s="963"/>
      <c r="SOL13" s="962"/>
      <c r="SOM13" s="961"/>
      <c r="SON13" s="961"/>
      <c r="SOO13" s="963"/>
      <c r="SOP13" s="962"/>
      <c r="SOQ13" s="961"/>
      <c r="SOR13" s="961"/>
      <c r="SOS13" s="963"/>
      <c r="SOT13" s="962"/>
      <c r="SOU13" s="961"/>
      <c r="SOV13" s="961"/>
      <c r="SOW13" s="963"/>
      <c r="SOX13" s="962"/>
      <c r="SOY13" s="961"/>
      <c r="SOZ13" s="961"/>
      <c r="SPA13" s="963"/>
      <c r="SPB13" s="962"/>
      <c r="SPC13" s="961"/>
      <c r="SPD13" s="961"/>
      <c r="SPE13" s="963"/>
      <c r="SPF13" s="962"/>
      <c r="SPG13" s="961"/>
      <c r="SPH13" s="961"/>
      <c r="SPI13" s="963"/>
      <c r="SPJ13" s="962"/>
      <c r="SPK13" s="961"/>
      <c r="SPL13" s="961"/>
      <c r="SPM13" s="963"/>
      <c r="SPN13" s="962"/>
      <c r="SPO13" s="961"/>
      <c r="SPP13" s="961"/>
      <c r="SPQ13" s="963"/>
      <c r="SPR13" s="962"/>
      <c r="SPS13" s="961"/>
      <c r="SPT13" s="961"/>
      <c r="SPU13" s="963"/>
      <c r="SPV13" s="962"/>
      <c r="SPW13" s="961"/>
      <c r="SPX13" s="961"/>
      <c r="SPY13" s="963"/>
      <c r="SPZ13" s="962"/>
      <c r="SQA13" s="961"/>
      <c r="SQB13" s="961"/>
      <c r="SQC13" s="963"/>
      <c r="SQD13" s="962"/>
      <c r="SQE13" s="961"/>
      <c r="SQF13" s="961"/>
      <c r="SQG13" s="963"/>
      <c r="SQH13" s="962"/>
      <c r="SQI13" s="961"/>
      <c r="SQJ13" s="961"/>
      <c r="SQK13" s="963"/>
      <c r="SQL13" s="962"/>
      <c r="SQM13" s="961"/>
      <c r="SQN13" s="961"/>
      <c r="SQO13" s="963"/>
      <c r="SQP13" s="962"/>
      <c r="SQQ13" s="961"/>
      <c r="SQR13" s="961"/>
      <c r="SQS13" s="963"/>
      <c r="SQT13" s="962"/>
      <c r="SQU13" s="961"/>
      <c r="SQV13" s="961"/>
      <c r="SQW13" s="963"/>
      <c r="SQX13" s="962"/>
      <c r="SQY13" s="961"/>
      <c r="SQZ13" s="961"/>
      <c r="SRA13" s="963"/>
      <c r="SRB13" s="962"/>
      <c r="SRC13" s="961"/>
      <c r="SRD13" s="961"/>
      <c r="SRE13" s="963"/>
      <c r="SRF13" s="962"/>
      <c r="SRG13" s="961"/>
      <c r="SRH13" s="961"/>
      <c r="SRI13" s="963"/>
      <c r="SRJ13" s="962"/>
      <c r="SRK13" s="961"/>
      <c r="SRL13" s="961"/>
      <c r="SRM13" s="963"/>
      <c r="SRN13" s="962"/>
      <c r="SRO13" s="961"/>
      <c r="SRP13" s="961"/>
      <c r="SRQ13" s="963"/>
      <c r="SRR13" s="962"/>
      <c r="SRS13" s="961"/>
      <c r="SRT13" s="961"/>
      <c r="SRU13" s="963"/>
      <c r="SRV13" s="962"/>
      <c r="SRW13" s="961"/>
      <c r="SRX13" s="961"/>
      <c r="SRY13" s="963"/>
      <c r="SRZ13" s="962"/>
      <c r="SSA13" s="961"/>
      <c r="SSB13" s="961"/>
      <c r="SSC13" s="963"/>
      <c r="SSD13" s="962"/>
      <c r="SSE13" s="961"/>
      <c r="SSF13" s="961"/>
      <c r="SSG13" s="963"/>
      <c r="SSH13" s="962"/>
      <c r="SSI13" s="961"/>
      <c r="SSJ13" s="961"/>
      <c r="SSK13" s="963"/>
      <c r="SSL13" s="962"/>
      <c r="SSM13" s="961"/>
      <c r="SSN13" s="961"/>
      <c r="SSO13" s="963"/>
      <c r="SSP13" s="962"/>
      <c r="SSQ13" s="961"/>
      <c r="SSR13" s="961"/>
      <c r="SSS13" s="963"/>
      <c r="SST13" s="962"/>
      <c r="SSU13" s="961"/>
      <c r="SSV13" s="961"/>
      <c r="SSW13" s="963"/>
      <c r="SSX13" s="962"/>
      <c r="SSY13" s="961"/>
      <c r="SSZ13" s="961"/>
      <c r="STA13" s="963"/>
      <c r="STB13" s="962"/>
      <c r="STC13" s="961"/>
      <c r="STD13" s="961"/>
      <c r="STE13" s="963"/>
      <c r="STF13" s="962"/>
      <c r="STG13" s="961"/>
      <c r="STH13" s="961"/>
      <c r="STI13" s="963"/>
      <c r="STJ13" s="962"/>
      <c r="STK13" s="961"/>
      <c r="STL13" s="961"/>
      <c r="STM13" s="963"/>
      <c r="STN13" s="962"/>
      <c r="STO13" s="961"/>
      <c r="STP13" s="961"/>
      <c r="STQ13" s="963"/>
      <c r="STR13" s="962"/>
      <c r="STS13" s="961"/>
      <c r="STT13" s="961"/>
      <c r="STU13" s="963"/>
      <c r="STV13" s="962"/>
      <c r="STW13" s="961"/>
      <c r="STX13" s="961"/>
      <c r="STY13" s="963"/>
      <c r="STZ13" s="962"/>
      <c r="SUA13" s="961"/>
      <c r="SUB13" s="961"/>
      <c r="SUC13" s="963"/>
      <c r="SUD13" s="962"/>
      <c r="SUE13" s="961"/>
      <c r="SUF13" s="961"/>
      <c r="SUG13" s="963"/>
      <c r="SUH13" s="962"/>
      <c r="SUI13" s="961"/>
      <c r="SUJ13" s="961"/>
      <c r="SUK13" s="963"/>
      <c r="SUL13" s="962"/>
      <c r="SUM13" s="961"/>
      <c r="SUN13" s="961"/>
      <c r="SUO13" s="963"/>
      <c r="SUP13" s="962"/>
      <c r="SUQ13" s="961"/>
      <c r="SUR13" s="961"/>
      <c r="SUS13" s="963"/>
      <c r="SUT13" s="962"/>
      <c r="SUU13" s="961"/>
      <c r="SUV13" s="961"/>
      <c r="SUW13" s="963"/>
      <c r="SUX13" s="962"/>
      <c r="SUY13" s="961"/>
      <c r="SUZ13" s="961"/>
      <c r="SVA13" s="963"/>
      <c r="SVB13" s="962"/>
      <c r="SVC13" s="961"/>
      <c r="SVD13" s="961"/>
      <c r="SVE13" s="963"/>
      <c r="SVF13" s="962"/>
      <c r="SVG13" s="961"/>
      <c r="SVH13" s="961"/>
      <c r="SVI13" s="963"/>
      <c r="SVJ13" s="962"/>
      <c r="SVK13" s="961"/>
      <c r="SVL13" s="961"/>
      <c r="SVM13" s="963"/>
      <c r="SVN13" s="962"/>
      <c r="SVO13" s="961"/>
      <c r="SVP13" s="961"/>
      <c r="SVQ13" s="963"/>
      <c r="SVR13" s="962"/>
      <c r="SVS13" s="961"/>
      <c r="SVT13" s="961"/>
      <c r="SVU13" s="963"/>
      <c r="SVV13" s="962"/>
      <c r="SVW13" s="961"/>
      <c r="SVX13" s="961"/>
      <c r="SVY13" s="963"/>
      <c r="SVZ13" s="962"/>
      <c r="SWA13" s="961"/>
      <c r="SWB13" s="961"/>
      <c r="SWC13" s="963"/>
      <c r="SWD13" s="962"/>
      <c r="SWE13" s="961"/>
      <c r="SWF13" s="961"/>
      <c r="SWG13" s="963"/>
      <c r="SWH13" s="962"/>
      <c r="SWI13" s="961"/>
      <c r="SWJ13" s="961"/>
      <c r="SWK13" s="963"/>
      <c r="SWL13" s="962"/>
      <c r="SWM13" s="961"/>
      <c r="SWN13" s="961"/>
      <c r="SWO13" s="963"/>
      <c r="SWP13" s="962"/>
      <c r="SWQ13" s="961"/>
      <c r="SWR13" s="961"/>
      <c r="SWS13" s="963"/>
      <c r="SWT13" s="962"/>
      <c r="SWU13" s="961"/>
      <c r="SWV13" s="961"/>
      <c r="SWW13" s="963"/>
      <c r="SWX13" s="962"/>
      <c r="SWY13" s="961"/>
      <c r="SWZ13" s="961"/>
      <c r="SXA13" s="963"/>
      <c r="SXB13" s="962"/>
      <c r="SXC13" s="961"/>
      <c r="SXD13" s="961"/>
      <c r="SXE13" s="963"/>
      <c r="SXF13" s="962"/>
      <c r="SXG13" s="961"/>
      <c r="SXH13" s="961"/>
      <c r="SXI13" s="963"/>
      <c r="SXJ13" s="962"/>
      <c r="SXK13" s="961"/>
      <c r="SXL13" s="961"/>
      <c r="SXM13" s="963"/>
      <c r="SXN13" s="962"/>
      <c r="SXO13" s="961"/>
      <c r="SXP13" s="961"/>
      <c r="SXQ13" s="963"/>
      <c r="SXR13" s="962"/>
      <c r="SXS13" s="961"/>
      <c r="SXT13" s="961"/>
      <c r="SXU13" s="963"/>
      <c r="SXV13" s="962"/>
      <c r="SXW13" s="961"/>
      <c r="SXX13" s="961"/>
      <c r="SXY13" s="963"/>
      <c r="SXZ13" s="962"/>
      <c r="SYA13" s="961"/>
      <c r="SYB13" s="961"/>
      <c r="SYC13" s="963"/>
      <c r="SYD13" s="962"/>
      <c r="SYE13" s="961"/>
      <c r="SYF13" s="961"/>
      <c r="SYG13" s="963"/>
      <c r="SYH13" s="962"/>
      <c r="SYI13" s="961"/>
      <c r="SYJ13" s="961"/>
      <c r="SYK13" s="963"/>
      <c r="SYL13" s="962"/>
      <c r="SYM13" s="961"/>
      <c r="SYN13" s="961"/>
      <c r="SYO13" s="963"/>
      <c r="SYP13" s="962"/>
      <c r="SYQ13" s="961"/>
      <c r="SYR13" s="961"/>
      <c r="SYS13" s="963"/>
      <c r="SYT13" s="962"/>
      <c r="SYU13" s="961"/>
      <c r="SYV13" s="961"/>
      <c r="SYW13" s="963"/>
      <c r="SYX13" s="962"/>
      <c r="SYY13" s="961"/>
      <c r="SYZ13" s="961"/>
      <c r="SZA13" s="963"/>
      <c r="SZB13" s="962"/>
      <c r="SZC13" s="961"/>
      <c r="SZD13" s="961"/>
      <c r="SZE13" s="963"/>
      <c r="SZF13" s="962"/>
      <c r="SZG13" s="961"/>
      <c r="SZH13" s="961"/>
      <c r="SZI13" s="963"/>
      <c r="SZJ13" s="962"/>
      <c r="SZK13" s="961"/>
      <c r="SZL13" s="961"/>
      <c r="SZM13" s="963"/>
      <c r="SZN13" s="962"/>
      <c r="SZO13" s="961"/>
      <c r="SZP13" s="961"/>
      <c r="SZQ13" s="963"/>
      <c r="SZR13" s="962"/>
      <c r="SZS13" s="961"/>
      <c r="SZT13" s="961"/>
      <c r="SZU13" s="963"/>
      <c r="SZV13" s="962"/>
      <c r="SZW13" s="961"/>
      <c r="SZX13" s="961"/>
      <c r="SZY13" s="963"/>
      <c r="SZZ13" s="962"/>
      <c r="TAA13" s="961"/>
      <c r="TAB13" s="961"/>
      <c r="TAC13" s="963"/>
      <c r="TAD13" s="962"/>
      <c r="TAE13" s="961"/>
      <c r="TAF13" s="961"/>
      <c r="TAG13" s="963"/>
      <c r="TAH13" s="962"/>
      <c r="TAI13" s="961"/>
      <c r="TAJ13" s="961"/>
      <c r="TAK13" s="963"/>
      <c r="TAL13" s="962"/>
      <c r="TAM13" s="961"/>
      <c r="TAN13" s="961"/>
      <c r="TAO13" s="963"/>
      <c r="TAP13" s="962"/>
      <c r="TAQ13" s="961"/>
      <c r="TAR13" s="961"/>
      <c r="TAS13" s="963"/>
      <c r="TAT13" s="962"/>
      <c r="TAU13" s="961"/>
      <c r="TAV13" s="961"/>
      <c r="TAW13" s="963"/>
      <c r="TAX13" s="962"/>
      <c r="TAY13" s="961"/>
      <c r="TAZ13" s="961"/>
      <c r="TBA13" s="963"/>
      <c r="TBB13" s="962"/>
      <c r="TBC13" s="961"/>
      <c r="TBD13" s="961"/>
      <c r="TBE13" s="963"/>
      <c r="TBF13" s="962"/>
      <c r="TBG13" s="961"/>
      <c r="TBH13" s="961"/>
      <c r="TBI13" s="963"/>
      <c r="TBJ13" s="962"/>
      <c r="TBK13" s="961"/>
      <c r="TBL13" s="961"/>
      <c r="TBM13" s="963"/>
      <c r="TBN13" s="962"/>
      <c r="TBO13" s="961"/>
      <c r="TBP13" s="961"/>
      <c r="TBQ13" s="963"/>
      <c r="TBR13" s="962"/>
      <c r="TBS13" s="961"/>
      <c r="TBT13" s="961"/>
      <c r="TBU13" s="963"/>
      <c r="TBV13" s="962"/>
      <c r="TBW13" s="961"/>
      <c r="TBX13" s="961"/>
      <c r="TBY13" s="963"/>
      <c r="TBZ13" s="962"/>
      <c r="TCA13" s="961"/>
      <c r="TCB13" s="961"/>
      <c r="TCC13" s="963"/>
      <c r="TCD13" s="962"/>
      <c r="TCE13" s="961"/>
      <c r="TCF13" s="961"/>
      <c r="TCG13" s="963"/>
      <c r="TCH13" s="962"/>
      <c r="TCI13" s="961"/>
      <c r="TCJ13" s="961"/>
      <c r="TCK13" s="963"/>
      <c r="TCL13" s="962"/>
      <c r="TCM13" s="961"/>
      <c r="TCN13" s="961"/>
      <c r="TCO13" s="963"/>
      <c r="TCP13" s="962"/>
      <c r="TCQ13" s="961"/>
      <c r="TCR13" s="961"/>
      <c r="TCS13" s="963"/>
      <c r="TCT13" s="962"/>
      <c r="TCU13" s="961"/>
      <c r="TCV13" s="961"/>
      <c r="TCW13" s="963"/>
      <c r="TCX13" s="962"/>
      <c r="TCY13" s="961"/>
      <c r="TCZ13" s="961"/>
      <c r="TDA13" s="963"/>
      <c r="TDB13" s="962"/>
      <c r="TDC13" s="961"/>
      <c r="TDD13" s="961"/>
      <c r="TDE13" s="963"/>
      <c r="TDF13" s="962"/>
      <c r="TDG13" s="961"/>
      <c r="TDH13" s="961"/>
      <c r="TDI13" s="963"/>
      <c r="TDJ13" s="962"/>
      <c r="TDK13" s="961"/>
      <c r="TDL13" s="961"/>
      <c r="TDM13" s="963"/>
      <c r="TDN13" s="962"/>
      <c r="TDO13" s="961"/>
      <c r="TDP13" s="961"/>
      <c r="TDQ13" s="963"/>
      <c r="TDR13" s="962"/>
      <c r="TDS13" s="961"/>
      <c r="TDT13" s="961"/>
      <c r="TDU13" s="963"/>
      <c r="TDV13" s="962"/>
      <c r="TDW13" s="961"/>
      <c r="TDX13" s="961"/>
      <c r="TDY13" s="963"/>
      <c r="TDZ13" s="962"/>
      <c r="TEA13" s="961"/>
      <c r="TEB13" s="961"/>
      <c r="TEC13" s="963"/>
      <c r="TED13" s="962"/>
      <c r="TEE13" s="961"/>
      <c r="TEF13" s="961"/>
      <c r="TEG13" s="963"/>
      <c r="TEH13" s="962"/>
      <c r="TEI13" s="961"/>
      <c r="TEJ13" s="961"/>
      <c r="TEK13" s="963"/>
      <c r="TEL13" s="962"/>
      <c r="TEM13" s="961"/>
      <c r="TEN13" s="961"/>
      <c r="TEO13" s="963"/>
      <c r="TEP13" s="962"/>
      <c r="TEQ13" s="961"/>
      <c r="TER13" s="961"/>
      <c r="TES13" s="963"/>
      <c r="TET13" s="962"/>
      <c r="TEU13" s="961"/>
      <c r="TEV13" s="961"/>
      <c r="TEW13" s="963"/>
      <c r="TEX13" s="962"/>
      <c r="TEY13" s="961"/>
      <c r="TEZ13" s="961"/>
      <c r="TFA13" s="963"/>
      <c r="TFB13" s="962"/>
      <c r="TFC13" s="961"/>
      <c r="TFD13" s="961"/>
      <c r="TFE13" s="963"/>
      <c r="TFF13" s="962"/>
      <c r="TFG13" s="961"/>
      <c r="TFH13" s="961"/>
      <c r="TFI13" s="963"/>
      <c r="TFJ13" s="962"/>
      <c r="TFK13" s="961"/>
      <c r="TFL13" s="961"/>
      <c r="TFM13" s="963"/>
      <c r="TFN13" s="962"/>
      <c r="TFO13" s="961"/>
      <c r="TFP13" s="961"/>
      <c r="TFQ13" s="963"/>
      <c r="TFR13" s="962"/>
      <c r="TFS13" s="961"/>
      <c r="TFT13" s="961"/>
      <c r="TFU13" s="963"/>
      <c r="TFV13" s="962"/>
      <c r="TFW13" s="961"/>
      <c r="TFX13" s="961"/>
      <c r="TFY13" s="963"/>
      <c r="TFZ13" s="962"/>
      <c r="TGA13" s="961"/>
      <c r="TGB13" s="961"/>
      <c r="TGC13" s="963"/>
      <c r="TGD13" s="962"/>
      <c r="TGE13" s="961"/>
      <c r="TGF13" s="961"/>
      <c r="TGG13" s="963"/>
      <c r="TGH13" s="962"/>
      <c r="TGI13" s="961"/>
      <c r="TGJ13" s="961"/>
      <c r="TGK13" s="963"/>
      <c r="TGL13" s="962"/>
      <c r="TGM13" s="961"/>
      <c r="TGN13" s="961"/>
      <c r="TGO13" s="963"/>
      <c r="TGP13" s="962"/>
      <c r="TGQ13" s="961"/>
      <c r="TGR13" s="961"/>
      <c r="TGS13" s="963"/>
      <c r="TGT13" s="962"/>
      <c r="TGU13" s="961"/>
      <c r="TGV13" s="961"/>
      <c r="TGW13" s="963"/>
      <c r="TGX13" s="962"/>
      <c r="TGY13" s="961"/>
      <c r="TGZ13" s="961"/>
      <c r="THA13" s="963"/>
      <c r="THB13" s="962"/>
      <c r="THC13" s="961"/>
      <c r="THD13" s="961"/>
      <c r="THE13" s="963"/>
      <c r="THF13" s="962"/>
      <c r="THG13" s="961"/>
      <c r="THH13" s="961"/>
      <c r="THI13" s="963"/>
      <c r="THJ13" s="962"/>
      <c r="THK13" s="961"/>
      <c r="THL13" s="961"/>
      <c r="THM13" s="963"/>
      <c r="THN13" s="962"/>
      <c r="THO13" s="961"/>
      <c r="THP13" s="961"/>
      <c r="THQ13" s="963"/>
      <c r="THR13" s="962"/>
      <c r="THS13" s="961"/>
      <c r="THT13" s="961"/>
      <c r="THU13" s="963"/>
      <c r="THV13" s="962"/>
      <c r="THW13" s="961"/>
      <c r="THX13" s="961"/>
      <c r="THY13" s="963"/>
      <c r="THZ13" s="962"/>
      <c r="TIA13" s="961"/>
      <c r="TIB13" s="961"/>
      <c r="TIC13" s="963"/>
      <c r="TID13" s="962"/>
      <c r="TIE13" s="961"/>
      <c r="TIF13" s="961"/>
      <c r="TIG13" s="963"/>
      <c r="TIH13" s="962"/>
      <c r="TII13" s="961"/>
      <c r="TIJ13" s="961"/>
      <c r="TIK13" s="963"/>
      <c r="TIL13" s="962"/>
      <c r="TIM13" s="961"/>
      <c r="TIN13" s="961"/>
      <c r="TIO13" s="963"/>
      <c r="TIP13" s="962"/>
      <c r="TIQ13" s="961"/>
      <c r="TIR13" s="961"/>
      <c r="TIS13" s="963"/>
      <c r="TIT13" s="962"/>
      <c r="TIU13" s="961"/>
      <c r="TIV13" s="961"/>
      <c r="TIW13" s="963"/>
      <c r="TIX13" s="962"/>
      <c r="TIY13" s="961"/>
      <c r="TIZ13" s="961"/>
      <c r="TJA13" s="963"/>
      <c r="TJB13" s="962"/>
      <c r="TJC13" s="961"/>
      <c r="TJD13" s="961"/>
      <c r="TJE13" s="963"/>
      <c r="TJF13" s="962"/>
      <c r="TJG13" s="961"/>
      <c r="TJH13" s="961"/>
      <c r="TJI13" s="963"/>
      <c r="TJJ13" s="962"/>
      <c r="TJK13" s="961"/>
      <c r="TJL13" s="961"/>
      <c r="TJM13" s="963"/>
      <c r="TJN13" s="962"/>
      <c r="TJO13" s="961"/>
      <c r="TJP13" s="961"/>
      <c r="TJQ13" s="963"/>
      <c r="TJR13" s="962"/>
      <c r="TJS13" s="961"/>
      <c r="TJT13" s="961"/>
      <c r="TJU13" s="963"/>
      <c r="TJV13" s="962"/>
      <c r="TJW13" s="961"/>
      <c r="TJX13" s="961"/>
      <c r="TJY13" s="963"/>
      <c r="TJZ13" s="962"/>
      <c r="TKA13" s="961"/>
      <c r="TKB13" s="961"/>
      <c r="TKC13" s="963"/>
      <c r="TKD13" s="962"/>
      <c r="TKE13" s="961"/>
      <c r="TKF13" s="961"/>
      <c r="TKG13" s="963"/>
      <c r="TKH13" s="962"/>
      <c r="TKI13" s="961"/>
      <c r="TKJ13" s="961"/>
      <c r="TKK13" s="963"/>
      <c r="TKL13" s="962"/>
      <c r="TKM13" s="961"/>
      <c r="TKN13" s="961"/>
      <c r="TKO13" s="963"/>
      <c r="TKP13" s="962"/>
      <c r="TKQ13" s="961"/>
      <c r="TKR13" s="961"/>
      <c r="TKS13" s="963"/>
      <c r="TKT13" s="962"/>
      <c r="TKU13" s="961"/>
      <c r="TKV13" s="961"/>
      <c r="TKW13" s="963"/>
      <c r="TKX13" s="962"/>
      <c r="TKY13" s="961"/>
      <c r="TKZ13" s="961"/>
      <c r="TLA13" s="963"/>
      <c r="TLB13" s="962"/>
      <c r="TLC13" s="961"/>
      <c r="TLD13" s="961"/>
      <c r="TLE13" s="963"/>
      <c r="TLF13" s="962"/>
      <c r="TLG13" s="961"/>
      <c r="TLH13" s="961"/>
      <c r="TLI13" s="963"/>
      <c r="TLJ13" s="962"/>
      <c r="TLK13" s="961"/>
      <c r="TLL13" s="961"/>
      <c r="TLM13" s="963"/>
      <c r="TLN13" s="962"/>
      <c r="TLO13" s="961"/>
      <c r="TLP13" s="961"/>
      <c r="TLQ13" s="963"/>
      <c r="TLR13" s="962"/>
      <c r="TLS13" s="961"/>
      <c r="TLT13" s="961"/>
      <c r="TLU13" s="963"/>
      <c r="TLV13" s="962"/>
      <c r="TLW13" s="961"/>
      <c r="TLX13" s="961"/>
      <c r="TLY13" s="963"/>
      <c r="TLZ13" s="962"/>
      <c r="TMA13" s="961"/>
      <c r="TMB13" s="961"/>
      <c r="TMC13" s="963"/>
      <c r="TMD13" s="962"/>
      <c r="TME13" s="961"/>
      <c r="TMF13" s="961"/>
      <c r="TMG13" s="963"/>
      <c r="TMH13" s="962"/>
      <c r="TMI13" s="961"/>
      <c r="TMJ13" s="961"/>
      <c r="TMK13" s="963"/>
      <c r="TML13" s="962"/>
      <c r="TMM13" s="961"/>
      <c r="TMN13" s="961"/>
      <c r="TMO13" s="963"/>
      <c r="TMP13" s="962"/>
      <c r="TMQ13" s="961"/>
      <c r="TMR13" s="961"/>
      <c r="TMS13" s="963"/>
      <c r="TMT13" s="962"/>
      <c r="TMU13" s="961"/>
      <c r="TMV13" s="961"/>
      <c r="TMW13" s="963"/>
      <c r="TMX13" s="962"/>
      <c r="TMY13" s="961"/>
      <c r="TMZ13" s="961"/>
      <c r="TNA13" s="963"/>
      <c r="TNB13" s="962"/>
      <c r="TNC13" s="961"/>
      <c r="TND13" s="961"/>
      <c r="TNE13" s="963"/>
      <c r="TNF13" s="962"/>
      <c r="TNG13" s="961"/>
      <c r="TNH13" s="961"/>
      <c r="TNI13" s="963"/>
      <c r="TNJ13" s="962"/>
      <c r="TNK13" s="961"/>
      <c r="TNL13" s="961"/>
      <c r="TNM13" s="963"/>
      <c r="TNN13" s="962"/>
      <c r="TNO13" s="961"/>
      <c r="TNP13" s="961"/>
      <c r="TNQ13" s="963"/>
      <c r="TNR13" s="962"/>
      <c r="TNS13" s="961"/>
      <c r="TNT13" s="961"/>
      <c r="TNU13" s="963"/>
      <c r="TNV13" s="962"/>
      <c r="TNW13" s="961"/>
      <c r="TNX13" s="961"/>
      <c r="TNY13" s="963"/>
      <c r="TNZ13" s="962"/>
      <c r="TOA13" s="961"/>
      <c r="TOB13" s="961"/>
      <c r="TOC13" s="963"/>
      <c r="TOD13" s="962"/>
      <c r="TOE13" s="961"/>
      <c r="TOF13" s="961"/>
      <c r="TOG13" s="963"/>
      <c r="TOH13" s="962"/>
      <c r="TOI13" s="961"/>
      <c r="TOJ13" s="961"/>
      <c r="TOK13" s="963"/>
      <c r="TOL13" s="962"/>
      <c r="TOM13" s="961"/>
      <c r="TON13" s="961"/>
      <c r="TOO13" s="963"/>
      <c r="TOP13" s="962"/>
      <c r="TOQ13" s="961"/>
      <c r="TOR13" s="961"/>
      <c r="TOS13" s="963"/>
      <c r="TOT13" s="962"/>
      <c r="TOU13" s="961"/>
      <c r="TOV13" s="961"/>
      <c r="TOW13" s="963"/>
      <c r="TOX13" s="962"/>
      <c r="TOY13" s="961"/>
      <c r="TOZ13" s="961"/>
      <c r="TPA13" s="963"/>
      <c r="TPB13" s="962"/>
      <c r="TPC13" s="961"/>
      <c r="TPD13" s="961"/>
      <c r="TPE13" s="963"/>
      <c r="TPF13" s="962"/>
      <c r="TPG13" s="961"/>
      <c r="TPH13" s="961"/>
      <c r="TPI13" s="963"/>
      <c r="TPJ13" s="962"/>
      <c r="TPK13" s="961"/>
      <c r="TPL13" s="961"/>
      <c r="TPM13" s="963"/>
      <c r="TPN13" s="962"/>
      <c r="TPO13" s="961"/>
      <c r="TPP13" s="961"/>
      <c r="TPQ13" s="963"/>
      <c r="TPR13" s="962"/>
      <c r="TPS13" s="961"/>
      <c r="TPT13" s="961"/>
      <c r="TPU13" s="963"/>
      <c r="TPV13" s="962"/>
      <c r="TPW13" s="961"/>
      <c r="TPX13" s="961"/>
      <c r="TPY13" s="963"/>
      <c r="TPZ13" s="962"/>
      <c r="TQA13" s="961"/>
      <c r="TQB13" s="961"/>
      <c r="TQC13" s="963"/>
      <c r="TQD13" s="962"/>
      <c r="TQE13" s="961"/>
      <c r="TQF13" s="961"/>
      <c r="TQG13" s="963"/>
      <c r="TQH13" s="962"/>
      <c r="TQI13" s="961"/>
      <c r="TQJ13" s="961"/>
      <c r="TQK13" s="963"/>
      <c r="TQL13" s="962"/>
      <c r="TQM13" s="961"/>
      <c r="TQN13" s="961"/>
      <c r="TQO13" s="963"/>
      <c r="TQP13" s="962"/>
      <c r="TQQ13" s="961"/>
      <c r="TQR13" s="961"/>
      <c r="TQS13" s="963"/>
      <c r="TQT13" s="962"/>
      <c r="TQU13" s="961"/>
      <c r="TQV13" s="961"/>
      <c r="TQW13" s="963"/>
      <c r="TQX13" s="962"/>
      <c r="TQY13" s="961"/>
      <c r="TQZ13" s="961"/>
      <c r="TRA13" s="963"/>
      <c r="TRB13" s="962"/>
      <c r="TRC13" s="961"/>
      <c r="TRD13" s="961"/>
      <c r="TRE13" s="963"/>
      <c r="TRF13" s="962"/>
      <c r="TRG13" s="961"/>
      <c r="TRH13" s="961"/>
      <c r="TRI13" s="963"/>
      <c r="TRJ13" s="962"/>
      <c r="TRK13" s="961"/>
      <c r="TRL13" s="961"/>
      <c r="TRM13" s="963"/>
      <c r="TRN13" s="962"/>
      <c r="TRO13" s="961"/>
      <c r="TRP13" s="961"/>
      <c r="TRQ13" s="963"/>
      <c r="TRR13" s="962"/>
      <c r="TRS13" s="961"/>
      <c r="TRT13" s="961"/>
      <c r="TRU13" s="963"/>
      <c r="TRV13" s="962"/>
      <c r="TRW13" s="961"/>
      <c r="TRX13" s="961"/>
      <c r="TRY13" s="963"/>
      <c r="TRZ13" s="962"/>
      <c r="TSA13" s="961"/>
      <c r="TSB13" s="961"/>
      <c r="TSC13" s="963"/>
      <c r="TSD13" s="962"/>
      <c r="TSE13" s="961"/>
      <c r="TSF13" s="961"/>
      <c r="TSG13" s="963"/>
      <c r="TSH13" s="962"/>
      <c r="TSI13" s="961"/>
      <c r="TSJ13" s="961"/>
      <c r="TSK13" s="963"/>
      <c r="TSL13" s="962"/>
      <c r="TSM13" s="961"/>
      <c r="TSN13" s="961"/>
      <c r="TSO13" s="963"/>
      <c r="TSP13" s="962"/>
      <c r="TSQ13" s="961"/>
      <c r="TSR13" s="961"/>
      <c r="TSS13" s="963"/>
      <c r="TST13" s="962"/>
      <c r="TSU13" s="961"/>
      <c r="TSV13" s="961"/>
      <c r="TSW13" s="963"/>
      <c r="TSX13" s="962"/>
      <c r="TSY13" s="961"/>
      <c r="TSZ13" s="961"/>
      <c r="TTA13" s="963"/>
      <c r="TTB13" s="962"/>
      <c r="TTC13" s="961"/>
      <c r="TTD13" s="961"/>
      <c r="TTE13" s="963"/>
      <c r="TTF13" s="962"/>
      <c r="TTG13" s="961"/>
      <c r="TTH13" s="961"/>
      <c r="TTI13" s="963"/>
      <c r="TTJ13" s="962"/>
      <c r="TTK13" s="961"/>
      <c r="TTL13" s="961"/>
      <c r="TTM13" s="963"/>
      <c r="TTN13" s="962"/>
      <c r="TTO13" s="961"/>
      <c r="TTP13" s="961"/>
      <c r="TTQ13" s="963"/>
      <c r="TTR13" s="962"/>
      <c r="TTS13" s="961"/>
      <c r="TTT13" s="961"/>
      <c r="TTU13" s="963"/>
      <c r="TTV13" s="962"/>
      <c r="TTW13" s="961"/>
      <c r="TTX13" s="961"/>
      <c r="TTY13" s="963"/>
      <c r="TTZ13" s="962"/>
      <c r="TUA13" s="961"/>
      <c r="TUB13" s="961"/>
      <c r="TUC13" s="963"/>
      <c r="TUD13" s="962"/>
      <c r="TUE13" s="961"/>
      <c r="TUF13" s="961"/>
      <c r="TUG13" s="963"/>
      <c r="TUH13" s="962"/>
      <c r="TUI13" s="961"/>
      <c r="TUJ13" s="961"/>
      <c r="TUK13" s="963"/>
      <c r="TUL13" s="962"/>
      <c r="TUM13" s="961"/>
      <c r="TUN13" s="961"/>
      <c r="TUO13" s="963"/>
      <c r="TUP13" s="962"/>
      <c r="TUQ13" s="961"/>
      <c r="TUR13" s="961"/>
      <c r="TUS13" s="963"/>
      <c r="TUT13" s="962"/>
      <c r="TUU13" s="961"/>
      <c r="TUV13" s="961"/>
      <c r="TUW13" s="963"/>
      <c r="TUX13" s="962"/>
      <c r="TUY13" s="961"/>
      <c r="TUZ13" s="961"/>
      <c r="TVA13" s="963"/>
      <c r="TVB13" s="962"/>
      <c r="TVC13" s="961"/>
      <c r="TVD13" s="961"/>
      <c r="TVE13" s="963"/>
      <c r="TVF13" s="962"/>
      <c r="TVG13" s="961"/>
      <c r="TVH13" s="961"/>
      <c r="TVI13" s="963"/>
      <c r="TVJ13" s="962"/>
      <c r="TVK13" s="961"/>
      <c r="TVL13" s="961"/>
      <c r="TVM13" s="963"/>
      <c r="TVN13" s="962"/>
      <c r="TVO13" s="961"/>
      <c r="TVP13" s="961"/>
      <c r="TVQ13" s="963"/>
      <c r="TVR13" s="962"/>
      <c r="TVS13" s="961"/>
      <c r="TVT13" s="961"/>
      <c r="TVU13" s="963"/>
      <c r="TVV13" s="962"/>
      <c r="TVW13" s="961"/>
      <c r="TVX13" s="961"/>
      <c r="TVY13" s="963"/>
      <c r="TVZ13" s="962"/>
      <c r="TWA13" s="961"/>
      <c r="TWB13" s="961"/>
      <c r="TWC13" s="963"/>
      <c r="TWD13" s="962"/>
      <c r="TWE13" s="961"/>
      <c r="TWF13" s="961"/>
      <c r="TWG13" s="963"/>
      <c r="TWH13" s="962"/>
      <c r="TWI13" s="961"/>
      <c r="TWJ13" s="961"/>
      <c r="TWK13" s="963"/>
      <c r="TWL13" s="962"/>
      <c r="TWM13" s="961"/>
      <c r="TWN13" s="961"/>
      <c r="TWO13" s="963"/>
      <c r="TWP13" s="962"/>
      <c r="TWQ13" s="961"/>
      <c r="TWR13" s="961"/>
      <c r="TWS13" s="963"/>
      <c r="TWT13" s="962"/>
      <c r="TWU13" s="961"/>
      <c r="TWV13" s="961"/>
      <c r="TWW13" s="963"/>
      <c r="TWX13" s="962"/>
      <c r="TWY13" s="961"/>
      <c r="TWZ13" s="961"/>
      <c r="TXA13" s="963"/>
      <c r="TXB13" s="962"/>
      <c r="TXC13" s="961"/>
      <c r="TXD13" s="961"/>
      <c r="TXE13" s="963"/>
      <c r="TXF13" s="962"/>
      <c r="TXG13" s="961"/>
      <c r="TXH13" s="961"/>
      <c r="TXI13" s="963"/>
      <c r="TXJ13" s="962"/>
      <c r="TXK13" s="961"/>
      <c r="TXL13" s="961"/>
      <c r="TXM13" s="963"/>
      <c r="TXN13" s="962"/>
      <c r="TXO13" s="961"/>
      <c r="TXP13" s="961"/>
      <c r="TXQ13" s="963"/>
      <c r="TXR13" s="962"/>
      <c r="TXS13" s="961"/>
      <c r="TXT13" s="961"/>
      <c r="TXU13" s="963"/>
      <c r="TXV13" s="962"/>
      <c r="TXW13" s="961"/>
      <c r="TXX13" s="961"/>
      <c r="TXY13" s="963"/>
      <c r="TXZ13" s="962"/>
      <c r="TYA13" s="961"/>
      <c r="TYB13" s="961"/>
      <c r="TYC13" s="963"/>
      <c r="TYD13" s="962"/>
      <c r="TYE13" s="961"/>
      <c r="TYF13" s="961"/>
      <c r="TYG13" s="963"/>
      <c r="TYH13" s="962"/>
      <c r="TYI13" s="961"/>
      <c r="TYJ13" s="961"/>
      <c r="TYK13" s="963"/>
      <c r="TYL13" s="962"/>
      <c r="TYM13" s="961"/>
      <c r="TYN13" s="961"/>
      <c r="TYO13" s="963"/>
      <c r="TYP13" s="962"/>
      <c r="TYQ13" s="961"/>
      <c r="TYR13" s="961"/>
      <c r="TYS13" s="963"/>
      <c r="TYT13" s="962"/>
      <c r="TYU13" s="961"/>
      <c r="TYV13" s="961"/>
      <c r="TYW13" s="963"/>
      <c r="TYX13" s="962"/>
      <c r="TYY13" s="961"/>
      <c r="TYZ13" s="961"/>
      <c r="TZA13" s="963"/>
      <c r="TZB13" s="962"/>
      <c r="TZC13" s="961"/>
      <c r="TZD13" s="961"/>
      <c r="TZE13" s="963"/>
      <c r="TZF13" s="962"/>
      <c r="TZG13" s="961"/>
      <c r="TZH13" s="961"/>
      <c r="TZI13" s="963"/>
      <c r="TZJ13" s="962"/>
      <c r="TZK13" s="961"/>
      <c r="TZL13" s="961"/>
      <c r="TZM13" s="963"/>
      <c r="TZN13" s="962"/>
      <c r="TZO13" s="961"/>
      <c r="TZP13" s="961"/>
      <c r="TZQ13" s="963"/>
      <c r="TZR13" s="962"/>
      <c r="TZS13" s="961"/>
      <c r="TZT13" s="961"/>
      <c r="TZU13" s="963"/>
      <c r="TZV13" s="962"/>
      <c r="TZW13" s="961"/>
      <c r="TZX13" s="961"/>
      <c r="TZY13" s="963"/>
      <c r="TZZ13" s="962"/>
      <c r="UAA13" s="961"/>
      <c r="UAB13" s="961"/>
      <c r="UAC13" s="963"/>
      <c r="UAD13" s="962"/>
      <c r="UAE13" s="961"/>
      <c r="UAF13" s="961"/>
      <c r="UAG13" s="963"/>
      <c r="UAH13" s="962"/>
      <c r="UAI13" s="961"/>
      <c r="UAJ13" s="961"/>
      <c r="UAK13" s="963"/>
      <c r="UAL13" s="962"/>
      <c r="UAM13" s="961"/>
      <c r="UAN13" s="961"/>
      <c r="UAO13" s="963"/>
      <c r="UAP13" s="962"/>
      <c r="UAQ13" s="961"/>
      <c r="UAR13" s="961"/>
      <c r="UAS13" s="963"/>
      <c r="UAT13" s="962"/>
      <c r="UAU13" s="961"/>
      <c r="UAV13" s="961"/>
      <c r="UAW13" s="963"/>
      <c r="UAX13" s="962"/>
      <c r="UAY13" s="961"/>
      <c r="UAZ13" s="961"/>
      <c r="UBA13" s="963"/>
      <c r="UBB13" s="962"/>
      <c r="UBC13" s="961"/>
      <c r="UBD13" s="961"/>
      <c r="UBE13" s="963"/>
      <c r="UBF13" s="962"/>
      <c r="UBG13" s="961"/>
      <c r="UBH13" s="961"/>
      <c r="UBI13" s="963"/>
      <c r="UBJ13" s="962"/>
      <c r="UBK13" s="961"/>
      <c r="UBL13" s="961"/>
      <c r="UBM13" s="963"/>
      <c r="UBN13" s="962"/>
      <c r="UBO13" s="961"/>
      <c r="UBP13" s="961"/>
      <c r="UBQ13" s="963"/>
      <c r="UBR13" s="962"/>
      <c r="UBS13" s="961"/>
      <c r="UBT13" s="961"/>
      <c r="UBU13" s="963"/>
      <c r="UBV13" s="962"/>
      <c r="UBW13" s="961"/>
      <c r="UBX13" s="961"/>
      <c r="UBY13" s="963"/>
      <c r="UBZ13" s="962"/>
      <c r="UCA13" s="961"/>
      <c r="UCB13" s="961"/>
      <c r="UCC13" s="963"/>
      <c r="UCD13" s="962"/>
      <c r="UCE13" s="961"/>
      <c r="UCF13" s="961"/>
      <c r="UCG13" s="963"/>
      <c r="UCH13" s="962"/>
      <c r="UCI13" s="961"/>
      <c r="UCJ13" s="961"/>
      <c r="UCK13" s="963"/>
      <c r="UCL13" s="962"/>
      <c r="UCM13" s="961"/>
      <c r="UCN13" s="961"/>
      <c r="UCO13" s="963"/>
      <c r="UCP13" s="962"/>
      <c r="UCQ13" s="961"/>
      <c r="UCR13" s="961"/>
      <c r="UCS13" s="963"/>
      <c r="UCT13" s="962"/>
      <c r="UCU13" s="961"/>
      <c r="UCV13" s="961"/>
      <c r="UCW13" s="963"/>
      <c r="UCX13" s="962"/>
      <c r="UCY13" s="961"/>
      <c r="UCZ13" s="961"/>
      <c r="UDA13" s="963"/>
      <c r="UDB13" s="962"/>
      <c r="UDC13" s="961"/>
      <c r="UDD13" s="961"/>
      <c r="UDE13" s="963"/>
      <c r="UDF13" s="962"/>
      <c r="UDG13" s="961"/>
      <c r="UDH13" s="961"/>
      <c r="UDI13" s="963"/>
      <c r="UDJ13" s="962"/>
      <c r="UDK13" s="961"/>
      <c r="UDL13" s="961"/>
      <c r="UDM13" s="963"/>
      <c r="UDN13" s="962"/>
      <c r="UDO13" s="961"/>
      <c r="UDP13" s="961"/>
      <c r="UDQ13" s="963"/>
      <c r="UDR13" s="962"/>
      <c r="UDS13" s="961"/>
      <c r="UDT13" s="961"/>
      <c r="UDU13" s="963"/>
      <c r="UDV13" s="962"/>
      <c r="UDW13" s="961"/>
      <c r="UDX13" s="961"/>
      <c r="UDY13" s="963"/>
      <c r="UDZ13" s="962"/>
      <c r="UEA13" s="961"/>
      <c r="UEB13" s="961"/>
      <c r="UEC13" s="963"/>
      <c r="UED13" s="962"/>
      <c r="UEE13" s="961"/>
      <c r="UEF13" s="961"/>
      <c r="UEG13" s="963"/>
      <c r="UEH13" s="962"/>
      <c r="UEI13" s="961"/>
      <c r="UEJ13" s="961"/>
      <c r="UEK13" s="963"/>
      <c r="UEL13" s="962"/>
      <c r="UEM13" s="961"/>
      <c r="UEN13" s="961"/>
      <c r="UEO13" s="963"/>
      <c r="UEP13" s="962"/>
      <c r="UEQ13" s="961"/>
      <c r="UER13" s="961"/>
      <c r="UES13" s="963"/>
      <c r="UET13" s="962"/>
      <c r="UEU13" s="961"/>
      <c r="UEV13" s="961"/>
      <c r="UEW13" s="963"/>
      <c r="UEX13" s="962"/>
      <c r="UEY13" s="961"/>
      <c r="UEZ13" s="961"/>
      <c r="UFA13" s="963"/>
      <c r="UFB13" s="962"/>
      <c r="UFC13" s="961"/>
      <c r="UFD13" s="961"/>
      <c r="UFE13" s="963"/>
      <c r="UFF13" s="962"/>
      <c r="UFG13" s="961"/>
      <c r="UFH13" s="961"/>
      <c r="UFI13" s="963"/>
      <c r="UFJ13" s="962"/>
      <c r="UFK13" s="961"/>
      <c r="UFL13" s="961"/>
      <c r="UFM13" s="963"/>
      <c r="UFN13" s="962"/>
      <c r="UFO13" s="961"/>
      <c r="UFP13" s="961"/>
      <c r="UFQ13" s="963"/>
      <c r="UFR13" s="962"/>
      <c r="UFS13" s="961"/>
      <c r="UFT13" s="961"/>
      <c r="UFU13" s="963"/>
      <c r="UFV13" s="962"/>
      <c r="UFW13" s="961"/>
      <c r="UFX13" s="961"/>
      <c r="UFY13" s="963"/>
      <c r="UFZ13" s="962"/>
      <c r="UGA13" s="961"/>
      <c r="UGB13" s="961"/>
      <c r="UGC13" s="963"/>
      <c r="UGD13" s="962"/>
      <c r="UGE13" s="961"/>
      <c r="UGF13" s="961"/>
      <c r="UGG13" s="963"/>
      <c r="UGH13" s="962"/>
      <c r="UGI13" s="961"/>
      <c r="UGJ13" s="961"/>
      <c r="UGK13" s="963"/>
      <c r="UGL13" s="962"/>
      <c r="UGM13" s="961"/>
      <c r="UGN13" s="961"/>
      <c r="UGO13" s="963"/>
      <c r="UGP13" s="962"/>
      <c r="UGQ13" s="961"/>
      <c r="UGR13" s="961"/>
      <c r="UGS13" s="963"/>
      <c r="UGT13" s="962"/>
      <c r="UGU13" s="961"/>
      <c r="UGV13" s="961"/>
      <c r="UGW13" s="963"/>
      <c r="UGX13" s="962"/>
      <c r="UGY13" s="961"/>
      <c r="UGZ13" s="961"/>
      <c r="UHA13" s="963"/>
      <c r="UHB13" s="962"/>
      <c r="UHC13" s="961"/>
      <c r="UHD13" s="961"/>
      <c r="UHE13" s="963"/>
      <c r="UHF13" s="962"/>
      <c r="UHG13" s="961"/>
      <c r="UHH13" s="961"/>
      <c r="UHI13" s="963"/>
      <c r="UHJ13" s="962"/>
      <c r="UHK13" s="961"/>
      <c r="UHL13" s="961"/>
      <c r="UHM13" s="963"/>
      <c r="UHN13" s="962"/>
      <c r="UHO13" s="961"/>
      <c r="UHP13" s="961"/>
      <c r="UHQ13" s="963"/>
      <c r="UHR13" s="962"/>
      <c r="UHS13" s="961"/>
      <c r="UHT13" s="961"/>
      <c r="UHU13" s="963"/>
      <c r="UHV13" s="962"/>
      <c r="UHW13" s="961"/>
      <c r="UHX13" s="961"/>
      <c r="UHY13" s="963"/>
      <c r="UHZ13" s="962"/>
      <c r="UIA13" s="961"/>
      <c r="UIB13" s="961"/>
      <c r="UIC13" s="963"/>
      <c r="UID13" s="962"/>
      <c r="UIE13" s="961"/>
      <c r="UIF13" s="961"/>
      <c r="UIG13" s="963"/>
      <c r="UIH13" s="962"/>
      <c r="UII13" s="961"/>
      <c r="UIJ13" s="961"/>
      <c r="UIK13" s="963"/>
      <c r="UIL13" s="962"/>
      <c r="UIM13" s="961"/>
      <c r="UIN13" s="961"/>
      <c r="UIO13" s="963"/>
      <c r="UIP13" s="962"/>
      <c r="UIQ13" s="961"/>
      <c r="UIR13" s="961"/>
      <c r="UIS13" s="963"/>
      <c r="UIT13" s="962"/>
      <c r="UIU13" s="961"/>
      <c r="UIV13" s="961"/>
      <c r="UIW13" s="963"/>
      <c r="UIX13" s="962"/>
      <c r="UIY13" s="961"/>
      <c r="UIZ13" s="961"/>
      <c r="UJA13" s="963"/>
      <c r="UJB13" s="962"/>
      <c r="UJC13" s="961"/>
      <c r="UJD13" s="961"/>
      <c r="UJE13" s="963"/>
      <c r="UJF13" s="962"/>
      <c r="UJG13" s="961"/>
      <c r="UJH13" s="961"/>
      <c r="UJI13" s="963"/>
      <c r="UJJ13" s="962"/>
      <c r="UJK13" s="961"/>
      <c r="UJL13" s="961"/>
      <c r="UJM13" s="963"/>
      <c r="UJN13" s="962"/>
      <c r="UJO13" s="961"/>
      <c r="UJP13" s="961"/>
      <c r="UJQ13" s="963"/>
      <c r="UJR13" s="962"/>
      <c r="UJS13" s="961"/>
      <c r="UJT13" s="961"/>
      <c r="UJU13" s="963"/>
      <c r="UJV13" s="962"/>
      <c r="UJW13" s="961"/>
      <c r="UJX13" s="961"/>
      <c r="UJY13" s="963"/>
      <c r="UJZ13" s="962"/>
      <c r="UKA13" s="961"/>
      <c r="UKB13" s="961"/>
      <c r="UKC13" s="963"/>
      <c r="UKD13" s="962"/>
      <c r="UKE13" s="961"/>
      <c r="UKF13" s="961"/>
      <c r="UKG13" s="963"/>
      <c r="UKH13" s="962"/>
      <c r="UKI13" s="961"/>
      <c r="UKJ13" s="961"/>
      <c r="UKK13" s="963"/>
      <c r="UKL13" s="962"/>
      <c r="UKM13" s="961"/>
      <c r="UKN13" s="961"/>
      <c r="UKO13" s="963"/>
      <c r="UKP13" s="962"/>
      <c r="UKQ13" s="961"/>
      <c r="UKR13" s="961"/>
      <c r="UKS13" s="963"/>
      <c r="UKT13" s="962"/>
      <c r="UKU13" s="961"/>
      <c r="UKV13" s="961"/>
      <c r="UKW13" s="963"/>
      <c r="UKX13" s="962"/>
      <c r="UKY13" s="961"/>
      <c r="UKZ13" s="961"/>
      <c r="ULA13" s="963"/>
      <c r="ULB13" s="962"/>
      <c r="ULC13" s="961"/>
      <c r="ULD13" s="961"/>
      <c r="ULE13" s="963"/>
      <c r="ULF13" s="962"/>
      <c r="ULG13" s="961"/>
      <c r="ULH13" s="961"/>
      <c r="ULI13" s="963"/>
      <c r="ULJ13" s="962"/>
      <c r="ULK13" s="961"/>
      <c r="ULL13" s="961"/>
      <c r="ULM13" s="963"/>
      <c r="ULN13" s="962"/>
      <c r="ULO13" s="961"/>
      <c r="ULP13" s="961"/>
      <c r="ULQ13" s="963"/>
      <c r="ULR13" s="962"/>
      <c r="ULS13" s="961"/>
      <c r="ULT13" s="961"/>
      <c r="ULU13" s="963"/>
      <c r="ULV13" s="962"/>
      <c r="ULW13" s="961"/>
      <c r="ULX13" s="961"/>
      <c r="ULY13" s="963"/>
      <c r="ULZ13" s="962"/>
      <c r="UMA13" s="961"/>
      <c r="UMB13" s="961"/>
      <c r="UMC13" s="963"/>
      <c r="UMD13" s="962"/>
      <c r="UME13" s="961"/>
      <c r="UMF13" s="961"/>
      <c r="UMG13" s="963"/>
      <c r="UMH13" s="962"/>
      <c r="UMI13" s="961"/>
      <c r="UMJ13" s="961"/>
      <c r="UMK13" s="963"/>
      <c r="UML13" s="962"/>
      <c r="UMM13" s="961"/>
      <c r="UMN13" s="961"/>
      <c r="UMO13" s="963"/>
      <c r="UMP13" s="962"/>
      <c r="UMQ13" s="961"/>
      <c r="UMR13" s="961"/>
      <c r="UMS13" s="963"/>
      <c r="UMT13" s="962"/>
      <c r="UMU13" s="961"/>
      <c r="UMV13" s="961"/>
      <c r="UMW13" s="963"/>
      <c r="UMX13" s="962"/>
      <c r="UMY13" s="961"/>
      <c r="UMZ13" s="961"/>
      <c r="UNA13" s="963"/>
      <c r="UNB13" s="962"/>
      <c r="UNC13" s="961"/>
      <c r="UND13" s="961"/>
      <c r="UNE13" s="963"/>
      <c r="UNF13" s="962"/>
      <c r="UNG13" s="961"/>
      <c r="UNH13" s="961"/>
      <c r="UNI13" s="963"/>
      <c r="UNJ13" s="962"/>
      <c r="UNK13" s="961"/>
      <c r="UNL13" s="961"/>
      <c r="UNM13" s="963"/>
      <c r="UNN13" s="962"/>
      <c r="UNO13" s="961"/>
      <c r="UNP13" s="961"/>
      <c r="UNQ13" s="963"/>
      <c r="UNR13" s="962"/>
      <c r="UNS13" s="961"/>
      <c r="UNT13" s="961"/>
      <c r="UNU13" s="963"/>
      <c r="UNV13" s="962"/>
      <c r="UNW13" s="961"/>
      <c r="UNX13" s="961"/>
      <c r="UNY13" s="963"/>
      <c r="UNZ13" s="962"/>
      <c r="UOA13" s="961"/>
      <c r="UOB13" s="961"/>
      <c r="UOC13" s="963"/>
      <c r="UOD13" s="962"/>
      <c r="UOE13" s="961"/>
      <c r="UOF13" s="961"/>
      <c r="UOG13" s="963"/>
      <c r="UOH13" s="962"/>
      <c r="UOI13" s="961"/>
      <c r="UOJ13" s="961"/>
      <c r="UOK13" s="963"/>
      <c r="UOL13" s="962"/>
      <c r="UOM13" s="961"/>
      <c r="UON13" s="961"/>
      <c r="UOO13" s="963"/>
      <c r="UOP13" s="962"/>
      <c r="UOQ13" s="961"/>
      <c r="UOR13" s="961"/>
      <c r="UOS13" s="963"/>
      <c r="UOT13" s="962"/>
      <c r="UOU13" s="961"/>
      <c r="UOV13" s="961"/>
      <c r="UOW13" s="963"/>
      <c r="UOX13" s="962"/>
      <c r="UOY13" s="961"/>
      <c r="UOZ13" s="961"/>
      <c r="UPA13" s="963"/>
      <c r="UPB13" s="962"/>
      <c r="UPC13" s="961"/>
      <c r="UPD13" s="961"/>
      <c r="UPE13" s="963"/>
      <c r="UPF13" s="962"/>
      <c r="UPG13" s="961"/>
      <c r="UPH13" s="961"/>
      <c r="UPI13" s="963"/>
      <c r="UPJ13" s="962"/>
      <c r="UPK13" s="961"/>
      <c r="UPL13" s="961"/>
      <c r="UPM13" s="963"/>
      <c r="UPN13" s="962"/>
      <c r="UPO13" s="961"/>
      <c r="UPP13" s="961"/>
      <c r="UPQ13" s="963"/>
      <c r="UPR13" s="962"/>
      <c r="UPS13" s="961"/>
      <c r="UPT13" s="961"/>
      <c r="UPU13" s="963"/>
      <c r="UPV13" s="962"/>
      <c r="UPW13" s="961"/>
      <c r="UPX13" s="961"/>
      <c r="UPY13" s="963"/>
      <c r="UPZ13" s="962"/>
      <c r="UQA13" s="961"/>
      <c r="UQB13" s="961"/>
      <c r="UQC13" s="963"/>
      <c r="UQD13" s="962"/>
      <c r="UQE13" s="961"/>
      <c r="UQF13" s="961"/>
      <c r="UQG13" s="963"/>
      <c r="UQH13" s="962"/>
      <c r="UQI13" s="961"/>
      <c r="UQJ13" s="961"/>
      <c r="UQK13" s="963"/>
      <c r="UQL13" s="962"/>
      <c r="UQM13" s="961"/>
      <c r="UQN13" s="961"/>
      <c r="UQO13" s="963"/>
      <c r="UQP13" s="962"/>
      <c r="UQQ13" s="961"/>
      <c r="UQR13" s="961"/>
      <c r="UQS13" s="963"/>
      <c r="UQT13" s="962"/>
      <c r="UQU13" s="961"/>
      <c r="UQV13" s="961"/>
      <c r="UQW13" s="963"/>
      <c r="UQX13" s="962"/>
      <c r="UQY13" s="961"/>
      <c r="UQZ13" s="961"/>
      <c r="URA13" s="963"/>
      <c r="URB13" s="962"/>
      <c r="URC13" s="961"/>
      <c r="URD13" s="961"/>
      <c r="URE13" s="963"/>
      <c r="URF13" s="962"/>
      <c r="URG13" s="961"/>
      <c r="URH13" s="961"/>
      <c r="URI13" s="963"/>
      <c r="URJ13" s="962"/>
      <c r="URK13" s="961"/>
      <c r="URL13" s="961"/>
      <c r="URM13" s="963"/>
      <c r="URN13" s="962"/>
      <c r="URO13" s="961"/>
      <c r="URP13" s="961"/>
      <c r="URQ13" s="963"/>
      <c r="URR13" s="962"/>
      <c r="URS13" s="961"/>
      <c r="URT13" s="961"/>
      <c r="URU13" s="963"/>
      <c r="URV13" s="962"/>
      <c r="URW13" s="961"/>
      <c r="URX13" s="961"/>
      <c r="URY13" s="963"/>
      <c r="URZ13" s="962"/>
      <c r="USA13" s="961"/>
      <c r="USB13" s="961"/>
      <c r="USC13" s="963"/>
      <c r="USD13" s="962"/>
      <c r="USE13" s="961"/>
      <c r="USF13" s="961"/>
      <c r="USG13" s="963"/>
      <c r="USH13" s="962"/>
      <c r="USI13" s="961"/>
      <c r="USJ13" s="961"/>
      <c r="USK13" s="963"/>
      <c r="USL13" s="962"/>
      <c r="USM13" s="961"/>
      <c r="USN13" s="961"/>
      <c r="USO13" s="963"/>
      <c r="USP13" s="962"/>
      <c r="USQ13" s="961"/>
      <c r="USR13" s="961"/>
      <c r="USS13" s="963"/>
      <c r="UST13" s="962"/>
      <c r="USU13" s="961"/>
      <c r="USV13" s="961"/>
      <c r="USW13" s="963"/>
      <c r="USX13" s="962"/>
      <c r="USY13" s="961"/>
      <c r="USZ13" s="961"/>
      <c r="UTA13" s="963"/>
      <c r="UTB13" s="962"/>
      <c r="UTC13" s="961"/>
      <c r="UTD13" s="961"/>
      <c r="UTE13" s="963"/>
      <c r="UTF13" s="962"/>
      <c r="UTG13" s="961"/>
      <c r="UTH13" s="961"/>
      <c r="UTI13" s="963"/>
      <c r="UTJ13" s="962"/>
      <c r="UTK13" s="961"/>
      <c r="UTL13" s="961"/>
      <c r="UTM13" s="963"/>
      <c r="UTN13" s="962"/>
      <c r="UTO13" s="961"/>
      <c r="UTP13" s="961"/>
      <c r="UTQ13" s="963"/>
      <c r="UTR13" s="962"/>
      <c r="UTS13" s="961"/>
      <c r="UTT13" s="961"/>
      <c r="UTU13" s="963"/>
      <c r="UTV13" s="962"/>
      <c r="UTW13" s="961"/>
      <c r="UTX13" s="961"/>
      <c r="UTY13" s="963"/>
      <c r="UTZ13" s="962"/>
      <c r="UUA13" s="961"/>
      <c r="UUB13" s="961"/>
      <c r="UUC13" s="963"/>
      <c r="UUD13" s="962"/>
      <c r="UUE13" s="961"/>
      <c r="UUF13" s="961"/>
      <c r="UUG13" s="963"/>
      <c r="UUH13" s="962"/>
      <c r="UUI13" s="961"/>
      <c r="UUJ13" s="961"/>
      <c r="UUK13" s="963"/>
      <c r="UUL13" s="962"/>
      <c r="UUM13" s="961"/>
      <c r="UUN13" s="961"/>
      <c r="UUO13" s="963"/>
      <c r="UUP13" s="962"/>
      <c r="UUQ13" s="961"/>
      <c r="UUR13" s="961"/>
      <c r="UUS13" s="963"/>
      <c r="UUT13" s="962"/>
      <c r="UUU13" s="961"/>
      <c r="UUV13" s="961"/>
      <c r="UUW13" s="963"/>
      <c r="UUX13" s="962"/>
      <c r="UUY13" s="961"/>
      <c r="UUZ13" s="961"/>
      <c r="UVA13" s="963"/>
      <c r="UVB13" s="962"/>
      <c r="UVC13" s="961"/>
      <c r="UVD13" s="961"/>
      <c r="UVE13" s="963"/>
      <c r="UVF13" s="962"/>
      <c r="UVG13" s="961"/>
      <c r="UVH13" s="961"/>
      <c r="UVI13" s="963"/>
      <c r="UVJ13" s="962"/>
      <c r="UVK13" s="961"/>
      <c r="UVL13" s="961"/>
      <c r="UVM13" s="963"/>
      <c r="UVN13" s="962"/>
      <c r="UVO13" s="961"/>
      <c r="UVP13" s="961"/>
      <c r="UVQ13" s="963"/>
      <c r="UVR13" s="962"/>
      <c r="UVS13" s="961"/>
      <c r="UVT13" s="961"/>
      <c r="UVU13" s="963"/>
      <c r="UVV13" s="962"/>
      <c r="UVW13" s="961"/>
      <c r="UVX13" s="961"/>
      <c r="UVY13" s="963"/>
      <c r="UVZ13" s="962"/>
      <c r="UWA13" s="961"/>
      <c r="UWB13" s="961"/>
      <c r="UWC13" s="963"/>
      <c r="UWD13" s="962"/>
      <c r="UWE13" s="961"/>
      <c r="UWF13" s="961"/>
      <c r="UWG13" s="963"/>
      <c r="UWH13" s="962"/>
      <c r="UWI13" s="961"/>
      <c r="UWJ13" s="961"/>
      <c r="UWK13" s="963"/>
      <c r="UWL13" s="962"/>
      <c r="UWM13" s="961"/>
      <c r="UWN13" s="961"/>
      <c r="UWO13" s="963"/>
      <c r="UWP13" s="962"/>
      <c r="UWQ13" s="961"/>
      <c r="UWR13" s="961"/>
      <c r="UWS13" s="963"/>
      <c r="UWT13" s="962"/>
      <c r="UWU13" s="961"/>
      <c r="UWV13" s="961"/>
      <c r="UWW13" s="963"/>
      <c r="UWX13" s="962"/>
      <c r="UWY13" s="961"/>
      <c r="UWZ13" s="961"/>
      <c r="UXA13" s="963"/>
      <c r="UXB13" s="962"/>
      <c r="UXC13" s="961"/>
      <c r="UXD13" s="961"/>
      <c r="UXE13" s="963"/>
      <c r="UXF13" s="962"/>
      <c r="UXG13" s="961"/>
      <c r="UXH13" s="961"/>
      <c r="UXI13" s="963"/>
      <c r="UXJ13" s="962"/>
      <c r="UXK13" s="961"/>
      <c r="UXL13" s="961"/>
      <c r="UXM13" s="963"/>
      <c r="UXN13" s="962"/>
      <c r="UXO13" s="961"/>
      <c r="UXP13" s="961"/>
      <c r="UXQ13" s="963"/>
      <c r="UXR13" s="962"/>
      <c r="UXS13" s="961"/>
      <c r="UXT13" s="961"/>
      <c r="UXU13" s="963"/>
      <c r="UXV13" s="962"/>
      <c r="UXW13" s="961"/>
      <c r="UXX13" s="961"/>
      <c r="UXY13" s="963"/>
      <c r="UXZ13" s="962"/>
      <c r="UYA13" s="961"/>
      <c r="UYB13" s="961"/>
      <c r="UYC13" s="963"/>
      <c r="UYD13" s="962"/>
      <c r="UYE13" s="961"/>
      <c r="UYF13" s="961"/>
      <c r="UYG13" s="963"/>
      <c r="UYH13" s="962"/>
      <c r="UYI13" s="961"/>
      <c r="UYJ13" s="961"/>
      <c r="UYK13" s="963"/>
      <c r="UYL13" s="962"/>
      <c r="UYM13" s="961"/>
      <c r="UYN13" s="961"/>
      <c r="UYO13" s="963"/>
      <c r="UYP13" s="962"/>
      <c r="UYQ13" s="961"/>
      <c r="UYR13" s="961"/>
      <c r="UYS13" s="963"/>
      <c r="UYT13" s="962"/>
      <c r="UYU13" s="961"/>
      <c r="UYV13" s="961"/>
      <c r="UYW13" s="963"/>
      <c r="UYX13" s="962"/>
      <c r="UYY13" s="961"/>
      <c r="UYZ13" s="961"/>
      <c r="UZA13" s="963"/>
      <c r="UZB13" s="962"/>
      <c r="UZC13" s="961"/>
      <c r="UZD13" s="961"/>
      <c r="UZE13" s="963"/>
      <c r="UZF13" s="962"/>
      <c r="UZG13" s="961"/>
      <c r="UZH13" s="961"/>
      <c r="UZI13" s="963"/>
      <c r="UZJ13" s="962"/>
      <c r="UZK13" s="961"/>
      <c r="UZL13" s="961"/>
      <c r="UZM13" s="963"/>
      <c r="UZN13" s="962"/>
      <c r="UZO13" s="961"/>
      <c r="UZP13" s="961"/>
      <c r="UZQ13" s="963"/>
      <c r="UZR13" s="962"/>
      <c r="UZS13" s="961"/>
      <c r="UZT13" s="961"/>
      <c r="UZU13" s="963"/>
      <c r="UZV13" s="962"/>
      <c r="UZW13" s="961"/>
      <c r="UZX13" s="961"/>
      <c r="UZY13" s="963"/>
      <c r="UZZ13" s="962"/>
      <c r="VAA13" s="961"/>
      <c r="VAB13" s="961"/>
      <c r="VAC13" s="963"/>
      <c r="VAD13" s="962"/>
      <c r="VAE13" s="961"/>
      <c r="VAF13" s="961"/>
      <c r="VAG13" s="963"/>
      <c r="VAH13" s="962"/>
      <c r="VAI13" s="961"/>
      <c r="VAJ13" s="961"/>
      <c r="VAK13" s="963"/>
      <c r="VAL13" s="962"/>
      <c r="VAM13" s="961"/>
      <c r="VAN13" s="961"/>
      <c r="VAO13" s="963"/>
      <c r="VAP13" s="962"/>
      <c r="VAQ13" s="961"/>
      <c r="VAR13" s="961"/>
      <c r="VAS13" s="963"/>
      <c r="VAT13" s="962"/>
      <c r="VAU13" s="961"/>
      <c r="VAV13" s="961"/>
      <c r="VAW13" s="963"/>
      <c r="VAX13" s="962"/>
      <c r="VAY13" s="961"/>
      <c r="VAZ13" s="961"/>
      <c r="VBA13" s="963"/>
      <c r="VBB13" s="962"/>
      <c r="VBC13" s="961"/>
      <c r="VBD13" s="961"/>
      <c r="VBE13" s="963"/>
      <c r="VBF13" s="962"/>
      <c r="VBG13" s="961"/>
      <c r="VBH13" s="961"/>
      <c r="VBI13" s="963"/>
      <c r="VBJ13" s="962"/>
      <c r="VBK13" s="961"/>
      <c r="VBL13" s="961"/>
      <c r="VBM13" s="963"/>
      <c r="VBN13" s="962"/>
      <c r="VBO13" s="961"/>
      <c r="VBP13" s="961"/>
      <c r="VBQ13" s="963"/>
      <c r="VBR13" s="962"/>
      <c r="VBS13" s="961"/>
      <c r="VBT13" s="961"/>
      <c r="VBU13" s="963"/>
      <c r="VBV13" s="962"/>
      <c r="VBW13" s="961"/>
      <c r="VBX13" s="961"/>
      <c r="VBY13" s="963"/>
      <c r="VBZ13" s="962"/>
      <c r="VCA13" s="961"/>
      <c r="VCB13" s="961"/>
      <c r="VCC13" s="963"/>
      <c r="VCD13" s="962"/>
      <c r="VCE13" s="961"/>
      <c r="VCF13" s="961"/>
      <c r="VCG13" s="963"/>
      <c r="VCH13" s="962"/>
      <c r="VCI13" s="961"/>
      <c r="VCJ13" s="961"/>
      <c r="VCK13" s="963"/>
      <c r="VCL13" s="962"/>
      <c r="VCM13" s="961"/>
      <c r="VCN13" s="961"/>
      <c r="VCO13" s="963"/>
      <c r="VCP13" s="962"/>
      <c r="VCQ13" s="961"/>
      <c r="VCR13" s="961"/>
      <c r="VCS13" s="963"/>
      <c r="VCT13" s="962"/>
      <c r="VCU13" s="961"/>
      <c r="VCV13" s="961"/>
      <c r="VCW13" s="963"/>
      <c r="VCX13" s="962"/>
      <c r="VCY13" s="961"/>
      <c r="VCZ13" s="961"/>
      <c r="VDA13" s="963"/>
      <c r="VDB13" s="962"/>
      <c r="VDC13" s="961"/>
      <c r="VDD13" s="961"/>
      <c r="VDE13" s="963"/>
      <c r="VDF13" s="962"/>
      <c r="VDG13" s="961"/>
      <c r="VDH13" s="961"/>
      <c r="VDI13" s="963"/>
      <c r="VDJ13" s="962"/>
      <c r="VDK13" s="961"/>
      <c r="VDL13" s="961"/>
      <c r="VDM13" s="963"/>
      <c r="VDN13" s="962"/>
      <c r="VDO13" s="961"/>
      <c r="VDP13" s="961"/>
      <c r="VDQ13" s="963"/>
      <c r="VDR13" s="962"/>
      <c r="VDS13" s="961"/>
      <c r="VDT13" s="961"/>
      <c r="VDU13" s="963"/>
      <c r="VDV13" s="962"/>
      <c r="VDW13" s="961"/>
      <c r="VDX13" s="961"/>
      <c r="VDY13" s="963"/>
      <c r="VDZ13" s="962"/>
      <c r="VEA13" s="961"/>
      <c r="VEB13" s="961"/>
      <c r="VEC13" s="963"/>
      <c r="VED13" s="962"/>
      <c r="VEE13" s="961"/>
      <c r="VEF13" s="961"/>
      <c r="VEG13" s="963"/>
      <c r="VEH13" s="962"/>
      <c r="VEI13" s="961"/>
      <c r="VEJ13" s="961"/>
      <c r="VEK13" s="963"/>
      <c r="VEL13" s="962"/>
      <c r="VEM13" s="961"/>
      <c r="VEN13" s="961"/>
      <c r="VEO13" s="963"/>
      <c r="VEP13" s="962"/>
      <c r="VEQ13" s="961"/>
      <c r="VER13" s="961"/>
      <c r="VES13" s="963"/>
      <c r="VET13" s="962"/>
      <c r="VEU13" s="961"/>
      <c r="VEV13" s="961"/>
      <c r="VEW13" s="963"/>
      <c r="VEX13" s="962"/>
      <c r="VEY13" s="961"/>
      <c r="VEZ13" s="961"/>
      <c r="VFA13" s="963"/>
      <c r="VFB13" s="962"/>
      <c r="VFC13" s="961"/>
      <c r="VFD13" s="961"/>
      <c r="VFE13" s="963"/>
      <c r="VFF13" s="962"/>
      <c r="VFG13" s="961"/>
      <c r="VFH13" s="961"/>
      <c r="VFI13" s="963"/>
      <c r="VFJ13" s="962"/>
      <c r="VFK13" s="961"/>
      <c r="VFL13" s="961"/>
      <c r="VFM13" s="963"/>
      <c r="VFN13" s="962"/>
      <c r="VFO13" s="961"/>
      <c r="VFP13" s="961"/>
      <c r="VFQ13" s="963"/>
      <c r="VFR13" s="962"/>
      <c r="VFS13" s="961"/>
      <c r="VFT13" s="961"/>
      <c r="VFU13" s="963"/>
      <c r="VFV13" s="962"/>
      <c r="VFW13" s="961"/>
      <c r="VFX13" s="961"/>
      <c r="VFY13" s="963"/>
      <c r="VFZ13" s="962"/>
      <c r="VGA13" s="961"/>
      <c r="VGB13" s="961"/>
      <c r="VGC13" s="963"/>
      <c r="VGD13" s="962"/>
      <c r="VGE13" s="961"/>
      <c r="VGF13" s="961"/>
      <c r="VGG13" s="963"/>
      <c r="VGH13" s="962"/>
      <c r="VGI13" s="961"/>
      <c r="VGJ13" s="961"/>
      <c r="VGK13" s="963"/>
      <c r="VGL13" s="962"/>
      <c r="VGM13" s="961"/>
      <c r="VGN13" s="961"/>
      <c r="VGO13" s="963"/>
      <c r="VGP13" s="962"/>
      <c r="VGQ13" s="961"/>
      <c r="VGR13" s="961"/>
      <c r="VGS13" s="963"/>
      <c r="VGT13" s="962"/>
      <c r="VGU13" s="961"/>
      <c r="VGV13" s="961"/>
      <c r="VGW13" s="963"/>
      <c r="VGX13" s="962"/>
      <c r="VGY13" s="961"/>
      <c r="VGZ13" s="961"/>
      <c r="VHA13" s="963"/>
      <c r="VHB13" s="962"/>
      <c r="VHC13" s="961"/>
      <c r="VHD13" s="961"/>
      <c r="VHE13" s="963"/>
      <c r="VHF13" s="962"/>
      <c r="VHG13" s="961"/>
      <c r="VHH13" s="961"/>
      <c r="VHI13" s="963"/>
      <c r="VHJ13" s="962"/>
      <c r="VHK13" s="961"/>
      <c r="VHL13" s="961"/>
      <c r="VHM13" s="963"/>
      <c r="VHN13" s="962"/>
      <c r="VHO13" s="961"/>
      <c r="VHP13" s="961"/>
      <c r="VHQ13" s="963"/>
      <c r="VHR13" s="962"/>
      <c r="VHS13" s="961"/>
      <c r="VHT13" s="961"/>
      <c r="VHU13" s="963"/>
      <c r="VHV13" s="962"/>
      <c r="VHW13" s="961"/>
      <c r="VHX13" s="961"/>
      <c r="VHY13" s="963"/>
      <c r="VHZ13" s="962"/>
      <c r="VIA13" s="961"/>
      <c r="VIB13" s="961"/>
      <c r="VIC13" s="963"/>
      <c r="VID13" s="962"/>
      <c r="VIE13" s="961"/>
      <c r="VIF13" s="961"/>
      <c r="VIG13" s="963"/>
      <c r="VIH13" s="962"/>
      <c r="VII13" s="961"/>
      <c r="VIJ13" s="961"/>
      <c r="VIK13" s="963"/>
      <c r="VIL13" s="962"/>
      <c r="VIM13" s="961"/>
      <c r="VIN13" s="961"/>
      <c r="VIO13" s="963"/>
      <c r="VIP13" s="962"/>
      <c r="VIQ13" s="961"/>
      <c r="VIR13" s="961"/>
      <c r="VIS13" s="963"/>
      <c r="VIT13" s="962"/>
      <c r="VIU13" s="961"/>
      <c r="VIV13" s="961"/>
      <c r="VIW13" s="963"/>
      <c r="VIX13" s="962"/>
      <c r="VIY13" s="961"/>
      <c r="VIZ13" s="961"/>
      <c r="VJA13" s="963"/>
      <c r="VJB13" s="962"/>
      <c r="VJC13" s="961"/>
      <c r="VJD13" s="961"/>
      <c r="VJE13" s="963"/>
      <c r="VJF13" s="962"/>
      <c r="VJG13" s="961"/>
      <c r="VJH13" s="961"/>
      <c r="VJI13" s="963"/>
      <c r="VJJ13" s="962"/>
      <c r="VJK13" s="961"/>
      <c r="VJL13" s="961"/>
      <c r="VJM13" s="963"/>
      <c r="VJN13" s="962"/>
      <c r="VJO13" s="961"/>
      <c r="VJP13" s="961"/>
      <c r="VJQ13" s="963"/>
      <c r="VJR13" s="962"/>
      <c r="VJS13" s="961"/>
      <c r="VJT13" s="961"/>
      <c r="VJU13" s="963"/>
      <c r="VJV13" s="962"/>
      <c r="VJW13" s="961"/>
      <c r="VJX13" s="961"/>
      <c r="VJY13" s="963"/>
      <c r="VJZ13" s="962"/>
      <c r="VKA13" s="961"/>
      <c r="VKB13" s="961"/>
      <c r="VKC13" s="963"/>
      <c r="VKD13" s="962"/>
      <c r="VKE13" s="961"/>
      <c r="VKF13" s="961"/>
      <c r="VKG13" s="963"/>
      <c r="VKH13" s="962"/>
      <c r="VKI13" s="961"/>
      <c r="VKJ13" s="961"/>
      <c r="VKK13" s="963"/>
      <c r="VKL13" s="962"/>
      <c r="VKM13" s="961"/>
      <c r="VKN13" s="961"/>
      <c r="VKO13" s="963"/>
      <c r="VKP13" s="962"/>
      <c r="VKQ13" s="961"/>
      <c r="VKR13" s="961"/>
      <c r="VKS13" s="963"/>
      <c r="VKT13" s="962"/>
      <c r="VKU13" s="961"/>
      <c r="VKV13" s="961"/>
      <c r="VKW13" s="963"/>
      <c r="VKX13" s="962"/>
      <c r="VKY13" s="961"/>
      <c r="VKZ13" s="961"/>
      <c r="VLA13" s="963"/>
      <c r="VLB13" s="962"/>
      <c r="VLC13" s="961"/>
      <c r="VLD13" s="961"/>
      <c r="VLE13" s="963"/>
      <c r="VLF13" s="962"/>
      <c r="VLG13" s="961"/>
      <c r="VLH13" s="961"/>
      <c r="VLI13" s="963"/>
      <c r="VLJ13" s="962"/>
      <c r="VLK13" s="961"/>
      <c r="VLL13" s="961"/>
      <c r="VLM13" s="963"/>
      <c r="VLN13" s="962"/>
      <c r="VLO13" s="961"/>
      <c r="VLP13" s="961"/>
      <c r="VLQ13" s="963"/>
      <c r="VLR13" s="962"/>
      <c r="VLS13" s="961"/>
      <c r="VLT13" s="961"/>
      <c r="VLU13" s="963"/>
      <c r="VLV13" s="962"/>
      <c r="VLW13" s="961"/>
      <c r="VLX13" s="961"/>
      <c r="VLY13" s="963"/>
      <c r="VLZ13" s="962"/>
      <c r="VMA13" s="961"/>
      <c r="VMB13" s="961"/>
      <c r="VMC13" s="963"/>
      <c r="VMD13" s="962"/>
      <c r="VME13" s="961"/>
      <c r="VMF13" s="961"/>
      <c r="VMG13" s="963"/>
      <c r="VMH13" s="962"/>
      <c r="VMI13" s="961"/>
      <c r="VMJ13" s="961"/>
      <c r="VMK13" s="963"/>
      <c r="VML13" s="962"/>
      <c r="VMM13" s="961"/>
      <c r="VMN13" s="961"/>
      <c r="VMO13" s="963"/>
      <c r="VMP13" s="962"/>
      <c r="VMQ13" s="961"/>
      <c r="VMR13" s="961"/>
      <c r="VMS13" s="963"/>
      <c r="VMT13" s="962"/>
      <c r="VMU13" s="961"/>
      <c r="VMV13" s="961"/>
      <c r="VMW13" s="963"/>
      <c r="VMX13" s="962"/>
      <c r="VMY13" s="961"/>
      <c r="VMZ13" s="961"/>
      <c r="VNA13" s="963"/>
      <c r="VNB13" s="962"/>
      <c r="VNC13" s="961"/>
      <c r="VND13" s="961"/>
      <c r="VNE13" s="963"/>
      <c r="VNF13" s="962"/>
      <c r="VNG13" s="961"/>
      <c r="VNH13" s="961"/>
      <c r="VNI13" s="963"/>
      <c r="VNJ13" s="962"/>
      <c r="VNK13" s="961"/>
      <c r="VNL13" s="961"/>
      <c r="VNM13" s="963"/>
      <c r="VNN13" s="962"/>
      <c r="VNO13" s="961"/>
      <c r="VNP13" s="961"/>
      <c r="VNQ13" s="963"/>
      <c r="VNR13" s="962"/>
      <c r="VNS13" s="961"/>
      <c r="VNT13" s="961"/>
      <c r="VNU13" s="963"/>
      <c r="VNV13" s="962"/>
      <c r="VNW13" s="961"/>
      <c r="VNX13" s="961"/>
      <c r="VNY13" s="963"/>
      <c r="VNZ13" s="962"/>
      <c r="VOA13" s="961"/>
      <c r="VOB13" s="961"/>
      <c r="VOC13" s="963"/>
      <c r="VOD13" s="962"/>
      <c r="VOE13" s="961"/>
      <c r="VOF13" s="961"/>
      <c r="VOG13" s="963"/>
      <c r="VOH13" s="962"/>
      <c r="VOI13" s="961"/>
      <c r="VOJ13" s="961"/>
      <c r="VOK13" s="963"/>
      <c r="VOL13" s="962"/>
      <c r="VOM13" s="961"/>
      <c r="VON13" s="961"/>
      <c r="VOO13" s="963"/>
      <c r="VOP13" s="962"/>
      <c r="VOQ13" s="961"/>
      <c r="VOR13" s="961"/>
      <c r="VOS13" s="963"/>
      <c r="VOT13" s="962"/>
      <c r="VOU13" s="961"/>
      <c r="VOV13" s="961"/>
      <c r="VOW13" s="963"/>
      <c r="VOX13" s="962"/>
      <c r="VOY13" s="961"/>
      <c r="VOZ13" s="961"/>
      <c r="VPA13" s="963"/>
      <c r="VPB13" s="962"/>
      <c r="VPC13" s="961"/>
      <c r="VPD13" s="961"/>
      <c r="VPE13" s="963"/>
      <c r="VPF13" s="962"/>
      <c r="VPG13" s="961"/>
      <c r="VPH13" s="961"/>
      <c r="VPI13" s="963"/>
      <c r="VPJ13" s="962"/>
      <c r="VPK13" s="961"/>
      <c r="VPL13" s="961"/>
      <c r="VPM13" s="963"/>
      <c r="VPN13" s="962"/>
      <c r="VPO13" s="961"/>
      <c r="VPP13" s="961"/>
      <c r="VPQ13" s="963"/>
      <c r="VPR13" s="962"/>
      <c r="VPS13" s="961"/>
      <c r="VPT13" s="961"/>
      <c r="VPU13" s="963"/>
      <c r="VPV13" s="962"/>
      <c r="VPW13" s="961"/>
      <c r="VPX13" s="961"/>
      <c r="VPY13" s="963"/>
      <c r="VPZ13" s="962"/>
      <c r="VQA13" s="961"/>
      <c r="VQB13" s="961"/>
      <c r="VQC13" s="963"/>
      <c r="VQD13" s="962"/>
      <c r="VQE13" s="961"/>
      <c r="VQF13" s="961"/>
      <c r="VQG13" s="963"/>
      <c r="VQH13" s="962"/>
      <c r="VQI13" s="961"/>
      <c r="VQJ13" s="961"/>
      <c r="VQK13" s="963"/>
      <c r="VQL13" s="962"/>
      <c r="VQM13" s="961"/>
      <c r="VQN13" s="961"/>
      <c r="VQO13" s="963"/>
      <c r="VQP13" s="962"/>
      <c r="VQQ13" s="961"/>
      <c r="VQR13" s="961"/>
      <c r="VQS13" s="963"/>
      <c r="VQT13" s="962"/>
      <c r="VQU13" s="961"/>
      <c r="VQV13" s="961"/>
      <c r="VQW13" s="963"/>
      <c r="VQX13" s="962"/>
      <c r="VQY13" s="961"/>
      <c r="VQZ13" s="961"/>
      <c r="VRA13" s="963"/>
      <c r="VRB13" s="962"/>
      <c r="VRC13" s="961"/>
      <c r="VRD13" s="961"/>
      <c r="VRE13" s="963"/>
      <c r="VRF13" s="962"/>
      <c r="VRG13" s="961"/>
      <c r="VRH13" s="961"/>
      <c r="VRI13" s="963"/>
      <c r="VRJ13" s="962"/>
      <c r="VRK13" s="961"/>
      <c r="VRL13" s="961"/>
      <c r="VRM13" s="963"/>
      <c r="VRN13" s="962"/>
      <c r="VRO13" s="961"/>
      <c r="VRP13" s="961"/>
      <c r="VRQ13" s="963"/>
      <c r="VRR13" s="962"/>
      <c r="VRS13" s="961"/>
      <c r="VRT13" s="961"/>
      <c r="VRU13" s="963"/>
      <c r="VRV13" s="962"/>
      <c r="VRW13" s="961"/>
      <c r="VRX13" s="961"/>
      <c r="VRY13" s="963"/>
      <c r="VRZ13" s="962"/>
      <c r="VSA13" s="961"/>
      <c r="VSB13" s="961"/>
      <c r="VSC13" s="963"/>
      <c r="VSD13" s="962"/>
      <c r="VSE13" s="961"/>
      <c r="VSF13" s="961"/>
      <c r="VSG13" s="963"/>
      <c r="VSH13" s="962"/>
      <c r="VSI13" s="961"/>
      <c r="VSJ13" s="961"/>
      <c r="VSK13" s="963"/>
      <c r="VSL13" s="962"/>
      <c r="VSM13" s="961"/>
      <c r="VSN13" s="961"/>
      <c r="VSO13" s="963"/>
      <c r="VSP13" s="962"/>
      <c r="VSQ13" s="961"/>
      <c r="VSR13" s="961"/>
      <c r="VSS13" s="963"/>
      <c r="VST13" s="962"/>
      <c r="VSU13" s="961"/>
      <c r="VSV13" s="961"/>
      <c r="VSW13" s="963"/>
      <c r="VSX13" s="962"/>
      <c r="VSY13" s="961"/>
      <c r="VSZ13" s="961"/>
      <c r="VTA13" s="963"/>
      <c r="VTB13" s="962"/>
      <c r="VTC13" s="961"/>
      <c r="VTD13" s="961"/>
      <c r="VTE13" s="963"/>
      <c r="VTF13" s="962"/>
      <c r="VTG13" s="961"/>
      <c r="VTH13" s="961"/>
      <c r="VTI13" s="963"/>
      <c r="VTJ13" s="962"/>
      <c r="VTK13" s="961"/>
      <c r="VTL13" s="961"/>
      <c r="VTM13" s="963"/>
      <c r="VTN13" s="962"/>
      <c r="VTO13" s="961"/>
      <c r="VTP13" s="961"/>
      <c r="VTQ13" s="963"/>
      <c r="VTR13" s="962"/>
      <c r="VTS13" s="961"/>
      <c r="VTT13" s="961"/>
      <c r="VTU13" s="963"/>
      <c r="VTV13" s="962"/>
      <c r="VTW13" s="961"/>
      <c r="VTX13" s="961"/>
      <c r="VTY13" s="963"/>
      <c r="VTZ13" s="962"/>
      <c r="VUA13" s="961"/>
      <c r="VUB13" s="961"/>
      <c r="VUC13" s="963"/>
      <c r="VUD13" s="962"/>
      <c r="VUE13" s="961"/>
      <c r="VUF13" s="961"/>
      <c r="VUG13" s="963"/>
      <c r="VUH13" s="962"/>
      <c r="VUI13" s="961"/>
      <c r="VUJ13" s="961"/>
      <c r="VUK13" s="963"/>
      <c r="VUL13" s="962"/>
      <c r="VUM13" s="961"/>
      <c r="VUN13" s="961"/>
      <c r="VUO13" s="963"/>
      <c r="VUP13" s="962"/>
      <c r="VUQ13" s="961"/>
      <c r="VUR13" s="961"/>
      <c r="VUS13" s="963"/>
      <c r="VUT13" s="962"/>
      <c r="VUU13" s="961"/>
      <c r="VUV13" s="961"/>
      <c r="VUW13" s="963"/>
      <c r="VUX13" s="962"/>
      <c r="VUY13" s="961"/>
      <c r="VUZ13" s="961"/>
      <c r="VVA13" s="963"/>
      <c r="VVB13" s="962"/>
      <c r="VVC13" s="961"/>
      <c r="VVD13" s="961"/>
      <c r="VVE13" s="963"/>
      <c r="VVF13" s="962"/>
      <c r="VVG13" s="961"/>
      <c r="VVH13" s="961"/>
      <c r="VVI13" s="963"/>
      <c r="VVJ13" s="962"/>
      <c r="VVK13" s="961"/>
      <c r="VVL13" s="961"/>
      <c r="VVM13" s="963"/>
      <c r="VVN13" s="962"/>
      <c r="VVO13" s="961"/>
      <c r="VVP13" s="961"/>
      <c r="VVQ13" s="963"/>
      <c r="VVR13" s="962"/>
      <c r="VVS13" s="961"/>
      <c r="VVT13" s="961"/>
      <c r="VVU13" s="963"/>
      <c r="VVV13" s="962"/>
      <c r="VVW13" s="961"/>
      <c r="VVX13" s="961"/>
      <c r="VVY13" s="963"/>
      <c r="VVZ13" s="962"/>
      <c r="VWA13" s="961"/>
      <c r="VWB13" s="961"/>
      <c r="VWC13" s="963"/>
      <c r="VWD13" s="962"/>
      <c r="VWE13" s="961"/>
      <c r="VWF13" s="961"/>
      <c r="VWG13" s="963"/>
      <c r="VWH13" s="962"/>
      <c r="VWI13" s="961"/>
      <c r="VWJ13" s="961"/>
      <c r="VWK13" s="963"/>
      <c r="VWL13" s="962"/>
      <c r="VWM13" s="961"/>
      <c r="VWN13" s="961"/>
      <c r="VWO13" s="963"/>
      <c r="VWP13" s="962"/>
      <c r="VWQ13" s="961"/>
      <c r="VWR13" s="961"/>
      <c r="VWS13" s="963"/>
      <c r="VWT13" s="962"/>
      <c r="VWU13" s="961"/>
      <c r="VWV13" s="961"/>
      <c r="VWW13" s="963"/>
      <c r="VWX13" s="962"/>
      <c r="VWY13" s="961"/>
      <c r="VWZ13" s="961"/>
      <c r="VXA13" s="963"/>
      <c r="VXB13" s="962"/>
      <c r="VXC13" s="961"/>
      <c r="VXD13" s="961"/>
      <c r="VXE13" s="963"/>
      <c r="VXF13" s="962"/>
      <c r="VXG13" s="961"/>
      <c r="VXH13" s="961"/>
      <c r="VXI13" s="963"/>
      <c r="VXJ13" s="962"/>
      <c r="VXK13" s="961"/>
      <c r="VXL13" s="961"/>
      <c r="VXM13" s="963"/>
      <c r="VXN13" s="962"/>
      <c r="VXO13" s="961"/>
      <c r="VXP13" s="961"/>
      <c r="VXQ13" s="963"/>
      <c r="VXR13" s="962"/>
      <c r="VXS13" s="961"/>
      <c r="VXT13" s="961"/>
      <c r="VXU13" s="963"/>
      <c r="VXV13" s="962"/>
      <c r="VXW13" s="961"/>
      <c r="VXX13" s="961"/>
      <c r="VXY13" s="963"/>
      <c r="VXZ13" s="962"/>
      <c r="VYA13" s="961"/>
      <c r="VYB13" s="961"/>
      <c r="VYC13" s="963"/>
      <c r="VYD13" s="962"/>
      <c r="VYE13" s="961"/>
      <c r="VYF13" s="961"/>
      <c r="VYG13" s="963"/>
      <c r="VYH13" s="962"/>
      <c r="VYI13" s="961"/>
      <c r="VYJ13" s="961"/>
      <c r="VYK13" s="963"/>
      <c r="VYL13" s="962"/>
      <c r="VYM13" s="961"/>
      <c r="VYN13" s="961"/>
      <c r="VYO13" s="963"/>
      <c r="VYP13" s="962"/>
      <c r="VYQ13" s="961"/>
      <c r="VYR13" s="961"/>
      <c r="VYS13" s="963"/>
      <c r="VYT13" s="962"/>
      <c r="VYU13" s="961"/>
      <c r="VYV13" s="961"/>
      <c r="VYW13" s="963"/>
      <c r="VYX13" s="962"/>
      <c r="VYY13" s="961"/>
      <c r="VYZ13" s="961"/>
      <c r="VZA13" s="963"/>
      <c r="VZB13" s="962"/>
      <c r="VZC13" s="961"/>
      <c r="VZD13" s="961"/>
      <c r="VZE13" s="963"/>
      <c r="VZF13" s="962"/>
      <c r="VZG13" s="961"/>
      <c r="VZH13" s="961"/>
      <c r="VZI13" s="963"/>
      <c r="VZJ13" s="962"/>
      <c r="VZK13" s="961"/>
      <c r="VZL13" s="961"/>
      <c r="VZM13" s="963"/>
      <c r="VZN13" s="962"/>
      <c r="VZO13" s="961"/>
      <c r="VZP13" s="961"/>
      <c r="VZQ13" s="963"/>
      <c r="VZR13" s="962"/>
      <c r="VZS13" s="961"/>
      <c r="VZT13" s="961"/>
      <c r="VZU13" s="963"/>
      <c r="VZV13" s="962"/>
      <c r="VZW13" s="961"/>
      <c r="VZX13" s="961"/>
      <c r="VZY13" s="963"/>
      <c r="VZZ13" s="962"/>
      <c r="WAA13" s="961"/>
      <c r="WAB13" s="961"/>
      <c r="WAC13" s="963"/>
      <c r="WAD13" s="962"/>
      <c r="WAE13" s="961"/>
      <c r="WAF13" s="961"/>
      <c r="WAG13" s="963"/>
      <c r="WAH13" s="962"/>
      <c r="WAI13" s="961"/>
      <c r="WAJ13" s="961"/>
      <c r="WAK13" s="963"/>
      <c r="WAL13" s="962"/>
      <c r="WAM13" s="961"/>
      <c r="WAN13" s="961"/>
      <c r="WAO13" s="963"/>
      <c r="WAP13" s="962"/>
      <c r="WAQ13" s="961"/>
      <c r="WAR13" s="961"/>
      <c r="WAS13" s="963"/>
      <c r="WAT13" s="962"/>
      <c r="WAU13" s="961"/>
      <c r="WAV13" s="961"/>
      <c r="WAW13" s="963"/>
      <c r="WAX13" s="962"/>
      <c r="WAY13" s="961"/>
      <c r="WAZ13" s="961"/>
      <c r="WBA13" s="963"/>
      <c r="WBB13" s="962"/>
      <c r="WBC13" s="961"/>
      <c r="WBD13" s="961"/>
      <c r="WBE13" s="963"/>
      <c r="WBF13" s="962"/>
      <c r="WBG13" s="961"/>
      <c r="WBH13" s="961"/>
      <c r="WBI13" s="963"/>
      <c r="WBJ13" s="962"/>
      <c r="WBK13" s="961"/>
      <c r="WBL13" s="961"/>
      <c r="WBM13" s="963"/>
      <c r="WBN13" s="962"/>
      <c r="WBO13" s="961"/>
      <c r="WBP13" s="961"/>
      <c r="WBQ13" s="963"/>
      <c r="WBR13" s="962"/>
      <c r="WBS13" s="961"/>
      <c r="WBT13" s="961"/>
      <c r="WBU13" s="963"/>
      <c r="WBV13" s="962"/>
      <c r="WBW13" s="961"/>
      <c r="WBX13" s="961"/>
      <c r="WBY13" s="963"/>
      <c r="WBZ13" s="962"/>
      <c r="WCA13" s="961"/>
      <c r="WCB13" s="961"/>
      <c r="WCC13" s="963"/>
      <c r="WCD13" s="962"/>
      <c r="WCE13" s="961"/>
      <c r="WCF13" s="961"/>
      <c r="WCG13" s="963"/>
      <c r="WCH13" s="962"/>
      <c r="WCI13" s="961"/>
      <c r="WCJ13" s="961"/>
      <c r="WCK13" s="963"/>
      <c r="WCL13" s="962"/>
      <c r="WCM13" s="961"/>
      <c r="WCN13" s="961"/>
      <c r="WCO13" s="963"/>
      <c r="WCP13" s="962"/>
      <c r="WCQ13" s="961"/>
      <c r="WCR13" s="961"/>
      <c r="WCS13" s="963"/>
      <c r="WCT13" s="962"/>
      <c r="WCU13" s="961"/>
      <c r="WCV13" s="961"/>
      <c r="WCW13" s="963"/>
      <c r="WCX13" s="962"/>
      <c r="WCY13" s="961"/>
      <c r="WCZ13" s="961"/>
      <c r="WDA13" s="963"/>
      <c r="WDB13" s="962"/>
      <c r="WDC13" s="961"/>
      <c r="WDD13" s="961"/>
      <c r="WDE13" s="963"/>
      <c r="WDF13" s="962"/>
      <c r="WDG13" s="961"/>
      <c r="WDH13" s="961"/>
      <c r="WDI13" s="963"/>
      <c r="WDJ13" s="962"/>
      <c r="WDK13" s="961"/>
      <c r="WDL13" s="961"/>
      <c r="WDM13" s="963"/>
      <c r="WDN13" s="962"/>
      <c r="WDO13" s="961"/>
      <c r="WDP13" s="961"/>
      <c r="WDQ13" s="963"/>
      <c r="WDR13" s="962"/>
      <c r="WDS13" s="961"/>
      <c r="WDT13" s="961"/>
      <c r="WDU13" s="963"/>
      <c r="WDV13" s="962"/>
      <c r="WDW13" s="961"/>
      <c r="WDX13" s="961"/>
      <c r="WDY13" s="963"/>
      <c r="WDZ13" s="962"/>
      <c r="WEA13" s="961"/>
      <c r="WEB13" s="961"/>
      <c r="WEC13" s="963"/>
      <c r="WED13" s="962"/>
      <c r="WEE13" s="961"/>
      <c r="WEF13" s="961"/>
      <c r="WEG13" s="963"/>
      <c r="WEH13" s="962"/>
      <c r="WEI13" s="961"/>
      <c r="WEJ13" s="961"/>
      <c r="WEK13" s="963"/>
      <c r="WEL13" s="962"/>
      <c r="WEM13" s="961"/>
      <c r="WEN13" s="961"/>
      <c r="WEO13" s="963"/>
      <c r="WEP13" s="962"/>
      <c r="WEQ13" s="961"/>
      <c r="WER13" s="961"/>
      <c r="WES13" s="963"/>
      <c r="WET13" s="962"/>
      <c r="WEU13" s="961"/>
      <c r="WEV13" s="961"/>
      <c r="WEW13" s="963"/>
      <c r="WEX13" s="962"/>
      <c r="WEY13" s="961"/>
      <c r="WEZ13" s="961"/>
      <c r="WFA13" s="963"/>
      <c r="WFB13" s="962"/>
      <c r="WFC13" s="961"/>
      <c r="WFD13" s="961"/>
      <c r="WFE13" s="963"/>
      <c r="WFF13" s="962"/>
      <c r="WFG13" s="961"/>
      <c r="WFH13" s="961"/>
      <c r="WFI13" s="963"/>
      <c r="WFJ13" s="962"/>
      <c r="WFK13" s="961"/>
      <c r="WFL13" s="961"/>
      <c r="WFM13" s="963"/>
      <c r="WFN13" s="962"/>
      <c r="WFO13" s="961"/>
      <c r="WFP13" s="961"/>
      <c r="WFQ13" s="963"/>
      <c r="WFR13" s="962"/>
      <c r="WFS13" s="961"/>
      <c r="WFT13" s="961"/>
      <c r="WFU13" s="963"/>
      <c r="WFV13" s="962"/>
      <c r="WFW13" s="961"/>
      <c r="WFX13" s="961"/>
      <c r="WFY13" s="963"/>
      <c r="WFZ13" s="962"/>
      <c r="WGA13" s="961"/>
      <c r="WGB13" s="961"/>
      <c r="WGC13" s="963"/>
      <c r="WGD13" s="962"/>
      <c r="WGE13" s="961"/>
      <c r="WGF13" s="961"/>
      <c r="WGG13" s="963"/>
      <c r="WGH13" s="962"/>
      <c r="WGI13" s="961"/>
      <c r="WGJ13" s="961"/>
      <c r="WGK13" s="963"/>
      <c r="WGL13" s="962"/>
      <c r="WGM13" s="961"/>
      <c r="WGN13" s="961"/>
      <c r="WGO13" s="963"/>
      <c r="WGP13" s="962"/>
      <c r="WGQ13" s="961"/>
      <c r="WGR13" s="961"/>
      <c r="WGS13" s="963"/>
      <c r="WGT13" s="962"/>
      <c r="WGU13" s="961"/>
      <c r="WGV13" s="961"/>
      <c r="WGW13" s="963"/>
      <c r="WGX13" s="962"/>
      <c r="WGY13" s="961"/>
      <c r="WGZ13" s="961"/>
      <c r="WHA13" s="963"/>
      <c r="WHB13" s="962"/>
      <c r="WHC13" s="961"/>
      <c r="WHD13" s="961"/>
      <c r="WHE13" s="963"/>
      <c r="WHF13" s="962"/>
      <c r="WHG13" s="961"/>
      <c r="WHH13" s="961"/>
      <c r="WHI13" s="963"/>
      <c r="WHJ13" s="962"/>
      <c r="WHK13" s="961"/>
      <c r="WHL13" s="961"/>
      <c r="WHM13" s="963"/>
      <c r="WHN13" s="962"/>
      <c r="WHO13" s="961"/>
      <c r="WHP13" s="961"/>
      <c r="WHQ13" s="963"/>
      <c r="WHR13" s="962"/>
      <c r="WHS13" s="961"/>
      <c r="WHT13" s="961"/>
      <c r="WHU13" s="963"/>
      <c r="WHV13" s="962"/>
      <c r="WHW13" s="961"/>
      <c r="WHX13" s="961"/>
      <c r="WHY13" s="963"/>
      <c r="WHZ13" s="962"/>
      <c r="WIA13" s="961"/>
      <c r="WIB13" s="961"/>
      <c r="WIC13" s="963"/>
      <c r="WID13" s="962"/>
      <c r="WIE13" s="961"/>
      <c r="WIF13" s="961"/>
      <c r="WIG13" s="963"/>
      <c r="WIH13" s="962"/>
      <c r="WII13" s="961"/>
      <c r="WIJ13" s="961"/>
      <c r="WIK13" s="963"/>
      <c r="WIL13" s="962"/>
      <c r="WIM13" s="961"/>
      <c r="WIN13" s="961"/>
      <c r="WIO13" s="963"/>
      <c r="WIP13" s="962"/>
      <c r="WIQ13" s="961"/>
      <c r="WIR13" s="961"/>
      <c r="WIS13" s="963"/>
      <c r="WIT13" s="962"/>
      <c r="WIU13" s="961"/>
      <c r="WIV13" s="961"/>
      <c r="WIW13" s="963"/>
      <c r="WIX13" s="962"/>
      <c r="WIY13" s="961"/>
      <c r="WIZ13" s="961"/>
      <c r="WJA13" s="963"/>
      <c r="WJB13" s="962"/>
      <c r="WJC13" s="961"/>
      <c r="WJD13" s="961"/>
      <c r="WJE13" s="963"/>
      <c r="WJF13" s="962"/>
      <c r="WJG13" s="961"/>
      <c r="WJH13" s="961"/>
      <c r="WJI13" s="963"/>
      <c r="WJJ13" s="962"/>
      <c r="WJK13" s="961"/>
      <c r="WJL13" s="961"/>
      <c r="WJM13" s="963"/>
      <c r="WJN13" s="962"/>
      <c r="WJO13" s="961"/>
      <c r="WJP13" s="961"/>
      <c r="WJQ13" s="963"/>
      <c r="WJR13" s="962"/>
      <c r="WJS13" s="961"/>
      <c r="WJT13" s="961"/>
      <c r="WJU13" s="963"/>
      <c r="WJV13" s="962"/>
      <c r="WJW13" s="961"/>
      <c r="WJX13" s="961"/>
      <c r="WJY13" s="963"/>
      <c r="WJZ13" s="962"/>
      <c r="WKA13" s="961"/>
      <c r="WKB13" s="961"/>
      <c r="WKC13" s="963"/>
      <c r="WKD13" s="962"/>
      <c r="WKE13" s="961"/>
      <c r="WKF13" s="961"/>
      <c r="WKG13" s="963"/>
      <c r="WKH13" s="962"/>
      <c r="WKI13" s="961"/>
      <c r="WKJ13" s="961"/>
      <c r="WKK13" s="963"/>
      <c r="WKL13" s="962"/>
      <c r="WKM13" s="961"/>
      <c r="WKN13" s="961"/>
      <c r="WKO13" s="963"/>
      <c r="WKP13" s="962"/>
      <c r="WKQ13" s="961"/>
      <c r="WKR13" s="961"/>
      <c r="WKS13" s="963"/>
      <c r="WKT13" s="962"/>
      <c r="WKU13" s="961"/>
      <c r="WKV13" s="961"/>
      <c r="WKW13" s="963"/>
      <c r="WKX13" s="962"/>
      <c r="WKY13" s="961"/>
      <c r="WKZ13" s="961"/>
      <c r="WLA13" s="963"/>
      <c r="WLB13" s="962"/>
      <c r="WLC13" s="961"/>
      <c r="WLD13" s="961"/>
      <c r="WLE13" s="963"/>
      <c r="WLF13" s="962"/>
      <c r="WLG13" s="961"/>
      <c r="WLH13" s="961"/>
      <c r="WLI13" s="963"/>
      <c r="WLJ13" s="962"/>
      <c r="WLK13" s="961"/>
      <c r="WLL13" s="961"/>
      <c r="WLM13" s="963"/>
      <c r="WLN13" s="962"/>
      <c r="WLO13" s="961"/>
      <c r="WLP13" s="961"/>
      <c r="WLQ13" s="963"/>
      <c r="WLR13" s="962"/>
      <c r="WLS13" s="961"/>
      <c r="WLT13" s="961"/>
      <c r="WLU13" s="963"/>
      <c r="WLV13" s="962"/>
      <c r="WLW13" s="961"/>
      <c r="WLX13" s="961"/>
      <c r="WLY13" s="963"/>
      <c r="WLZ13" s="962"/>
      <c r="WMA13" s="961"/>
      <c r="WMB13" s="961"/>
      <c r="WMC13" s="963"/>
      <c r="WMD13" s="962"/>
      <c r="WME13" s="961"/>
      <c r="WMF13" s="961"/>
      <c r="WMG13" s="963"/>
      <c r="WMH13" s="962"/>
      <c r="WMI13" s="961"/>
      <c r="WMJ13" s="961"/>
      <c r="WMK13" s="963"/>
      <c r="WML13" s="962"/>
      <c r="WMM13" s="961"/>
      <c r="WMN13" s="961"/>
      <c r="WMO13" s="963"/>
      <c r="WMP13" s="962"/>
      <c r="WMQ13" s="961"/>
      <c r="WMR13" s="961"/>
      <c r="WMS13" s="963"/>
      <c r="WMT13" s="962"/>
      <c r="WMU13" s="961"/>
      <c r="WMV13" s="961"/>
      <c r="WMW13" s="963"/>
      <c r="WMX13" s="962"/>
      <c r="WMY13" s="961"/>
      <c r="WMZ13" s="961"/>
      <c r="WNA13" s="963"/>
      <c r="WNB13" s="962"/>
      <c r="WNC13" s="961"/>
      <c r="WND13" s="961"/>
      <c r="WNE13" s="963"/>
      <c r="WNF13" s="962"/>
      <c r="WNG13" s="961"/>
      <c r="WNH13" s="961"/>
      <c r="WNI13" s="963"/>
      <c r="WNJ13" s="962"/>
      <c r="WNK13" s="961"/>
      <c r="WNL13" s="961"/>
      <c r="WNM13" s="963"/>
      <c r="WNN13" s="962"/>
      <c r="WNO13" s="961"/>
      <c r="WNP13" s="961"/>
      <c r="WNQ13" s="963"/>
      <c r="WNR13" s="962"/>
      <c r="WNS13" s="961"/>
      <c r="WNT13" s="961"/>
      <c r="WNU13" s="963"/>
      <c r="WNV13" s="962"/>
      <c r="WNW13" s="961"/>
      <c r="WNX13" s="961"/>
      <c r="WNY13" s="963"/>
      <c r="WNZ13" s="962"/>
      <c r="WOA13" s="961"/>
      <c r="WOB13" s="961"/>
      <c r="WOC13" s="963"/>
      <c r="WOD13" s="962"/>
      <c r="WOE13" s="961"/>
      <c r="WOF13" s="961"/>
      <c r="WOG13" s="963"/>
      <c r="WOH13" s="962"/>
      <c r="WOI13" s="961"/>
      <c r="WOJ13" s="961"/>
      <c r="WOK13" s="963"/>
      <c r="WOL13" s="962"/>
      <c r="WOM13" s="961"/>
      <c r="WON13" s="961"/>
      <c r="WOO13" s="963"/>
      <c r="WOP13" s="962"/>
      <c r="WOQ13" s="961"/>
      <c r="WOR13" s="961"/>
      <c r="WOS13" s="963"/>
      <c r="WOT13" s="962"/>
      <c r="WOU13" s="961"/>
      <c r="WOV13" s="961"/>
      <c r="WOW13" s="963"/>
      <c r="WOX13" s="962"/>
      <c r="WOY13" s="961"/>
      <c r="WOZ13" s="961"/>
      <c r="WPA13" s="963"/>
      <c r="WPB13" s="962"/>
      <c r="WPC13" s="961"/>
      <c r="WPD13" s="961"/>
      <c r="WPE13" s="963"/>
      <c r="WPF13" s="962"/>
      <c r="WPG13" s="961"/>
      <c r="WPH13" s="961"/>
      <c r="WPI13" s="963"/>
      <c r="WPJ13" s="962"/>
      <c r="WPK13" s="961"/>
      <c r="WPL13" s="961"/>
      <c r="WPM13" s="963"/>
      <c r="WPN13" s="962"/>
      <c r="WPO13" s="961"/>
      <c r="WPP13" s="961"/>
      <c r="WPQ13" s="963"/>
      <c r="WPR13" s="962"/>
      <c r="WPS13" s="961"/>
      <c r="WPT13" s="961"/>
      <c r="WPU13" s="963"/>
      <c r="WPV13" s="962"/>
      <c r="WPW13" s="961"/>
      <c r="WPX13" s="961"/>
      <c r="WPY13" s="963"/>
      <c r="WPZ13" s="962"/>
      <c r="WQA13" s="961"/>
      <c r="WQB13" s="961"/>
      <c r="WQC13" s="963"/>
      <c r="WQD13" s="962"/>
      <c r="WQE13" s="961"/>
      <c r="WQF13" s="961"/>
      <c r="WQG13" s="963"/>
      <c r="WQH13" s="962"/>
      <c r="WQI13" s="961"/>
      <c r="WQJ13" s="961"/>
      <c r="WQK13" s="963"/>
      <c r="WQL13" s="962"/>
      <c r="WQM13" s="961"/>
      <c r="WQN13" s="961"/>
      <c r="WQO13" s="963"/>
      <c r="WQP13" s="962"/>
      <c r="WQQ13" s="961"/>
      <c r="WQR13" s="961"/>
      <c r="WQS13" s="963"/>
      <c r="WQT13" s="962"/>
      <c r="WQU13" s="961"/>
      <c r="WQV13" s="961"/>
      <c r="WQW13" s="963"/>
      <c r="WQX13" s="962"/>
      <c r="WQY13" s="961"/>
      <c r="WQZ13" s="961"/>
      <c r="WRA13" s="963"/>
      <c r="WRB13" s="962"/>
      <c r="WRC13" s="961"/>
      <c r="WRD13" s="961"/>
      <c r="WRE13" s="963"/>
      <c r="WRF13" s="962"/>
      <c r="WRG13" s="961"/>
      <c r="WRH13" s="961"/>
      <c r="WRI13" s="963"/>
      <c r="WRJ13" s="962"/>
    </row>
    <row r="14" spans="1:16026" s="953" customFormat="1" ht="15.5" outlineLevel="1">
      <c r="A14" s="961"/>
      <c r="B14" s="961"/>
      <c r="C14" s="998"/>
      <c r="D14" s="1032" t="s">
        <v>307</v>
      </c>
      <c r="E14" s="1033"/>
      <c r="F14" s="1034"/>
      <c r="G14" s="1034"/>
      <c r="H14" s="1034"/>
      <c r="I14" s="1034"/>
      <c r="J14" s="1035" t="s">
        <v>308</v>
      </c>
      <c r="K14" s="1036">
        <v>0</v>
      </c>
      <c r="L14" s="1025"/>
      <c r="M14" s="1031" t="s">
        <v>301</v>
      </c>
      <c r="N14" s="1031" t="s">
        <v>301</v>
      </c>
      <c r="O14" s="1031" t="s">
        <v>301</v>
      </c>
      <c r="P14" s="1009"/>
      <c r="Q14" s="1031" t="s">
        <v>301</v>
      </c>
      <c r="R14" s="1031" t="s">
        <v>301</v>
      </c>
      <c r="S14" s="1031" t="s">
        <v>301</v>
      </c>
      <c r="T14" s="961"/>
      <c r="U14" s="963"/>
      <c r="V14" s="962"/>
      <c r="W14" s="961"/>
      <c r="X14" s="961"/>
      <c r="Y14" s="963"/>
      <c r="Z14" s="962"/>
      <c r="AA14" s="961"/>
      <c r="AB14" s="961"/>
      <c r="AC14" s="963"/>
      <c r="AD14" s="962"/>
      <c r="AE14" s="961"/>
      <c r="AF14" s="961"/>
      <c r="AG14" s="963"/>
      <c r="AH14" s="962"/>
      <c r="AI14" s="961"/>
      <c r="AJ14" s="961"/>
      <c r="AK14" s="963"/>
      <c r="AL14" s="962"/>
      <c r="AM14" s="961"/>
      <c r="AN14" s="961"/>
      <c r="AO14" s="963"/>
      <c r="AP14" s="962"/>
      <c r="AQ14" s="961"/>
      <c r="AR14" s="961"/>
      <c r="AS14" s="963"/>
      <c r="AT14" s="962"/>
      <c r="AU14" s="961"/>
      <c r="AV14" s="961"/>
      <c r="AW14" s="963"/>
      <c r="AX14" s="962"/>
      <c r="AY14" s="961"/>
      <c r="AZ14" s="961"/>
      <c r="BA14" s="963"/>
      <c r="BB14" s="962"/>
      <c r="BC14" s="961"/>
      <c r="BD14" s="961"/>
      <c r="BE14" s="963"/>
      <c r="BF14" s="962"/>
      <c r="BG14" s="961"/>
      <c r="BH14" s="961"/>
      <c r="BI14" s="963"/>
      <c r="BJ14" s="962"/>
      <c r="BK14" s="961"/>
      <c r="BL14" s="961"/>
      <c r="BM14" s="963"/>
      <c r="BN14" s="962"/>
      <c r="BO14" s="961"/>
      <c r="BP14" s="961"/>
      <c r="BQ14" s="963"/>
      <c r="BR14" s="962"/>
      <c r="BS14" s="961"/>
      <c r="BT14" s="961"/>
      <c r="BU14" s="963"/>
      <c r="BV14" s="962"/>
      <c r="BW14" s="961"/>
      <c r="BX14" s="961"/>
      <c r="BY14" s="963"/>
      <c r="BZ14" s="962"/>
      <c r="CA14" s="961"/>
      <c r="CB14" s="961"/>
      <c r="CC14" s="963"/>
      <c r="CD14" s="962"/>
      <c r="CE14" s="961"/>
      <c r="CF14" s="961"/>
      <c r="CG14" s="963"/>
      <c r="CH14" s="962"/>
      <c r="CI14" s="961"/>
      <c r="CJ14" s="961"/>
      <c r="CK14" s="963"/>
      <c r="CL14" s="962"/>
      <c r="CM14" s="961"/>
      <c r="CN14" s="961"/>
      <c r="CO14" s="963"/>
      <c r="CP14" s="962"/>
      <c r="CQ14" s="961"/>
      <c r="CR14" s="961"/>
      <c r="CS14" s="963"/>
      <c r="CT14" s="962"/>
      <c r="CU14" s="961"/>
      <c r="CV14" s="961"/>
      <c r="CW14" s="963"/>
      <c r="CX14" s="962"/>
      <c r="CY14" s="961"/>
      <c r="CZ14" s="961"/>
      <c r="DA14" s="963"/>
      <c r="DB14" s="962"/>
      <c r="DC14" s="961"/>
      <c r="DD14" s="961"/>
      <c r="DE14" s="963"/>
      <c r="DF14" s="962"/>
      <c r="DG14" s="961"/>
      <c r="DH14" s="961"/>
      <c r="DI14" s="963"/>
      <c r="DJ14" s="962"/>
      <c r="DK14" s="961"/>
      <c r="DL14" s="961"/>
      <c r="DM14" s="963"/>
      <c r="DN14" s="962"/>
      <c r="DO14" s="961"/>
      <c r="DP14" s="961"/>
      <c r="DQ14" s="963"/>
      <c r="DR14" s="962"/>
      <c r="DS14" s="961"/>
      <c r="DT14" s="961"/>
      <c r="DU14" s="963"/>
      <c r="DV14" s="962"/>
      <c r="DW14" s="961"/>
      <c r="DX14" s="961"/>
      <c r="DY14" s="963"/>
      <c r="DZ14" s="962"/>
      <c r="EA14" s="961"/>
      <c r="EB14" s="961"/>
      <c r="EC14" s="963"/>
      <c r="ED14" s="962"/>
      <c r="EE14" s="961"/>
      <c r="EF14" s="961"/>
      <c r="EG14" s="963"/>
      <c r="EH14" s="962"/>
      <c r="EI14" s="961"/>
      <c r="EJ14" s="961"/>
      <c r="EK14" s="963"/>
      <c r="EL14" s="962"/>
      <c r="EM14" s="961"/>
      <c r="EN14" s="961"/>
      <c r="EO14" s="963"/>
      <c r="EP14" s="962"/>
      <c r="EQ14" s="961"/>
      <c r="ER14" s="961"/>
      <c r="ES14" s="963"/>
      <c r="ET14" s="962"/>
      <c r="EU14" s="961"/>
      <c r="EV14" s="961"/>
      <c r="EW14" s="963"/>
      <c r="EX14" s="962"/>
      <c r="EY14" s="961"/>
      <c r="EZ14" s="961"/>
      <c r="FA14" s="963"/>
      <c r="FB14" s="962"/>
      <c r="FC14" s="961"/>
      <c r="FD14" s="961"/>
      <c r="FE14" s="963"/>
      <c r="FF14" s="962"/>
      <c r="FG14" s="961"/>
      <c r="FH14" s="961"/>
      <c r="FI14" s="963"/>
      <c r="FJ14" s="962"/>
      <c r="FK14" s="961"/>
      <c r="FL14" s="961"/>
      <c r="FM14" s="963"/>
      <c r="FN14" s="962"/>
      <c r="FO14" s="961"/>
      <c r="FP14" s="961"/>
      <c r="FQ14" s="963"/>
      <c r="FR14" s="962"/>
      <c r="FS14" s="961"/>
      <c r="FT14" s="961"/>
      <c r="FU14" s="963"/>
      <c r="FV14" s="962"/>
      <c r="FW14" s="961"/>
      <c r="FX14" s="961"/>
      <c r="FY14" s="963"/>
      <c r="FZ14" s="962"/>
      <c r="GA14" s="961"/>
      <c r="GB14" s="961"/>
      <c r="GC14" s="963"/>
      <c r="GD14" s="962"/>
      <c r="GE14" s="961"/>
      <c r="GF14" s="961"/>
      <c r="GG14" s="963"/>
      <c r="GH14" s="962"/>
      <c r="GI14" s="961"/>
      <c r="GJ14" s="961"/>
      <c r="GK14" s="963"/>
      <c r="GL14" s="962"/>
      <c r="GM14" s="961"/>
      <c r="GN14" s="961"/>
      <c r="GO14" s="963"/>
      <c r="GP14" s="962"/>
      <c r="GQ14" s="961"/>
      <c r="GR14" s="961"/>
      <c r="GS14" s="963"/>
      <c r="GT14" s="962"/>
      <c r="GU14" s="961"/>
      <c r="GV14" s="961"/>
      <c r="GW14" s="963"/>
      <c r="GX14" s="962"/>
      <c r="GY14" s="961"/>
      <c r="GZ14" s="961"/>
      <c r="HA14" s="963"/>
      <c r="HB14" s="962"/>
      <c r="HC14" s="961"/>
      <c r="HD14" s="961"/>
      <c r="HE14" s="963"/>
      <c r="HF14" s="962"/>
      <c r="HG14" s="961"/>
      <c r="HH14" s="961"/>
      <c r="HI14" s="963"/>
      <c r="HJ14" s="962"/>
      <c r="HK14" s="961"/>
      <c r="HL14" s="961"/>
      <c r="HM14" s="963"/>
      <c r="HN14" s="962"/>
      <c r="HO14" s="961"/>
      <c r="HP14" s="961"/>
      <c r="HQ14" s="963"/>
      <c r="HR14" s="962"/>
      <c r="HS14" s="961"/>
      <c r="HT14" s="961"/>
      <c r="HU14" s="963"/>
      <c r="HV14" s="962"/>
      <c r="HW14" s="961"/>
      <c r="HX14" s="961"/>
      <c r="HY14" s="963"/>
      <c r="HZ14" s="962"/>
      <c r="IA14" s="961"/>
      <c r="IB14" s="961"/>
      <c r="IC14" s="963"/>
      <c r="ID14" s="962"/>
      <c r="IE14" s="961"/>
      <c r="IF14" s="961"/>
      <c r="IG14" s="963"/>
      <c r="IH14" s="962"/>
      <c r="II14" s="961"/>
      <c r="IJ14" s="961"/>
      <c r="IK14" s="963"/>
      <c r="IL14" s="962"/>
      <c r="IM14" s="961"/>
      <c r="IN14" s="961"/>
      <c r="IO14" s="963"/>
      <c r="IP14" s="962"/>
      <c r="IQ14" s="961"/>
      <c r="IR14" s="961"/>
      <c r="IS14" s="963"/>
      <c r="IT14" s="962"/>
      <c r="IU14" s="961"/>
      <c r="IV14" s="961"/>
      <c r="IW14" s="963"/>
      <c r="IX14" s="962"/>
      <c r="IY14" s="961"/>
      <c r="IZ14" s="961"/>
      <c r="JA14" s="963"/>
      <c r="JB14" s="962"/>
      <c r="JC14" s="961"/>
      <c r="JD14" s="961"/>
      <c r="JE14" s="963"/>
      <c r="JF14" s="962"/>
      <c r="JG14" s="961"/>
      <c r="JH14" s="961"/>
      <c r="JI14" s="963"/>
      <c r="JJ14" s="962"/>
      <c r="JK14" s="961"/>
      <c r="JL14" s="961"/>
      <c r="JM14" s="963"/>
      <c r="JN14" s="962"/>
      <c r="JO14" s="961"/>
      <c r="JP14" s="961"/>
      <c r="JQ14" s="963"/>
      <c r="JR14" s="962"/>
      <c r="JS14" s="961"/>
      <c r="JT14" s="961"/>
      <c r="JU14" s="963"/>
      <c r="JV14" s="962"/>
      <c r="JW14" s="961"/>
      <c r="JX14" s="961"/>
      <c r="JY14" s="963"/>
      <c r="JZ14" s="962"/>
      <c r="KA14" s="961"/>
      <c r="KB14" s="961"/>
      <c r="KC14" s="963"/>
      <c r="KD14" s="962"/>
      <c r="KE14" s="961"/>
      <c r="KF14" s="961"/>
      <c r="KG14" s="963"/>
      <c r="KH14" s="962"/>
      <c r="KI14" s="961"/>
      <c r="KJ14" s="961"/>
      <c r="KK14" s="963"/>
      <c r="KL14" s="962"/>
      <c r="KM14" s="961"/>
      <c r="KN14" s="961"/>
      <c r="KO14" s="963"/>
      <c r="KP14" s="962"/>
      <c r="KQ14" s="961"/>
      <c r="KR14" s="961"/>
      <c r="KS14" s="963"/>
      <c r="KT14" s="962"/>
      <c r="KU14" s="961"/>
      <c r="KV14" s="961"/>
      <c r="KW14" s="963"/>
      <c r="KX14" s="962"/>
      <c r="KY14" s="961"/>
      <c r="KZ14" s="961"/>
      <c r="LA14" s="963"/>
      <c r="LB14" s="962"/>
      <c r="LC14" s="961"/>
      <c r="LD14" s="961"/>
      <c r="LE14" s="963"/>
      <c r="LF14" s="962"/>
      <c r="LG14" s="961"/>
      <c r="LH14" s="961"/>
      <c r="LI14" s="963"/>
      <c r="LJ14" s="962"/>
      <c r="LK14" s="961"/>
      <c r="LL14" s="961"/>
      <c r="LM14" s="963"/>
      <c r="LN14" s="962"/>
      <c r="LO14" s="961"/>
      <c r="LP14" s="961"/>
      <c r="LQ14" s="963"/>
      <c r="LR14" s="962"/>
      <c r="LS14" s="961"/>
      <c r="LT14" s="961"/>
      <c r="LU14" s="963"/>
      <c r="LV14" s="962"/>
      <c r="LW14" s="961"/>
      <c r="LX14" s="961"/>
      <c r="LY14" s="963"/>
      <c r="LZ14" s="962"/>
      <c r="MA14" s="961"/>
      <c r="MB14" s="961"/>
      <c r="MC14" s="963"/>
      <c r="MD14" s="962"/>
      <c r="ME14" s="961"/>
      <c r="MF14" s="961"/>
      <c r="MG14" s="963"/>
      <c r="MH14" s="962"/>
      <c r="MI14" s="961"/>
      <c r="MJ14" s="961"/>
      <c r="MK14" s="963"/>
      <c r="ML14" s="962"/>
      <c r="MM14" s="961"/>
      <c r="MN14" s="961"/>
      <c r="MO14" s="963"/>
      <c r="MP14" s="962"/>
      <c r="MQ14" s="961"/>
      <c r="MR14" s="961"/>
      <c r="MS14" s="963"/>
      <c r="MT14" s="962"/>
      <c r="MU14" s="961"/>
      <c r="MV14" s="961"/>
      <c r="MW14" s="963"/>
      <c r="MX14" s="962"/>
      <c r="MY14" s="961"/>
      <c r="MZ14" s="961"/>
      <c r="NA14" s="963"/>
      <c r="NB14" s="962"/>
      <c r="NC14" s="961"/>
      <c r="ND14" s="961"/>
      <c r="NE14" s="963"/>
      <c r="NF14" s="962"/>
      <c r="NG14" s="961"/>
      <c r="NH14" s="961"/>
      <c r="NI14" s="963"/>
      <c r="NJ14" s="962"/>
      <c r="NK14" s="961"/>
      <c r="NL14" s="961"/>
      <c r="NM14" s="963"/>
      <c r="NN14" s="962"/>
      <c r="NO14" s="961"/>
      <c r="NP14" s="961"/>
      <c r="NQ14" s="963"/>
      <c r="NR14" s="962"/>
      <c r="NS14" s="961"/>
      <c r="NT14" s="961"/>
      <c r="NU14" s="963"/>
      <c r="NV14" s="962"/>
      <c r="NW14" s="961"/>
      <c r="NX14" s="961"/>
      <c r="NY14" s="963"/>
      <c r="NZ14" s="962"/>
      <c r="OA14" s="961"/>
      <c r="OB14" s="961"/>
      <c r="OC14" s="963"/>
      <c r="OD14" s="962"/>
      <c r="OE14" s="961"/>
      <c r="OF14" s="961"/>
      <c r="OG14" s="963"/>
      <c r="OH14" s="962"/>
      <c r="OI14" s="961"/>
      <c r="OJ14" s="961"/>
      <c r="OK14" s="963"/>
      <c r="OL14" s="962"/>
      <c r="OM14" s="961"/>
      <c r="ON14" s="961"/>
      <c r="OO14" s="963"/>
      <c r="OP14" s="962"/>
      <c r="OQ14" s="961"/>
      <c r="OR14" s="961"/>
      <c r="OS14" s="963"/>
      <c r="OT14" s="962"/>
      <c r="OU14" s="961"/>
      <c r="OV14" s="961"/>
      <c r="OW14" s="963"/>
      <c r="OX14" s="962"/>
      <c r="OY14" s="961"/>
      <c r="OZ14" s="961"/>
      <c r="PA14" s="963"/>
      <c r="PB14" s="962"/>
      <c r="PC14" s="961"/>
      <c r="PD14" s="961"/>
      <c r="PE14" s="963"/>
      <c r="PF14" s="962"/>
      <c r="PG14" s="961"/>
      <c r="PH14" s="961"/>
      <c r="PI14" s="963"/>
      <c r="PJ14" s="962"/>
      <c r="PK14" s="961"/>
      <c r="PL14" s="961"/>
      <c r="PM14" s="963"/>
      <c r="PN14" s="962"/>
      <c r="PO14" s="961"/>
      <c r="PP14" s="961"/>
      <c r="PQ14" s="963"/>
      <c r="PR14" s="962"/>
      <c r="PS14" s="961"/>
      <c r="PT14" s="961"/>
      <c r="PU14" s="963"/>
      <c r="PV14" s="962"/>
      <c r="PW14" s="961"/>
      <c r="PX14" s="961"/>
      <c r="PY14" s="963"/>
      <c r="PZ14" s="962"/>
      <c r="QA14" s="961"/>
      <c r="QB14" s="961"/>
      <c r="QC14" s="963"/>
      <c r="QD14" s="962"/>
      <c r="QE14" s="961"/>
      <c r="QF14" s="961"/>
      <c r="QG14" s="963"/>
      <c r="QH14" s="962"/>
      <c r="QI14" s="961"/>
      <c r="QJ14" s="961"/>
      <c r="QK14" s="963"/>
      <c r="QL14" s="962"/>
      <c r="QM14" s="961"/>
      <c r="QN14" s="961"/>
      <c r="QO14" s="963"/>
      <c r="QP14" s="962"/>
      <c r="QQ14" s="961"/>
      <c r="QR14" s="961"/>
      <c r="QS14" s="963"/>
      <c r="QT14" s="962"/>
      <c r="QU14" s="961"/>
      <c r="QV14" s="961"/>
      <c r="QW14" s="963"/>
      <c r="QX14" s="962"/>
      <c r="QY14" s="961"/>
      <c r="QZ14" s="961"/>
      <c r="RA14" s="963"/>
      <c r="RB14" s="962"/>
      <c r="RC14" s="961"/>
      <c r="RD14" s="961"/>
      <c r="RE14" s="963"/>
      <c r="RF14" s="962"/>
      <c r="RG14" s="961"/>
      <c r="RH14" s="961"/>
      <c r="RI14" s="963"/>
      <c r="RJ14" s="962"/>
      <c r="RK14" s="961"/>
      <c r="RL14" s="961"/>
      <c r="RM14" s="963"/>
      <c r="RN14" s="962"/>
      <c r="RO14" s="961"/>
      <c r="RP14" s="961"/>
      <c r="RQ14" s="963"/>
      <c r="RR14" s="962"/>
      <c r="RS14" s="961"/>
      <c r="RT14" s="961"/>
      <c r="RU14" s="963"/>
      <c r="RV14" s="962"/>
      <c r="RW14" s="961"/>
      <c r="RX14" s="961"/>
      <c r="RY14" s="963"/>
      <c r="RZ14" s="962"/>
      <c r="SA14" s="961"/>
      <c r="SB14" s="961"/>
      <c r="SC14" s="963"/>
      <c r="SD14" s="962"/>
      <c r="SE14" s="961"/>
      <c r="SF14" s="961"/>
      <c r="SG14" s="963"/>
      <c r="SH14" s="962"/>
      <c r="SI14" s="961"/>
      <c r="SJ14" s="961"/>
      <c r="SK14" s="963"/>
      <c r="SL14" s="962"/>
      <c r="SM14" s="961"/>
      <c r="SN14" s="961"/>
      <c r="SO14" s="963"/>
      <c r="SP14" s="962"/>
      <c r="SQ14" s="961"/>
      <c r="SR14" s="961"/>
      <c r="SS14" s="963"/>
      <c r="ST14" s="962"/>
      <c r="SU14" s="961"/>
      <c r="SV14" s="961"/>
      <c r="SW14" s="963"/>
      <c r="SX14" s="962"/>
      <c r="SY14" s="961"/>
      <c r="SZ14" s="961"/>
      <c r="TA14" s="963"/>
      <c r="TB14" s="962"/>
      <c r="TC14" s="961"/>
      <c r="TD14" s="961"/>
      <c r="TE14" s="963"/>
      <c r="TF14" s="962"/>
      <c r="TG14" s="961"/>
      <c r="TH14" s="961"/>
      <c r="TI14" s="963"/>
      <c r="TJ14" s="962"/>
      <c r="TK14" s="961"/>
      <c r="TL14" s="961"/>
      <c r="TM14" s="963"/>
      <c r="TN14" s="962"/>
      <c r="TO14" s="961"/>
      <c r="TP14" s="961"/>
      <c r="TQ14" s="963"/>
      <c r="TR14" s="962"/>
      <c r="TS14" s="961"/>
      <c r="TT14" s="961"/>
      <c r="TU14" s="963"/>
      <c r="TV14" s="962"/>
      <c r="TW14" s="961"/>
      <c r="TX14" s="961"/>
      <c r="TY14" s="963"/>
      <c r="TZ14" s="962"/>
      <c r="UA14" s="961"/>
      <c r="UB14" s="961"/>
      <c r="UC14" s="963"/>
      <c r="UD14" s="962"/>
      <c r="UE14" s="961"/>
      <c r="UF14" s="961"/>
      <c r="UG14" s="963"/>
      <c r="UH14" s="962"/>
      <c r="UI14" s="961"/>
      <c r="UJ14" s="961"/>
      <c r="UK14" s="963"/>
      <c r="UL14" s="962"/>
      <c r="UM14" s="961"/>
      <c r="UN14" s="961"/>
      <c r="UO14" s="963"/>
      <c r="UP14" s="962"/>
      <c r="UQ14" s="961"/>
      <c r="UR14" s="961"/>
      <c r="US14" s="963"/>
      <c r="UT14" s="962"/>
      <c r="UU14" s="961"/>
      <c r="UV14" s="961"/>
      <c r="UW14" s="963"/>
      <c r="UX14" s="962"/>
      <c r="UY14" s="961"/>
      <c r="UZ14" s="961"/>
      <c r="VA14" s="963"/>
      <c r="VB14" s="962"/>
      <c r="VC14" s="961"/>
      <c r="VD14" s="961"/>
      <c r="VE14" s="963"/>
      <c r="VF14" s="962"/>
      <c r="VG14" s="961"/>
      <c r="VH14" s="961"/>
      <c r="VI14" s="963"/>
      <c r="VJ14" s="962"/>
      <c r="VK14" s="961"/>
      <c r="VL14" s="961"/>
      <c r="VM14" s="963"/>
      <c r="VN14" s="962"/>
      <c r="VO14" s="961"/>
      <c r="VP14" s="961"/>
      <c r="VQ14" s="963"/>
      <c r="VR14" s="962"/>
      <c r="VS14" s="961"/>
      <c r="VT14" s="961"/>
      <c r="VU14" s="963"/>
      <c r="VV14" s="962"/>
      <c r="VW14" s="961"/>
      <c r="VX14" s="961"/>
      <c r="VY14" s="963"/>
      <c r="VZ14" s="962"/>
      <c r="WA14" s="961"/>
      <c r="WB14" s="961"/>
      <c r="WC14" s="963"/>
      <c r="WD14" s="962"/>
      <c r="WE14" s="961"/>
      <c r="WF14" s="961"/>
      <c r="WG14" s="963"/>
      <c r="WH14" s="962"/>
      <c r="WI14" s="961"/>
      <c r="WJ14" s="961"/>
      <c r="WK14" s="963"/>
      <c r="WL14" s="962"/>
      <c r="WM14" s="961"/>
      <c r="WN14" s="961"/>
      <c r="WO14" s="963"/>
      <c r="WP14" s="962"/>
      <c r="WQ14" s="961"/>
      <c r="WR14" s="961"/>
      <c r="WS14" s="963"/>
      <c r="WT14" s="962"/>
      <c r="WU14" s="961"/>
      <c r="WV14" s="961"/>
      <c r="WW14" s="963"/>
      <c r="WX14" s="962"/>
      <c r="WY14" s="961"/>
      <c r="WZ14" s="961"/>
      <c r="XA14" s="963"/>
      <c r="XB14" s="962"/>
      <c r="XC14" s="961"/>
      <c r="XD14" s="961"/>
      <c r="XE14" s="963"/>
      <c r="XF14" s="962"/>
      <c r="XG14" s="961"/>
      <c r="XH14" s="961"/>
      <c r="XI14" s="963"/>
      <c r="XJ14" s="962"/>
      <c r="XK14" s="961"/>
      <c r="XL14" s="961"/>
      <c r="XM14" s="963"/>
      <c r="XN14" s="962"/>
      <c r="XO14" s="961"/>
      <c r="XP14" s="961"/>
      <c r="XQ14" s="963"/>
      <c r="XR14" s="962"/>
      <c r="XS14" s="961"/>
      <c r="XT14" s="961"/>
      <c r="XU14" s="963"/>
      <c r="XV14" s="962"/>
      <c r="XW14" s="961"/>
      <c r="XX14" s="961"/>
      <c r="XY14" s="963"/>
      <c r="XZ14" s="962"/>
      <c r="YA14" s="961"/>
      <c r="YB14" s="961"/>
      <c r="YC14" s="963"/>
      <c r="YD14" s="962"/>
      <c r="YE14" s="961"/>
      <c r="YF14" s="961"/>
      <c r="YG14" s="963"/>
      <c r="YH14" s="962"/>
      <c r="YI14" s="961"/>
      <c r="YJ14" s="961"/>
      <c r="YK14" s="963"/>
      <c r="YL14" s="962"/>
      <c r="YM14" s="961"/>
      <c r="YN14" s="961"/>
      <c r="YO14" s="963"/>
      <c r="YP14" s="962"/>
      <c r="YQ14" s="961"/>
      <c r="YR14" s="961"/>
      <c r="YS14" s="963"/>
      <c r="YT14" s="962"/>
      <c r="YU14" s="961"/>
      <c r="YV14" s="961"/>
      <c r="YW14" s="963"/>
      <c r="YX14" s="962"/>
      <c r="YY14" s="961"/>
      <c r="YZ14" s="961"/>
      <c r="ZA14" s="963"/>
      <c r="ZB14" s="962"/>
      <c r="ZC14" s="961"/>
      <c r="ZD14" s="961"/>
      <c r="ZE14" s="963"/>
      <c r="ZF14" s="962"/>
      <c r="ZG14" s="961"/>
      <c r="ZH14" s="961"/>
      <c r="ZI14" s="963"/>
      <c r="ZJ14" s="962"/>
      <c r="ZK14" s="961"/>
      <c r="ZL14" s="961"/>
      <c r="ZM14" s="963"/>
      <c r="ZN14" s="962"/>
      <c r="ZO14" s="961"/>
      <c r="ZP14" s="961"/>
      <c r="ZQ14" s="963"/>
      <c r="ZR14" s="962"/>
      <c r="ZS14" s="961"/>
      <c r="ZT14" s="961"/>
      <c r="ZU14" s="963"/>
      <c r="ZV14" s="962"/>
      <c r="ZW14" s="961"/>
      <c r="ZX14" s="961"/>
      <c r="ZY14" s="963"/>
      <c r="ZZ14" s="962"/>
      <c r="AAA14" s="961"/>
      <c r="AAB14" s="961"/>
      <c r="AAC14" s="963"/>
      <c r="AAD14" s="962"/>
      <c r="AAE14" s="961"/>
      <c r="AAF14" s="961"/>
      <c r="AAG14" s="963"/>
      <c r="AAH14" s="962"/>
      <c r="AAI14" s="961"/>
      <c r="AAJ14" s="961"/>
      <c r="AAK14" s="963"/>
      <c r="AAL14" s="962"/>
      <c r="AAM14" s="961"/>
      <c r="AAN14" s="961"/>
      <c r="AAO14" s="963"/>
      <c r="AAP14" s="962"/>
      <c r="AAQ14" s="961"/>
      <c r="AAR14" s="961"/>
      <c r="AAS14" s="963"/>
      <c r="AAT14" s="962"/>
      <c r="AAU14" s="961"/>
      <c r="AAV14" s="961"/>
      <c r="AAW14" s="963"/>
      <c r="AAX14" s="962"/>
      <c r="AAY14" s="961"/>
      <c r="AAZ14" s="961"/>
      <c r="ABA14" s="963"/>
      <c r="ABB14" s="962"/>
      <c r="ABC14" s="961"/>
      <c r="ABD14" s="961"/>
      <c r="ABE14" s="963"/>
      <c r="ABF14" s="962"/>
      <c r="ABG14" s="961"/>
      <c r="ABH14" s="961"/>
      <c r="ABI14" s="963"/>
      <c r="ABJ14" s="962"/>
      <c r="ABK14" s="961"/>
      <c r="ABL14" s="961"/>
      <c r="ABM14" s="963"/>
      <c r="ABN14" s="962"/>
      <c r="ABO14" s="961"/>
      <c r="ABP14" s="961"/>
      <c r="ABQ14" s="963"/>
      <c r="ABR14" s="962"/>
      <c r="ABS14" s="961"/>
      <c r="ABT14" s="961"/>
      <c r="ABU14" s="963"/>
      <c r="ABV14" s="962"/>
      <c r="ABW14" s="961"/>
      <c r="ABX14" s="961"/>
      <c r="ABY14" s="963"/>
      <c r="ABZ14" s="962"/>
      <c r="ACA14" s="961"/>
      <c r="ACB14" s="961"/>
      <c r="ACC14" s="963"/>
      <c r="ACD14" s="962"/>
      <c r="ACE14" s="961"/>
      <c r="ACF14" s="961"/>
      <c r="ACG14" s="963"/>
      <c r="ACH14" s="962"/>
      <c r="ACI14" s="961"/>
      <c r="ACJ14" s="961"/>
      <c r="ACK14" s="963"/>
      <c r="ACL14" s="962"/>
      <c r="ACM14" s="961"/>
      <c r="ACN14" s="961"/>
      <c r="ACO14" s="963"/>
      <c r="ACP14" s="962"/>
      <c r="ACQ14" s="961"/>
      <c r="ACR14" s="961"/>
      <c r="ACS14" s="963"/>
      <c r="ACT14" s="962"/>
      <c r="ACU14" s="961"/>
      <c r="ACV14" s="961"/>
      <c r="ACW14" s="963"/>
      <c r="ACX14" s="962"/>
      <c r="ACY14" s="961"/>
      <c r="ACZ14" s="961"/>
      <c r="ADA14" s="963"/>
      <c r="ADB14" s="962"/>
      <c r="ADC14" s="961"/>
      <c r="ADD14" s="961"/>
      <c r="ADE14" s="963"/>
      <c r="ADF14" s="962"/>
      <c r="ADG14" s="961"/>
      <c r="ADH14" s="961"/>
      <c r="ADI14" s="963"/>
      <c r="ADJ14" s="962"/>
      <c r="ADK14" s="961"/>
      <c r="ADL14" s="961"/>
      <c r="ADM14" s="963"/>
      <c r="ADN14" s="962"/>
      <c r="ADO14" s="961"/>
      <c r="ADP14" s="961"/>
      <c r="ADQ14" s="963"/>
      <c r="ADR14" s="962"/>
      <c r="ADS14" s="961"/>
      <c r="ADT14" s="961"/>
      <c r="ADU14" s="963"/>
      <c r="ADV14" s="962"/>
      <c r="ADW14" s="961"/>
      <c r="ADX14" s="961"/>
      <c r="ADY14" s="963"/>
      <c r="ADZ14" s="962"/>
      <c r="AEA14" s="961"/>
      <c r="AEB14" s="961"/>
      <c r="AEC14" s="963"/>
      <c r="AED14" s="962"/>
      <c r="AEE14" s="961"/>
      <c r="AEF14" s="961"/>
      <c r="AEG14" s="963"/>
      <c r="AEH14" s="962"/>
      <c r="AEI14" s="961"/>
      <c r="AEJ14" s="961"/>
      <c r="AEK14" s="963"/>
      <c r="AEL14" s="962"/>
      <c r="AEM14" s="961"/>
      <c r="AEN14" s="961"/>
      <c r="AEO14" s="963"/>
      <c r="AEP14" s="962"/>
      <c r="AEQ14" s="961"/>
      <c r="AER14" s="961"/>
      <c r="AES14" s="963"/>
      <c r="AET14" s="962"/>
      <c r="AEU14" s="961"/>
      <c r="AEV14" s="961"/>
      <c r="AEW14" s="963"/>
      <c r="AEX14" s="962"/>
      <c r="AEY14" s="961"/>
      <c r="AEZ14" s="961"/>
      <c r="AFA14" s="963"/>
      <c r="AFB14" s="962"/>
      <c r="AFC14" s="961"/>
      <c r="AFD14" s="961"/>
      <c r="AFE14" s="963"/>
      <c r="AFF14" s="962"/>
      <c r="AFG14" s="961"/>
      <c r="AFH14" s="961"/>
      <c r="AFI14" s="963"/>
      <c r="AFJ14" s="962"/>
      <c r="AFK14" s="961"/>
      <c r="AFL14" s="961"/>
      <c r="AFM14" s="963"/>
      <c r="AFN14" s="962"/>
      <c r="AFO14" s="961"/>
      <c r="AFP14" s="961"/>
      <c r="AFQ14" s="963"/>
      <c r="AFR14" s="962"/>
      <c r="AFS14" s="961"/>
      <c r="AFT14" s="961"/>
      <c r="AFU14" s="963"/>
      <c r="AFV14" s="962"/>
      <c r="AFW14" s="961"/>
      <c r="AFX14" s="961"/>
      <c r="AFY14" s="963"/>
      <c r="AFZ14" s="962"/>
      <c r="AGA14" s="961"/>
      <c r="AGB14" s="961"/>
      <c r="AGC14" s="963"/>
      <c r="AGD14" s="962"/>
      <c r="AGE14" s="961"/>
      <c r="AGF14" s="961"/>
      <c r="AGG14" s="963"/>
      <c r="AGH14" s="962"/>
      <c r="AGI14" s="961"/>
      <c r="AGJ14" s="961"/>
      <c r="AGK14" s="963"/>
      <c r="AGL14" s="962"/>
      <c r="AGM14" s="961"/>
      <c r="AGN14" s="961"/>
      <c r="AGO14" s="963"/>
      <c r="AGP14" s="962"/>
      <c r="AGQ14" s="961"/>
      <c r="AGR14" s="961"/>
      <c r="AGS14" s="963"/>
      <c r="AGT14" s="962"/>
      <c r="AGU14" s="961"/>
      <c r="AGV14" s="961"/>
      <c r="AGW14" s="963"/>
      <c r="AGX14" s="962"/>
      <c r="AGY14" s="961"/>
      <c r="AGZ14" s="961"/>
      <c r="AHA14" s="963"/>
      <c r="AHB14" s="962"/>
      <c r="AHC14" s="961"/>
      <c r="AHD14" s="961"/>
      <c r="AHE14" s="963"/>
      <c r="AHF14" s="962"/>
      <c r="AHG14" s="961"/>
      <c r="AHH14" s="961"/>
      <c r="AHI14" s="963"/>
      <c r="AHJ14" s="962"/>
      <c r="AHK14" s="961"/>
      <c r="AHL14" s="961"/>
      <c r="AHM14" s="963"/>
      <c r="AHN14" s="962"/>
      <c r="AHO14" s="961"/>
      <c r="AHP14" s="961"/>
      <c r="AHQ14" s="963"/>
      <c r="AHR14" s="962"/>
      <c r="AHS14" s="961"/>
      <c r="AHT14" s="961"/>
      <c r="AHU14" s="963"/>
      <c r="AHV14" s="962"/>
      <c r="AHW14" s="961"/>
      <c r="AHX14" s="961"/>
      <c r="AHY14" s="963"/>
      <c r="AHZ14" s="962"/>
      <c r="AIA14" s="961"/>
      <c r="AIB14" s="961"/>
      <c r="AIC14" s="963"/>
      <c r="AID14" s="962"/>
      <c r="AIE14" s="961"/>
      <c r="AIF14" s="961"/>
      <c r="AIG14" s="963"/>
      <c r="AIH14" s="962"/>
      <c r="AII14" s="961"/>
      <c r="AIJ14" s="961"/>
      <c r="AIK14" s="963"/>
      <c r="AIL14" s="962"/>
      <c r="AIM14" s="961"/>
      <c r="AIN14" s="961"/>
      <c r="AIO14" s="963"/>
      <c r="AIP14" s="962"/>
      <c r="AIQ14" s="961"/>
      <c r="AIR14" s="961"/>
      <c r="AIS14" s="963"/>
      <c r="AIT14" s="962"/>
      <c r="AIU14" s="961"/>
      <c r="AIV14" s="961"/>
      <c r="AIW14" s="963"/>
      <c r="AIX14" s="962"/>
      <c r="AIY14" s="961"/>
      <c r="AIZ14" s="961"/>
      <c r="AJA14" s="963"/>
      <c r="AJB14" s="962"/>
      <c r="AJC14" s="961"/>
      <c r="AJD14" s="961"/>
      <c r="AJE14" s="963"/>
      <c r="AJF14" s="962"/>
      <c r="AJG14" s="961"/>
      <c r="AJH14" s="961"/>
      <c r="AJI14" s="963"/>
      <c r="AJJ14" s="962"/>
      <c r="AJK14" s="961"/>
      <c r="AJL14" s="961"/>
      <c r="AJM14" s="963"/>
      <c r="AJN14" s="962"/>
      <c r="AJO14" s="961"/>
      <c r="AJP14" s="961"/>
      <c r="AJQ14" s="963"/>
      <c r="AJR14" s="962"/>
      <c r="AJS14" s="961"/>
      <c r="AJT14" s="961"/>
      <c r="AJU14" s="963"/>
      <c r="AJV14" s="962"/>
      <c r="AJW14" s="961"/>
      <c r="AJX14" s="961"/>
      <c r="AJY14" s="963"/>
      <c r="AJZ14" s="962"/>
      <c r="AKA14" s="961"/>
      <c r="AKB14" s="961"/>
      <c r="AKC14" s="963"/>
      <c r="AKD14" s="962"/>
      <c r="AKE14" s="961"/>
      <c r="AKF14" s="961"/>
      <c r="AKG14" s="963"/>
      <c r="AKH14" s="962"/>
      <c r="AKI14" s="961"/>
      <c r="AKJ14" s="961"/>
      <c r="AKK14" s="963"/>
      <c r="AKL14" s="962"/>
      <c r="AKM14" s="961"/>
      <c r="AKN14" s="961"/>
      <c r="AKO14" s="963"/>
      <c r="AKP14" s="962"/>
      <c r="AKQ14" s="961"/>
      <c r="AKR14" s="961"/>
      <c r="AKS14" s="963"/>
      <c r="AKT14" s="962"/>
      <c r="AKU14" s="961"/>
      <c r="AKV14" s="961"/>
      <c r="AKW14" s="963"/>
      <c r="AKX14" s="962"/>
      <c r="AKY14" s="961"/>
      <c r="AKZ14" s="961"/>
      <c r="ALA14" s="963"/>
      <c r="ALB14" s="962"/>
      <c r="ALC14" s="961"/>
      <c r="ALD14" s="961"/>
      <c r="ALE14" s="963"/>
      <c r="ALF14" s="962"/>
      <c r="ALG14" s="961"/>
      <c r="ALH14" s="961"/>
      <c r="ALI14" s="963"/>
      <c r="ALJ14" s="962"/>
      <c r="ALK14" s="961"/>
      <c r="ALL14" s="961"/>
      <c r="ALM14" s="963"/>
      <c r="ALN14" s="962"/>
      <c r="ALO14" s="961"/>
      <c r="ALP14" s="961"/>
      <c r="ALQ14" s="963"/>
      <c r="ALR14" s="962"/>
      <c r="ALS14" s="961"/>
      <c r="ALT14" s="961"/>
      <c r="ALU14" s="963"/>
      <c r="ALV14" s="962"/>
      <c r="ALW14" s="961"/>
      <c r="ALX14" s="961"/>
      <c r="ALY14" s="963"/>
      <c r="ALZ14" s="962"/>
      <c r="AMA14" s="961"/>
      <c r="AMB14" s="961"/>
      <c r="AMC14" s="963"/>
      <c r="AMD14" s="962"/>
      <c r="AME14" s="961"/>
      <c r="AMF14" s="961"/>
      <c r="AMG14" s="963"/>
      <c r="AMH14" s="962"/>
      <c r="AMI14" s="961"/>
      <c r="AMJ14" s="961"/>
      <c r="AMK14" s="963"/>
      <c r="AML14" s="962"/>
      <c r="AMM14" s="961"/>
      <c r="AMN14" s="961"/>
      <c r="AMO14" s="963"/>
      <c r="AMP14" s="962"/>
      <c r="AMQ14" s="961"/>
      <c r="AMR14" s="961"/>
      <c r="AMS14" s="963"/>
      <c r="AMT14" s="962"/>
      <c r="AMU14" s="961"/>
      <c r="AMV14" s="961"/>
      <c r="AMW14" s="963"/>
      <c r="AMX14" s="962"/>
      <c r="AMY14" s="961"/>
      <c r="AMZ14" s="961"/>
      <c r="ANA14" s="963"/>
      <c r="ANB14" s="962"/>
      <c r="ANC14" s="961"/>
      <c r="AND14" s="961"/>
      <c r="ANE14" s="963"/>
      <c r="ANF14" s="962"/>
      <c r="ANG14" s="961"/>
      <c r="ANH14" s="961"/>
      <c r="ANI14" s="963"/>
      <c r="ANJ14" s="962"/>
      <c r="ANK14" s="961"/>
      <c r="ANL14" s="961"/>
      <c r="ANM14" s="963"/>
      <c r="ANN14" s="962"/>
      <c r="ANO14" s="961"/>
      <c r="ANP14" s="961"/>
      <c r="ANQ14" s="963"/>
      <c r="ANR14" s="962"/>
      <c r="ANS14" s="961"/>
      <c r="ANT14" s="961"/>
      <c r="ANU14" s="963"/>
      <c r="ANV14" s="962"/>
      <c r="ANW14" s="961"/>
      <c r="ANX14" s="961"/>
      <c r="ANY14" s="963"/>
      <c r="ANZ14" s="962"/>
      <c r="AOA14" s="961"/>
      <c r="AOB14" s="961"/>
      <c r="AOC14" s="963"/>
      <c r="AOD14" s="962"/>
      <c r="AOE14" s="961"/>
      <c r="AOF14" s="961"/>
      <c r="AOG14" s="963"/>
      <c r="AOH14" s="962"/>
      <c r="AOI14" s="961"/>
      <c r="AOJ14" s="961"/>
      <c r="AOK14" s="963"/>
      <c r="AOL14" s="962"/>
      <c r="AOM14" s="961"/>
      <c r="AON14" s="961"/>
      <c r="AOO14" s="963"/>
      <c r="AOP14" s="962"/>
      <c r="AOQ14" s="961"/>
      <c r="AOR14" s="961"/>
      <c r="AOS14" s="963"/>
      <c r="AOT14" s="962"/>
      <c r="AOU14" s="961"/>
      <c r="AOV14" s="961"/>
      <c r="AOW14" s="963"/>
      <c r="AOX14" s="962"/>
      <c r="AOY14" s="961"/>
      <c r="AOZ14" s="961"/>
      <c r="APA14" s="963"/>
      <c r="APB14" s="962"/>
      <c r="APC14" s="961"/>
      <c r="APD14" s="961"/>
      <c r="APE14" s="963"/>
      <c r="APF14" s="962"/>
      <c r="APG14" s="961"/>
      <c r="APH14" s="961"/>
      <c r="API14" s="963"/>
      <c r="APJ14" s="962"/>
      <c r="APK14" s="961"/>
      <c r="APL14" s="961"/>
      <c r="APM14" s="963"/>
      <c r="APN14" s="962"/>
      <c r="APO14" s="961"/>
      <c r="APP14" s="961"/>
      <c r="APQ14" s="963"/>
      <c r="APR14" s="962"/>
      <c r="APS14" s="961"/>
      <c r="APT14" s="961"/>
      <c r="APU14" s="963"/>
      <c r="APV14" s="962"/>
      <c r="APW14" s="961"/>
      <c r="APX14" s="961"/>
      <c r="APY14" s="963"/>
      <c r="APZ14" s="962"/>
      <c r="AQA14" s="961"/>
      <c r="AQB14" s="961"/>
      <c r="AQC14" s="963"/>
      <c r="AQD14" s="962"/>
      <c r="AQE14" s="961"/>
      <c r="AQF14" s="961"/>
      <c r="AQG14" s="963"/>
      <c r="AQH14" s="962"/>
      <c r="AQI14" s="961"/>
      <c r="AQJ14" s="961"/>
      <c r="AQK14" s="963"/>
      <c r="AQL14" s="962"/>
      <c r="AQM14" s="961"/>
      <c r="AQN14" s="961"/>
      <c r="AQO14" s="963"/>
      <c r="AQP14" s="962"/>
      <c r="AQQ14" s="961"/>
      <c r="AQR14" s="961"/>
      <c r="AQS14" s="963"/>
      <c r="AQT14" s="962"/>
      <c r="AQU14" s="961"/>
      <c r="AQV14" s="961"/>
      <c r="AQW14" s="963"/>
      <c r="AQX14" s="962"/>
      <c r="AQY14" s="961"/>
      <c r="AQZ14" s="961"/>
      <c r="ARA14" s="963"/>
      <c r="ARB14" s="962"/>
      <c r="ARC14" s="961"/>
      <c r="ARD14" s="961"/>
      <c r="ARE14" s="963"/>
      <c r="ARF14" s="962"/>
      <c r="ARG14" s="961"/>
      <c r="ARH14" s="961"/>
      <c r="ARI14" s="963"/>
      <c r="ARJ14" s="962"/>
      <c r="ARK14" s="961"/>
      <c r="ARL14" s="961"/>
      <c r="ARM14" s="963"/>
      <c r="ARN14" s="962"/>
      <c r="ARO14" s="961"/>
      <c r="ARP14" s="961"/>
      <c r="ARQ14" s="963"/>
      <c r="ARR14" s="962"/>
      <c r="ARS14" s="961"/>
      <c r="ART14" s="961"/>
      <c r="ARU14" s="963"/>
      <c r="ARV14" s="962"/>
      <c r="ARW14" s="961"/>
      <c r="ARX14" s="961"/>
      <c r="ARY14" s="963"/>
      <c r="ARZ14" s="962"/>
      <c r="ASA14" s="961"/>
      <c r="ASB14" s="961"/>
      <c r="ASC14" s="963"/>
      <c r="ASD14" s="962"/>
      <c r="ASE14" s="961"/>
      <c r="ASF14" s="961"/>
      <c r="ASG14" s="963"/>
      <c r="ASH14" s="962"/>
      <c r="ASI14" s="961"/>
      <c r="ASJ14" s="961"/>
      <c r="ASK14" s="963"/>
      <c r="ASL14" s="962"/>
      <c r="ASM14" s="961"/>
      <c r="ASN14" s="961"/>
      <c r="ASO14" s="963"/>
      <c r="ASP14" s="962"/>
      <c r="ASQ14" s="961"/>
      <c r="ASR14" s="961"/>
      <c r="ASS14" s="963"/>
      <c r="AST14" s="962"/>
      <c r="ASU14" s="961"/>
      <c r="ASV14" s="961"/>
      <c r="ASW14" s="963"/>
      <c r="ASX14" s="962"/>
      <c r="ASY14" s="961"/>
      <c r="ASZ14" s="961"/>
      <c r="ATA14" s="963"/>
      <c r="ATB14" s="962"/>
      <c r="ATC14" s="961"/>
      <c r="ATD14" s="961"/>
      <c r="ATE14" s="963"/>
      <c r="ATF14" s="962"/>
      <c r="ATG14" s="961"/>
      <c r="ATH14" s="961"/>
      <c r="ATI14" s="963"/>
      <c r="ATJ14" s="962"/>
      <c r="ATK14" s="961"/>
      <c r="ATL14" s="961"/>
      <c r="ATM14" s="963"/>
      <c r="ATN14" s="962"/>
      <c r="ATO14" s="961"/>
      <c r="ATP14" s="961"/>
      <c r="ATQ14" s="963"/>
      <c r="ATR14" s="962"/>
      <c r="ATS14" s="961"/>
      <c r="ATT14" s="961"/>
      <c r="ATU14" s="963"/>
      <c r="ATV14" s="962"/>
      <c r="ATW14" s="961"/>
      <c r="ATX14" s="961"/>
      <c r="ATY14" s="963"/>
      <c r="ATZ14" s="962"/>
      <c r="AUA14" s="961"/>
      <c r="AUB14" s="961"/>
      <c r="AUC14" s="963"/>
      <c r="AUD14" s="962"/>
      <c r="AUE14" s="961"/>
      <c r="AUF14" s="961"/>
      <c r="AUG14" s="963"/>
      <c r="AUH14" s="962"/>
      <c r="AUI14" s="961"/>
      <c r="AUJ14" s="961"/>
      <c r="AUK14" s="963"/>
      <c r="AUL14" s="962"/>
      <c r="AUM14" s="961"/>
      <c r="AUN14" s="961"/>
      <c r="AUO14" s="963"/>
      <c r="AUP14" s="962"/>
      <c r="AUQ14" s="961"/>
      <c r="AUR14" s="961"/>
      <c r="AUS14" s="963"/>
      <c r="AUT14" s="962"/>
      <c r="AUU14" s="961"/>
      <c r="AUV14" s="961"/>
      <c r="AUW14" s="963"/>
      <c r="AUX14" s="962"/>
      <c r="AUY14" s="961"/>
      <c r="AUZ14" s="961"/>
      <c r="AVA14" s="963"/>
      <c r="AVB14" s="962"/>
      <c r="AVC14" s="961"/>
      <c r="AVD14" s="961"/>
      <c r="AVE14" s="963"/>
      <c r="AVF14" s="962"/>
      <c r="AVG14" s="961"/>
      <c r="AVH14" s="961"/>
      <c r="AVI14" s="963"/>
      <c r="AVJ14" s="962"/>
      <c r="AVK14" s="961"/>
      <c r="AVL14" s="961"/>
      <c r="AVM14" s="963"/>
      <c r="AVN14" s="962"/>
      <c r="AVO14" s="961"/>
      <c r="AVP14" s="961"/>
      <c r="AVQ14" s="963"/>
      <c r="AVR14" s="962"/>
      <c r="AVS14" s="961"/>
      <c r="AVT14" s="961"/>
      <c r="AVU14" s="963"/>
      <c r="AVV14" s="962"/>
      <c r="AVW14" s="961"/>
      <c r="AVX14" s="961"/>
      <c r="AVY14" s="963"/>
      <c r="AVZ14" s="962"/>
      <c r="AWA14" s="961"/>
      <c r="AWB14" s="961"/>
      <c r="AWC14" s="963"/>
      <c r="AWD14" s="962"/>
      <c r="AWE14" s="961"/>
      <c r="AWF14" s="961"/>
      <c r="AWG14" s="963"/>
      <c r="AWH14" s="962"/>
      <c r="AWI14" s="961"/>
      <c r="AWJ14" s="961"/>
      <c r="AWK14" s="963"/>
      <c r="AWL14" s="962"/>
      <c r="AWM14" s="961"/>
      <c r="AWN14" s="961"/>
      <c r="AWO14" s="963"/>
      <c r="AWP14" s="962"/>
      <c r="AWQ14" s="961"/>
      <c r="AWR14" s="961"/>
      <c r="AWS14" s="963"/>
      <c r="AWT14" s="962"/>
      <c r="AWU14" s="961"/>
      <c r="AWV14" s="961"/>
      <c r="AWW14" s="963"/>
      <c r="AWX14" s="962"/>
      <c r="AWY14" s="961"/>
      <c r="AWZ14" s="961"/>
      <c r="AXA14" s="963"/>
      <c r="AXB14" s="962"/>
      <c r="AXC14" s="961"/>
      <c r="AXD14" s="961"/>
      <c r="AXE14" s="963"/>
      <c r="AXF14" s="962"/>
      <c r="AXG14" s="961"/>
      <c r="AXH14" s="961"/>
      <c r="AXI14" s="963"/>
      <c r="AXJ14" s="962"/>
      <c r="AXK14" s="961"/>
      <c r="AXL14" s="961"/>
      <c r="AXM14" s="963"/>
      <c r="AXN14" s="962"/>
      <c r="AXO14" s="961"/>
      <c r="AXP14" s="961"/>
      <c r="AXQ14" s="963"/>
      <c r="AXR14" s="962"/>
      <c r="AXS14" s="961"/>
      <c r="AXT14" s="961"/>
      <c r="AXU14" s="963"/>
      <c r="AXV14" s="962"/>
      <c r="AXW14" s="961"/>
      <c r="AXX14" s="961"/>
      <c r="AXY14" s="963"/>
      <c r="AXZ14" s="962"/>
      <c r="AYA14" s="961"/>
      <c r="AYB14" s="961"/>
      <c r="AYC14" s="963"/>
      <c r="AYD14" s="962"/>
      <c r="AYE14" s="961"/>
      <c r="AYF14" s="961"/>
      <c r="AYG14" s="963"/>
      <c r="AYH14" s="962"/>
      <c r="AYI14" s="961"/>
      <c r="AYJ14" s="961"/>
      <c r="AYK14" s="963"/>
      <c r="AYL14" s="962"/>
      <c r="AYM14" s="961"/>
      <c r="AYN14" s="961"/>
      <c r="AYO14" s="963"/>
      <c r="AYP14" s="962"/>
      <c r="AYQ14" s="961"/>
      <c r="AYR14" s="961"/>
      <c r="AYS14" s="963"/>
      <c r="AYT14" s="962"/>
      <c r="AYU14" s="961"/>
      <c r="AYV14" s="961"/>
      <c r="AYW14" s="963"/>
      <c r="AYX14" s="962"/>
      <c r="AYY14" s="961"/>
      <c r="AYZ14" s="961"/>
      <c r="AZA14" s="963"/>
      <c r="AZB14" s="962"/>
      <c r="AZC14" s="961"/>
      <c r="AZD14" s="961"/>
      <c r="AZE14" s="963"/>
      <c r="AZF14" s="962"/>
      <c r="AZG14" s="961"/>
      <c r="AZH14" s="961"/>
      <c r="AZI14" s="963"/>
      <c r="AZJ14" s="962"/>
      <c r="AZK14" s="961"/>
      <c r="AZL14" s="961"/>
      <c r="AZM14" s="963"/>
      <c r="AZN14" s="962"/>
      <c r="AZO14" s="961"/>
      <c r="AZP14" s="961"/>
      <c r="AZQ14" s="963"/>
      <c r="AZR14" s="962"/>
      <c r="AZS14" s="961"/>
      <c r="AZT14" s="961"/>
      <c r="AZU14" s="963"/>
      <c r="AZV14" s="962"/>
      <c r="AZW14" s="961"/>
      <c r="AZX14" s="961"/>
      <c r="AZY14" s="963"/>
      <c r="AZZ14" s="962"/>
      <c r="BAA14" s="961"/>
      <c r="BAB14" s="961"/>
      <c r="BAC14" s="963"/>
      <c r="BAD14" s="962"/>
      <c r="BAE14" s="961"/>
      <c r="BAF14" s="961"/>
      <c r="BAG14" s="963"/>
      <c r="BAH14" s="962"/>
      <c r="BAI14" s="961"/>
      <c r="BAJ14" s="961"/>
      <c r="BAK14" s="963"/>
      <c r="BAL14" s="962"/>
      <c r="BAM14" s="961"/>
      <c r="BAN14" s="961"/>
      <c r="BAO14" s="963"/>
      <c r="BAP14" s="962"/>
      <c r="BAQ14" s="961"/>
      <c r="BAR14" s="961"/>
      <c r="BAS14" s="963"/>
      <c r="BAT14" s="962"/>
      <c r="BAU14" s="961"/>
      <c r="BAV14" s="961"/>
      <c r="BAW14" s="963"/>
      <c r="BAX14" s="962"/>
      <c r="BAY14" s="961"/>
      <c r="BAZ14" s="961"/>
      <c r="BBA14" s="963"/>
      <c r="BBB14" s="962"/>
      <c r="BBC14" s="961"/>
      <c r="BBD14" s="961"/>
      <c r="BBE14" s="963"/>
      <c r="BBF14" s="962"/>
      <c r="BBG14" s="961"/>
      <c r="BBH14" s="961"/>
      <c r="BBI14" s="963"/>
      <c r="BBJ14" s="962"/>
      <c r="BBK14" s="961"/>
      <c r="BBL14" s="961"/>
      <c r="BBM14" s="963"/>
      <c r="BBN14" s="962"/>
      <c r="BBO14" s="961"/>
      <c r="BBP14" s="961"/>
      <c r="BBQ14" s="963"/>
      <c r="BBR14" s="962"/>
      <c r="BBS14" s="961"/>
      <c r="BBT14" s="961"/>
      <c r="BBU14" s="963"/>
      <c r="BBV14" s="962"/>
      <c r="BBW14" s="961"/>
      <c r="BBX14" s="961"/>
      <c r="BBY14" s="963"/>
      <c r="BBZ14" s="962"/>
      <c r="BCA14" s="961"/>
      <c r="BCB14" s="961"/>
      <c r="BCC14" s="963"/>
      <c r="BCD14" s="962"/>
      <c r="BCE14" s="961"/>
      <c r="BCF14" s="961"/>
      <c r="BCG14" s="963"/>
      <c r="BCH14" s="962"/>
      <c r="BCI14" s="961"/>
      <c r="BCJ14" s="961"/>
      <c r="BCK14" s="963"/>
      <c r="BCL14" s="962"/>
      <c r="BCM14" s="961"/>
      <c r="BCN14" s="961"/>
      <c r="BCO14" s="963"/>
      <c r="BCP14" s="962"/>
      <c r="BCQ14" s="961"/>
      <c r="BCR14" s="961"/>
      <c r="BCS14" s="963"/>
      <c r="BCT14" s="962"/>
      <c r="BCU14" s="961"/>
      <c r="BCV14" s="961"/>
      <c r="BCW14" s="963"/>
      <c r="BCX14" s="962"/>
      <c r="BCY14" s="961"/>
      <c r="BCZ14" s="961"/>
      <c r="BDA14" s="963"/>
      <c r="BDB14" s="962"/>
      <c r="BDC14" s="961"/>
      <c r="BDD14" s="961"/>
      <c r="BDE14" s="963"/>
      <c r="BDF14" s="962"/>
      <c r="BDG14" s="961"/>
      <c r="BDH14" s="961"/>
      <c r="BDI14" s="963"/>
      <c r="BDJ14" s="962"/>
      <c r="BDK14" s="961"/>
      <c r="BDL14" s="961"/>
      <c r="BDM14" s="963"/>
      <c r="BDN14" s="962"/>
      <c r="BDO14" s="961"/>
      <c r="BDP14" s="961"/>
      <c r="BDQ14" s="963"/>
      <c r="BDR14" s="962"/>
      <c r="BDS14" s="961"/>
      <c r="BDT14" s="961"/>
      <c r="BDU14" s="963"/>
      <c r="BDV14" s="962"/>
      <c r="BDW14" s="961"/>
      <c r="BDX14" s="961"/>
      <c r="BDY14" s="963"/>
      <c r="BDZ14" s="962"/>
      <c r="BEA14" s="961"/>
      <c r="BEB14" s="961"/>
      <c r="BEC14" s="963"/>
      <c r="BED14" s="962"/>
      <c r="BEE14" s="961"/>
      <c r="BEF14" s="961"/>
      <c r="BEG14" s="963"/>
      <c r="BEH14" s="962"/>
      <c r="BEI14" s="961"/>
      <c r="BEJ14" s="961"/>
      <c r="BEK14" s="963"/>
      <c r="BEL14" s="962"/>
      <c r="BEM14" s="961"/>
      <c r="BEN14" s="961"/>
      <c r="BEO14" s="963"/>
      <c r="BEP14" s="962"/>
      <c r="BEQ14" s="961"/>
      <c r="BER14" s="961"/>
      <c r="BES14" s="963"/>
      <c r="BET14" s="962"/>
      <c r="BEU14" s="961"/>
      <c r="BEV14" s="961"/>
      <c r="BEW14" s="963"/>
      <c r="BEX14" s="962"/>
      <c r="BEY14" s="961"/>
      <c r="BEZ14" s="961"/>
      <c r="BFA14" s="963"/>
      <c r="BFB14" s="962"/>
      <c r="BFC14" s="961"/>
      <c r="BFD14" s="961"/>
      <c r="BFE14" s="963"/>
      <c r="BFF14" s="962"/>
      <c r="BFG14" s="961"/>
      <c r="BFH14" s="961"/>
      <c r="BFI14" s="963"/>
      <c r="BFJ14" s="962"/>
      <c r="BFK14" s="961"/>
      <c r="BFL14" s="961"/>
      <c r="BFM14" s="963"/>
      <c r="BFN14" s="962"/>
      <c r="BFO14" s="961"/>
      <c r="BFP14" s="961"/>
      <c r="BFQ14" s="963"/>
      <c r="BFR14" s="962"/>
      <c r="BFS14" s="961"/>
      <c r="BFT14" s="961"/>
      <c r="BFU14" s="963"/>
      <c r="BFV14" s="962"/>
      <c r="BFW14" s="961"/>
      <c r="BFX14" s="961"/>
      <c r="BFY14" s="963"/>
      <c r="BFZ14" s="962"/>
      <c r="BGA14" s="961"/>
      <c r="BGB14" s="961"/>
      <c r="BGC14" s="963"/>
      <c r="BGD14" s="962"/>
      <c r="BGE14" s="961"/>
      <c r="BGF14" s="961"/>
      <c r="BGG14" s="963"/>
      <c r="BGH14" s="962"/>
      <c r="BGI14" s="961"/>
      <c r="BGJ14" s="961"/>
      <c r="BGK14" s="963"/>
      <c r="BGL14" s="962"/>
      <c r="BGM14" s="961"/>
      <c r="BGN14" s="961"/>
      <c r="BGO14" s="963"/>
      <c r="BGP14" s="962"/>
      <c r="BGQ14" s="961"/>
      <c r="BGR14" s="961"/>
      <c r="BGS14" s="963"/>
      <c r="BGT14" s="962"/>
      <c r="BGU14" s="961"/>
      <c r="BGV14" s="961"/>
      <c r="BGW14" s="963"/>
      <c r="BGX14" s="962"/>
      <c r="BGY14" s="961"/>
      <c r="BGZ14" s="961"/>
      <c r="BHA14" s="963"/>
      <c r="BHB14" s="962"/>
      <c r="BHC14" s="961"/>
      <c r="BHD14" s="961"/>
      <c r="BHE14" s="963"/>
      <c r="BHF14" s="962"/>
      <c r="BHG14" s="961"/>
      <c r="BHH14" s="961"/>
      <c r="BHI14" s="963"/>
      <c r="BHJ14" s="962"/>
      <c r="BHK14" s="961"/>
      <c r="BHL14" s="961"/>
      <c r="BHM14" s="963"/>
      <c r="BHN14" s="962"/>
      <c r="BHO14" s="961"/>
      <c r="BHP14" s="961"/>
      <c r="BHQ14" s="963"/>
      <c r="BHR14" s="962"/>
      <c r="BHS14" s="961"/>
      <c r="BHT14" s="961"/>
      <c r="BHU14" s="963"/>
      <c r="BHV14" s="962"/>
      <c r="BHW14" s="961"/>
      <c r="BHX14" s="961"/>
      <c r="BHY14" s="963"/>
      <c r="BHZ14" s="962"/>
      <c r="BIA14" s="961"/>
      <c r="BIB14" s="961"/>
      <c r="BIC14" s="963"/>
      <c r="BID14" s="962"/>
      <c r="BIE14" s="961"/>
      <c r="BIF14" s="961"/>
      <c r="BIG14" s="963"/>
      <c r="BIH14" s="962"/>
      <c r="BII14" s="961"/>
      <c r="BIJ14" s="961"/>
      <c r="BIK14" s="963"/>
      <c r="BIL14" s="962"/>
      <c r="BIM14" s="961"/>
      <c r="BIN14" s="961"/>
      <c r="BIO14" s="963"/>
      <c r="BIP14" s="962"/>
      <c r="BIQ14" s="961"/>
      <c r="BIR14" s="961"/>
      <c r="BIS14" s="963"/>
      <c r="BIT14" s="962"/>
      <c r="BIU14" s="961"/>
      <c r="BIV14" s="961"/>
      <c r="BIW14" s="963"/>
      <c r="BIX14" s="962"/>
      <c r="BIY14" s="961"/>
      <c r="BIZ14" s="961"/>
      <c r="BJA14" s="963"/>
      <c r="BJB14" s="962"/>
      <c r="BJC14" s="961"/>
      <c r="BJD14" s="961"/>
      <c r="BJE14" s="963"/>
      <c r="BJF14" s="962"/>
      <c r="BJG14" s="961"/>
      <c r="BJH14" s="961"/>
      <c r="BJI14" s="963"/>
      <c r="BJJ14" s="962"/>
      <c r="BJK14" s="961"/>
      <c r="BJL14" s="961"/>
      <c r="BJM14" s="963"/>
      <c r="BJN14" s="962"/>
      <c r="BJO14" s="961"/>
      <c r="BJP14" s="961"/>
      <c r="BJQ14" s="963"/>
      <c r="BJR14" s="962"/>
      <c r="BJS14" s="961"/>
      <c r="BJT14" s="961"/>
      <c r="BJU14" s="963"/>
      <c r="BJV14" s="962"/>
      <c r="BJW14" s="961"/>
      <c r="BJX14" s="961"/>
      <c r="BJY14" s="963"/>
      <c r="BJZ14" s="962"/>
      <c r="BKA14" s="961"/>
      <c r="BKB14" s="961"/>
      <c r="BKC14" s="963"/>
      <c r="BKD14" s="962"/>
      <c r="BKE14" s="961"/>
      <c r="BKF14" s="961"/>
      <c r="BKG14" s="963"/>
      <c r="BKH14" s="962"/>
      <c r="BKI14" s="961"/>
      <c r="BKJ14" s="961"/>
      <c r="BKK14" s="963"/>
      <c r="BKL14" s="962"/>
      <c r="BKM14" s="961"/>
      <c r="BKN14" s="961"/>
      <c r="BKO14" s="963"/>
      <c r="BKP14" s="962"/>
      <c r="BKQ14" s="961"/>
      <c r="BKR14" s="961"/>
      <c r="BKS14" s="963"/>
      <c r="BKT14" s="962"/>
      <c r="BKU14" s="961"/>
      <c r="BKV14" s="961"/>
      <c r="BKW14" s="963"/>
      <c r="BKX14" s="962"/>
      <c r="BKY14" s="961"/>
      <c r="BKZ14" s="961"/>
      <c r="BLA14" s="963"/>
      <c r="BLB14" s="962"/>
      <c r="BLC14" s="961"/>
      <c r="BLD14" s="961"/>
      <c r="BLE14" s="963"/>
      <c r="BLF14" s="962"/>
      <c r="BLG14" s="961"/>
      <c r="BLH14" s="961"/>
      <c r="BLI14" s="963"/>
      <c r="BLJ14" s="962"/>
      <c r="BLK14" s="961"/>
      <c r="BLL14" s="961"/>
      <c r="BLM14" s="963"/>
      <c r="BLN14" s="962"/>
      <c r="BLO14" s="961"/>
      <c r="BLP14" s="961"/>
      <c r="BLQ14" s="963"/>
      <c r="BLR14" s="962"/>
      <c r="BLS14" s="961"/>
      <c r="BLT14" s="961"/>
      <c r="BLU14" s="963"/>
      <c r="BLV14" s="962"/>
      <c r="BLW14" s="961"/>
      <c r="BLX14" s="961"/>
      <c r="BLY14" s="963"/>
      <c r="BLZ14" s="962"/>
      <c r="BMA14" s="961"/>
      <c r="BMB14" s="961"/>
      <c r="BMC14" s="963"/>
      <c r="BMD14" s="962"/>
      <c r="BME14" s="961"/>
      <c r="BMF14" s="961"/>
      <c r="BMG14" s="963"/>
      <c r="BMH14" s="962"/>
      <c r="BMI14" s="961"/>
      <c r="BMJ14" s="961"/>
      <c r="BMK14" s="963"/>
      <c r="BML14" s="962"/>
      <c r="BMM14" s="961"/>
      <c r="BMN14" s="961"/>
      <c r="BMO14" s="963"/>
      <c r="BMP14" s="962"/>
      <c r="BMQ14" s="961"/>
      <c r="BMR14" s="961"/>
      <c r="BMS14" s="963"/>
      <c r="BMT14" s="962"/>
      <c r="BMU14" s="961"/>
      <c r="BMV14" s="961"/>
      <c r="BMW14" s="963"/>
      <c r="BMX14" s="962"/>
      <c r="BMY14" s="961"/>
      <c r="BMZ14" s="961"/>
      <c r="BNA14" s="963"/>
      <c r="BNB14" s="962"/>
      <c r="BNC14" s="961"/>
      <c r="BND14" s="961"/>
      <c r="BNE14" s="963"/>
      <c r="BNF14" s="962"/>
      <c r="BNG14" s="961"/>
      <c r="BNH14" s="961"/>
      <c r="BNI14" s="963"/>
      <c r="BNJ14" s="962"/>
      <c r="BNK14" s="961"/>
      <c r="BNL14" s="961"/>
      <c r="BNM14" s="963"/>
      <c r="BNN14" s="962"/>
      <c r="BNO14" s="961"/>
      <c r="BNP14" s="961"/>
      <c r="BNQ14" s="963"/>
      <c r="BNR14" s="962"/>
      <c r="BNS14" s="961"/>
      <c r="BNT14" s="961"/>
      <c r="BNU14" s="963"/>
      <c r="BNV14" s="962"/>
      <c r="BNW14" s="961"/>
      <c r="BNX14" s="961"/>
      <c r="BNY14" s="963"/>
      <c r="BNZ14" s="962"/>
      <c r="BOA14" s="961"/>
      <c r="BOB14" s="961"/>
      <c r="BOC14" s="963"/>
      <c r="BOD14" s="962"/>
      <c r="BOE14" s="961"/>
      <c r="BOF14" s="961"/>
      <c r="BOG14" s="963"/>
      <c r="BOH14" s="962"/>
      <c r="BOI14" s="961"/>
      <c r="BOJ14" s="961"/>
      <c r="BOK14" s="963"/>
      <c r="BOL14" s="962"/>
      <c r="BOM14" s="961"/>
      <c r="BON14" s="961"/>
      <c r="BOO14" s="963"/>
      <c r="BOP14" s="962"/>
      <c r="BOQ14" s="961"/>
      <c r="BOR14" s="961"/>
      <c r="BOS14" s="963"/>
      <c r="BOT14" s="962"/>
      <c r="BOU14" s="961"/>
      <c r="BOV14" s="961"/>
      <c r="BOW14" s="963"/>
      <c r="BOX14" s="962"/>
      <c r="BOY14" s="961"/>
      <c r="BOZ14" s="961"/>
      <c r="BPA14" s="963"/>
      <c r="BPB14" s="962"/>
      <c r="BPC14" s="961"/>
      <c r="BPD14" s="961"/>
      <c r="BPE14" s="963"/>
      <c r="BPF14" s="962"/>
      <c r="BPG14" s="961"/>
      <c r="BPH14" s="961"/>
      <c r="BPI14" s="963"/>
      <c r="BPJ14" s="962"/>
      <c r="BPK14" s="961"/>
      <c r="BPL14" s="961"/>
      <c r="BPM14" s="963"/>
      <c r="BPN14" s="962"/>
      <c r="BPO14" s="961"/>
      <c r="BPP14" s="961"/>
      <c r="BPQ14" s="963"/>
      <c r="BPR14" s="962"/>
      <c r="BPS14" s="961"/>
      <c r="BPT14" s="961"/>
      <c r="BPU14" s="963"/>
      <c r="BPV14" s="962"/>
      <c r="BPW14" s="961"/>
      <c r="BPX14" s="961"/>
      <c r="BPY14" s="963"/>
      <c r="BPZ14" s="962"/>
      <c r="BQA14" s="961"/>
      <c r="BQB14" s="961"/>
      <c r="BQC14" s="963"/>
      <c r="BQD14" s="962"/>
      <c r="BQE14" s="961"/>
      <c r="BQF14" s="961"/>
      <c r="BQG14" s="963"/>
      <c r="BQH14" s="962"/>
      <c r="BQI14" s="961"/>
      <c r="BQJ14" s="961"/>
      <c r="BQK14" s="963"/>
      <c r="BQL14" s="962"/>
      <c r="BQM14" s="961"/>
      <c r="BQN14" s="961"/>
      <c r="BQO14" s="963"/>
      <c r="BQP14" s="962"/>
      <c r="BQQ14" s="961"/>
      <c r="BQR14" s="961"/>
      <c r="BQS14" s="963"/>
      <c r="BQT14" s="962"/>
      <c r="BQU14" s="961"/>
      <c r="BQV14" s="961"/>
      <c r="BQW14" s="963"/>
      <c r="BQX14" s="962"/>
      <c r="BQY14" s="961"/>
      <c r="BQZ14" s="961"/>
      <c r="BRA14" s="963"/>
      <c r="BRB14" s="962"/>
      <c r="BRC14" s="961"/>
      <c r="BRD14" s="961"/>
      <c r="BRE14" s="963"/>
      <c r="BRF14" s="962"/>
      <c r="BRG14" s="961"/>
      <c r="BRH14" s="961"/>
      <c r="BRI14" s="963"/>
      <c r="BRJ14" s="962"/>
      <c r="BRK14" s="961"/>
      <c r="BRL14" s="961"/>
      <c r="BRM14" s="963"/>
      <c r="BRN14" s="962"/>
      <c r="BRO14" s="961"/>
      <c r="BRP14" s="961"/>
      <c r="BRQ14" s="963"/>
      <c r="BRR14" s="962"/>
      <c r="BRS14" s="961"/>
      <c r="BRT14" s="961"/>
      <c r="BRU14" s="963"/>
      <c r="BRV14" s="962"/>
      <c r="BRW14" s="961"/>
      <c r="BRX14" s="961"/>
      <c r="BRY14" s="963"/>
      <c r="BRZ14" s="962"/>
      <c r="BSA14" s="961"/>
      <c r="BSB14" s="961"/>
      <c r="BSC14" s="963"/>
      <c r="BSD14" s="962"/>
      <c r="BSE14" s="961"/>
      <c r="BSF14" s="961"/>
      <c r="BSG14" s="963"/>
      <c r="BSH14" s="962"/>
      <c r="BSI14" s="961"/>
      <c r="BSJ14" s="961"/>
      <c r="BSK14" s="963"/>
      <c r="BSL14" s="962"/>
      <c r="BSM14" s="961"/>
      <c r="BSN14" s="961"/>
      <c r="BSO14" s="963"/>
      <c r="BSP14" s="962"/>
      <c r="BSQ14" s="961"/>
      <c r="BSR14" s="961"/>
      <c r="BSS14" s="963"/>
      <c r="BST14" s="962"/>
      <c r="BSU14" s="961"/>
      <c r="BSV14" s="961"/>
      <c r="BSW14" s="963"/>
      <c r="BSX14" s="962"/>
      <c r="BSY14" s="961"/>
      <c r="BSZ14" s="961"/>
      <c r="BTA14" s="963"/>
      <c r="BTB14" s="962"/>
      <c r="BTC14" s="961"/>
      <c r="BTD14" s="961"/>
      <c r="BTE14" s="963"/>
      <c r="BTF14" s="962"/>
      <c r="BTG14" s="961"/>
      <c r="BTH14" s="961"/>
      <c r="BTI14" s="963"/>
      <c r="BTJ14" s="962"/>
      <c r="BTK14" s="961"/>
      <c r="BTL14" s="961"/>
      <c r="BTM14" s="963"/>
      <c r="BTN14" s="962"/>
      <c r="BTO14" s="961"/>
      <c r="BTP14" s="961"/>
      <c r="BTQ14" s="963"/>
      <c r="BTR14" s="962"/>
      <c r="BTS14" s="961"/>
      <c r="BTT14" s="961"/>
      <c r="BTU14" s="963"/>
      <c r="BTV14" s="962"/>
      <c r="BTW14" s="961"/>
      <c r="BTX14" s="961"/>
      <c r="BTY14" s="963"/>
      <c r="BTZ14" s="962"/>
      <c r="BUA14" s="961"/>
      <c r="BUB14" s="961"/>
      <c r="BUC14" s="963"/>
      <c r="BUD14" s="962"/>
      <c r="BUE14" s="961"/>
      <c r="BUF14" s="961"/>
      <c r="BUG14" s="963"/>
      <c r="BUH14" s="962"/>
      <c r="BUI14" s="961"/>
      <c r="BUJ14" s="961"/>
      <c r="BUK14" s="963"/>
      <c r="BUL14" s="962"/>
      <c r="BUM14" s="961"/>
      <c r="BUN14" s="961"/>
      <c r="BUO14" s="963"/>
      <c r="BUP14" s="962"/>
      <c r="BUQ14" s="961"/>
      <c r="BUR14" s="961"/>
      <c r="BUS14" s="963"/>
      <c r="BUT14" s="962"/>
      <c r="BUU14" s="961"/>
      <c r="BUV14" s="961"/>
      <c r="BUW14" s="963"/>
      <c r="BUX14" s="962"/>
      <c r="BUY14" s="961"/>
      <c r="BUZ14" s="961"/>
      <c r="BVA14" s="963"/>
      <c r="BVB14" s="962"/>
      <c r="BVC14" s="961"/>
      <c r="BVD14" s="961"/>
      <c r="BVE14" s="963"/>
      <c r="BVF14" s="962"/>
      <c r="BVG14" s="961"/>
      <c r="BVH14" s="961"/>
      <c r="BVI14" s="963"/>
      <c r="BVJ14" s="962"/>
      <c r="BVK14" s="961"/>
      <c r="BVL14" s="961"/>
      <c r="BVM14" s="963"/>
      <c r="BVN14" s="962"/>
      <c r="BVO14" s="961"/>
      <c r="BVP14" s="961"/>
      <c r="BVQ14" s="963"/>
      <c r="BVR14" s="962"/>
      <c r="BVS14" s="961"/>
      <c r="BVT14" s="961"/>
      <c r="BVU14" s="963"/>
      <c r="BVV14" s="962"/>
      <c r="BVW14" s="961"/>
      <c r="BVX14" s="961"/>
      <c r="BVY14" s="963"/>
      <c r="BVZ14" s="962"/>
      <c r="BWA14" s="961"/>
      <c r="BWB14" s="961"/>
      <c r="BWC14" s="963"/>
      <c r="BWD14" s="962"/>
      <c r="BWE14" s="961"/>
      <c r="BWF14" s="961"/>
      <c r="BWG14" s="963"/>
      <c r="BWH14" s="962"/>
      <c r="BWI14" s="961"/>
      <c r="BWJ14" s="961"/>
      <c r="BWK14" s="963"/>
      <c r="BWL14" s="962"/>
      <c r="BWM14" s="961"/>
      <c r="BWN14" s="961"/>
      <c r="BWO14" s="963"/>
      <c r="BWP14" s="962"/>
      <c r="BWQ14" s="961"/>
      <c r="BWR14" s="961"/>
      <c r="BWS14" s="963"/>
      <c r="BWT14" s="962"/>
      <c r="BWU14" s="961"/>
      <c r="BWV14" s="961"/>
      <c r="BWW14" s="963"/>
      <c r="BWX14" s="962"/>
      <c r="BWY14" s="961"/>
      <c r="BWZ14" s="961"/>
      <c r="BXA14" s="963"/>
      <c r="BXB14" s="962"/>
      <c r="BXC14" s="961"/>
      <c r="BXD14" s="961"/>
      <c r="BXE14" s="963"/>
      <c r="BXF14" s="962"/>
      <c r="BXG14" s="961"/>
      <c r="BXH14" s="961"/>
      <c r="BXI14" s="963"/>
      <c r="BXJ14" s="962"/>
      <c r="BXK14" s="961"/>
      <c r="BXL14" s="961"/>
      <c r="BXM14" s="963"/>
      <c r="BXN14" s="962"/>
      <c r="BXO14" s="961"/>
      <c r="BXP14" s="961"/>
      <c r="BXQ14" s="963"/>
      <c r="BXR14" s="962"/>
      <c r="BXS14" s="961"/>
      <c r="BXT14" s="961"/>
      <c r="BXU14" s="963"/>
      <c r="BXV14" s="962"/>
      <c r="BXW14" s="961"/>
      <c r="BXX14" s="961"/>
      <c r="BXY14" s="963"/>
      <c r="BXZ14" s="962"/>
      <c r="BYA14" s="961"/>
      <c r="BYB14" s="961"/>
      <c r="BYC14" s="963"/>
      <c r="BYD14" s="962"/>
      <c r="BYE14" s="961"/>
      <c r="BYF14" s="961"/>
      <c r="BYG14" s="963"/>
      <c r="BYH14" s="962"/>
      <c r="BYI14" s="961"/>
      <c r="BYJ14" s="961"/>
      <c r="BYK14" s="963"/>
      <c r="BYL14" s="962"/>
      <c r="BYM14" s="961"/>
      <c r="BYN14" s="961"/>
      <c r="BYO14" s="963"/>
      <c r="BYP14" s="962"/>
      <c r="BYQ14" s="961"/>
      <c r="BYR14" s="961"/>
      <c r="BYS14" s="963"/>
      <c r="BYT14" s="962"/>
      <c r="BYU14" s="961"/>
      <c r="BYV14" s="961"/>
      <c r="BYW14" s="963"/>
      <c r="BYX14" s="962"/>
      <c r="BYY14" s="961"/>
      <c r="BYZ14" s="961"/>
      <c r="BZA14" s="963"/>
      <c r="BZB14" s="962"/>
      <c r="BZC14" s="961"/>
      <c r="BZD14" s="961"/>
      <c r="BZE14" s="963"/>
      <c r="BZF14" s="962"/>
      <c r="BZG14" s="961"/>
      <c r="BZH14" s="961"/>
      <c r="BZI14" s="963"/>
      <c r="BZJ14" s="962"/>
      <c r="BZK14" s="961"/>
      <c r="BZL14" s="961"/>
      <c r="BZM14" s="963"/>
      <c r="BZN14" s="962"/>
      <c r="BZO14" s="961"/>
      <c r="BZP14" s="961"/>
      <c r="BZQ14" s="963"/>
      <c r="BZR14" s="962"/>
      <c r="BZS14" s="961"/>
      <c r="BZT14" s="961"/>
      <c r="BZU14" s="963"/>
      <c r="BZV14" s="962"/>
      <c r="BZW14" s="961"/>
      <c r="BZX14" s="961"/>
      <c r="BZY14" s="963"/>
      <c r="BZZ14" s="962"/>
      <c r="CAA14" s="961"/>
      <c r="CAB14" s="961"/>
      <c r="CAC14" s="963"/>
      <c r="CAD14" s="962"/>
      <c r="CAE14" s="961"/>
      <c r="CAF14" s="961"/>
      <c r="CAG14" s="963"/>
      <c r="CAH14" s="962"/>
      <c r="CAI14" s="961"/>
      <c r="CAJ14" s="961"/>
      <c r="CAK14" s="963"/>
      <c r="CAL14" s="962"/>
      <c r="CAM14" s="961"/>
      <c r="CAN14" s="961"/>
      <c r="CAO14" s="963"/>
      <c r="CAP14" s="962"/>
      <c r="CAQ14" s="961"/>
      <c r="CAR14" s="961"/>
      <c r="CAS14" s="963"/>
      <c r="CAT14" s="962"/>
      <c r="CAU14" s="961"/>
      <c r="CAV14" s="961"/>
      <c r="CAW14" s="963"/>
      <c r="CAX14" s="962"/>
      <c r="CAY14" s="961"/>
      <c r="CAZ14" s="961"/>
      <c r="CBA14" s="963"/>
      <c r="CBB14" s="962"/>
      <c r="CBC14" s="961"/>
      <c r="CBD14" s="961"/>
      <c r="CBE14" s="963"/>
      <c r="CBF14" s="962"/>
      <c r="CBG14" s="961"/>
      <c r="CBH14" s="961"/>
      <c r="CBI14" s="963"/>
      <c r="CBJ14" s="962"/>
      <c r="CBK14" s="961"/>
      <c r="CBL14" s="961"/>
      <c r="CBM14" s="963"/>
      <c r="CBN14" s="962"/>
      <c r="CBO14" s="961"/>
      <c r="CBP14" s="961"/>
      <c r="CBQ14" s="963"/>
      <c r="CBR14" s="962"/>
      <c r="CBS14" s="961"/>
      <c r="CBT14" s="961"/>
      <c r="CBU14" s="963"/>
      <c r="CBV14" s="962"/>
      <c r="CBW14" s="961"/>
      <c r="CBX14" s="961"/>
      <c r="CBY14" s="963"/>
      <c r="CBZ14" s="962"/>
      <c r="CCA14" s="961"/>
      <c r="CCB14" s="961"/>
      <c r="CCC14" s="963"/>
      <c r="CCD14" s="962"/>
      <c r="CCE14" s="961"/>
      <c r="CCF14" s="961"/>
      <c r="CCG14" s="963"/>
      <c r="CCH14" s="962"/>
      <c r="CCI14" s="961"/>
      <c r="CCJ14" s="961"/>
      <c r="CCK14" s="963"/>
      <c r="CCL14" s="962"/>
      <c r="CCM14" s="961"/>
      <c r="CCN14" s="961"/>
      <c r="CCO14" s="963"/>
      <c r="CCP14" s="962"/>
      <c r="CCQ14" s="961"/>
      <c r="CCR14" s="961"/>
      <c r="CCS14" s="963"/>
      <c r="CCT14" s="962"/>
      <c r="CCU14" s="961"/>
      <c r="CCV14" s="961"/>
      <c r="CCW14" s="963"/>
      <c r="CCX14" s="962"/>
      <c r="CCY14" s="961"/>
      <c r="CCZ14" s="961"/>
      <c r="CDA14" s="963"/>
      <c r="CDB14" s="962"/>
      <c r="CDC14" s="961"/>
      <c r="CDD14" s="961"/>
      <c r="CDE14" s="963"/>
      <c r="CDF14" s="962"/>
      <c r="CDG14" s="961"/>
      <c r="CDH14" s="961"/>
      <c r="CDI14" s="963"/>
      <c r="CDJ14" s="962"/>
      <c r="CDK14" s="961"/>
      <c r="CDL14" s="961"/>
      <c r="CDM14" s="963"/>
      <c r="CDN14" s="962"/>
      <c r="CDO14" s="961"/>
      <c r="CDP14" s="961"/>
      <c r="CDQ14" s="963"/>
      <c r="CDR14" s="962"/>
      <c r="CDS14" s="961"/>
      <c r="CDT14" s="961"/>
      <c r="CDU14" s="963"/>
      <c r="CDV14" s="962"/>
      <c r="CDW14" s="961"/>
      <c r="CDX14" s="961"/>
      <c r="CDY14" s="963"/>
      <c r="CDZ14" s="962"/>
      <c r="CEA14" s="961"/>
      <c r="CEB14" s="961"/>
      <c r="CEC14" s="963"/>
      <c r="CED14" s="962"/>
      <c r="CEE14" s="961"/>
      <c r="CEF14" s="961"/>
      <c r="CEG14" s="963"/>
      <c r="CEH14" s="962"/>
      <c r="CEI14" s="961"/>
      <c r="CEJ14" s="961"/>
      <c r="CEK14" s="963"/>
      <c r="CEL14" s="962"/>
      <c r="CEM14" s="961"/>
      <c r="CEN14" s="961"/>
      <c r="CEO14" s="963"/>
      <c r="CEP14" s="962"/>
      <c r="CEQ14" s="961"/>
      <c r="CER14" s="961"/>
      <c r="CES14" s="963"/>
      <c r="CET14" s="962"/>
      <c r="CEU14" s="961"/>
      <c r="CEV14" s="961"/>
      <c r="CEW14" s="963"/>
      <c r="CEX14" s="962"/>
      <c r="CEY14" s="961"/>
      <c r="CEZ14" s="961"/>
      <c r="CFA14" s="963"/>
      <c r="CFB14" s="962"/>
      <c r="CFC14" s="961"/>
      <c r="CFD14" s="961"/>
      <c r="CFE14" s="963"/>
      <c r="CFF14" s="962"/>
      <c r="CFG14" s="961"/>
      <c r="CFH14" s="961"/>
      <c r="CFI14" s="963"/>
      <c r="CFJ14" s="962"/>
      <c r="CFK14" s="961"/>
      <c r="CFL14" s="961"/>
      <c r="CFM14" s="963"/>
      <c r="CFN14" s="962"/>
      <c r="CFO14" s="961"/>
      <c r="CFP14" s="961"/>
      <c r="CFQ14" s="963"/>
      <c r="CFR14" s="962"/>
      <c r="CFS14" s="961"/>
      <c r="CFT14" s="961"/>
      <c r="CFU14" s="963"/>
      <c r="CFV14" s="962"/>
      <c r="CFW14" s="961"/>
      <c r="CFX14" s="961"/>
      <c r="CFY14" s="963"/>
      <c r="CFZ14" s="962"/>
      <c r="CGA14" s="961"/>
      <c r="CGB14" s="961"/>
      <c r="CGC14" s="963"/>
      <c r="CGD14" s="962"/>
      <c r="CGE14" s="961"/>
      <c r="CGF14" s="961"/>
      <c r="CGG14" s="963"/>
      <c r="CGH14" s="962"/>
      <c r="CGI14" s="961"/>
      <c r="CGJ14" s="961"/>
      <c r="CGK14" s="963"/>
      <c r="CGL14" s="962"/>
      <c r="CGM14" s="961"/>
      <c r="CGN14" s="961"/>
      <c r="CGO14" s="963"/>
      <c r="CGP14" s="962"/>
      <c r="CGQ14" s="961"/>
      <c r="CGR14" s="961"/>
      <c r="CGS14" s="963"/>
      <c r="CGT14" s="962"/>
      <c r="CGU14" s="961"/>
      <c r="CGV14" s="961"/>
      <c r="CGW14" s="963"/>
      <c r="CGX14" s="962"/>
      <c r="CGY14" s="961"/>
      <c r="CGZ14" s="961"/>
      <c r="CHA14" s="963"/>
      <c r="CHB14" s="962"/>
      <c r="CHC14" s="961"/>
      <c r="CHD14" s="961"/>
      <c r="CHE14" s="963"/>
      <c r="CHF14" s="962"/>
      <c r="CHG14" s="961"/>
      <c r="CHH14" s="961"/>
      <c r="CHI14" s="963"/>
      <c r="CHJ14" s="962"/>
      <c r="CHK14" s="961"/>
      <c r="CHL14" s="961"/>
      <c r="CHM14" s="963"/>
      <c r="CHN14" s="962"/>
      <c r="CHO14" s="961"/>
      <c r="CHP14" s="961"/>
      <c r="CHQ14" s="963"/>
      <c r="CHR14" s="962"/>
      <c r="CHS14" s="961"/>
      <c r="CHT14" s="961"/>
      <c r="CHU14" s="963"/>
      <c r="CHV14" s="962"/>
      <c r="CHW14" s="961"/>
      <c r="CHX14" s="961"/>
      <c r="CHY14" s="963"/>
      <c r="CHZ14" s="962"/>
      <c r="CIA14" s="961"/>
      <c r="CIB14" s="961"/>
      <c r="CIC14" s="963"/>
      <c r="CID14" s="962"/>
      <c r="CIE14" s="961"/>
      <c r="CIF14" s="961"/>
      <c r="CIG14" s="963"/>
      <c r="CIH14" s="962"/>
      <c r="CII14" s="961"/>
      <c r="CIJ14" s="961"/>
      <c r="CIK14" s="963"/>
      <c r="CIL14" s="962"/>
      <c r="CIM14" s="961"/>
      <c r="CIN14" s="961"/>
      <c r="CIO14" s="963"/>
      <c r="CIP14" s="962"/>
      <c r="CIQ14" s="961"/>
      <c r="CIR14" s="961"/>
      <c r="CIS14" s="963"/>
      <c r="CIT14" s="962"/>
      <c r="CIU14" s="961"/>
      <c r="CIV14" s="961"/>
      <c r="CIW14" s="963"/>
      <c r="CIX14" s="962"/>
      <c r="CIY14" s="961"/>
      <c r="CIZ14" s="961"/>
      <c r="CJA14" s="963"/>
      <c r="CJB14" s="962"/>
      <c r="CJC14" s="961"/>
      <c r="CJD14" s="961"/>
      <c r="CJE14" s="963"/>
      <c r="CJF14" s="962"/>
      <c r="CJG14" s="961"/>
      <c r="CJH14" s="961"/>
      <c r="CJI14" s="963"/>
      <c r="CJJ14" s="962"/>
      <c r="CJK14" s="961"/>
      <c r="CJL14" s="961"/>
      <c r="CJM14" s="963"/>
      <c r="CJN14" s="962"/>
      <c r="CJO14" s="961"/>
      <c r="CJP14" s="961"/>
      <c r="CJQ14" s="963"/>
      <c r="CJR14" s="962"/>
      <c r="CJS14" s="961"/>
      <c r="CJT14" s="961"/>
      <c r="CJU14" s="963"/>
      <c r="CJV14" s="962"/>
      <c r="CJW14" s="961"/>
      <c r="CJX14" s="961"/>
      <c r="CJY14" s="963"/>
      <c r="CJZ14" s="962"/>
      <c r="CKA14" s="961"/>
      <c r="CKB14" s="961"/>
      <c r="CKC14" s="963"/>
      <c r="CKD14" s="962"/>
      <c r="CKE14" s="961"/>
      <c r="CKF14" s="961"/>
      <c r="CKG14" s="963"/>
      <c r="CKH14" s="962"/>
      <c r="CKI14" s="961"/>
      <c r="CKJ14" s="961"/>
      <c r="CKK14" s="963"/>
      <c r="CKL14" s="962"/>
      <c r="CKM14" s="961"/>
      <c r="CKN14" s="961"/>
      <c r="CKO14" s="963"/>
      <c r="CKP14" s="962"/>
      <c r="CKQ14" s="961"/>
      <c r="CKR14" s="961"/>
      <c r="CKS14" s="963"/>
      <c r="CKT14" s="962"/>
      <c r="CKU14" s="961"/>
      <c r="CKV14" s="961"/>
      <c r="CKW14" s="963"/>
      <c r="CKX14" s="962"/>
      <c r="CKY14" s="961"/>
      <c r="CKZ14" s="961"/>
      <c r="CLA14" s="963"/>
      <c r="CLB14" s="962"/>
      <c r="CLC14" s="961"/>
      <c r="CLD14" s="961"/>
      <c r="CLE14" s="963"/>
      <c r="CLF14" s="962"/>
      <c r="CLG14" s="961"/>
      <c r="CLH14" s="961"/>
      <c r="CLI14" s="963"/>
      <c r="CLJ14" s="962"/>
      <c r="CLK14" s="961"/>
      <c r="CLL14" s="961"/>
      <c r="CLM14" s="963"/>
      <c r="CLN14" s="962"/>
      <c r="CLO14" s="961"/>
      <c r="CLP14" s="961"/>
      <c r="CLQ14" s="963"/>
      <c r="CLR14" s="962"/>
      <c r="CLS14" s="961"/>
      <c r="CLT14" s="961"/>
      <c r="CLU14" s="963"/>
      <c r="CLV14" s="962"/>
      <c r="CLW14" s="961"/>
      <c r="CLX14" s="961"/>
      <c r="CLY14" s="963"/>
      <c r="CLZ14" s="962"/>
      <c r="CMA14" s="961"/>
      <c r="CMB14" s="961"/>
      <c r="CMC14" s="963"/>
      <c r="CMD14" s="962"/>
      <c r="CME14" s="961"/>
      <c r="CMF14" s="961"/>
      <c r="CMG14" s="963"/>
      <c r="CMH14" s="962"/>
      <c r="CMI14" s="961"/>
      <c r="CMJ14" s="961"/>
      <c r="CMK14" s="963"/>
      <c r="CML14" s="962"/>
      <c r="CMM14" s="961"/>
      <c r="CMN14" s="961"/>
      <c r="CMO14" s="963"/>
      <c r="CMP14" s="962"/>
      <c r="CMQ14" s="961"/>
      <c r="CMR14" s="961"/>
      <c r="CMS14" s="963"/>
      <c r="CMT14" s="962"/>
      <c r="CMU14" s="961"/>
      <c r="CMV14" s="961"/>
      <c r="CMW14" s="963"/>
      <c r="CMX14" s="962"/>
      <c r="CMY14" s="961"/>
      <c r="CMZ14" s="961"/>
      <c r="CNA14" s="963"/>
      <c r="CNB14" s="962"/>
      <c r="CNC14" s="961"/>
      <c r="CND14" s="961"/>
      <c r="CNE14" s="963"/>
      <c r="CNF14" s="962"/>
      <c r="CNG14" s="961"/>
      <c r="CNH14" s="961"/>
      <c r="CNI14" s="963"/>
      <c r="CNJ14" s="962"/>
      <c r="CNK14" s="961"/>
      <c r="CNL14" s="961"/>
      <c r="CNM14" s="963"/>
      <c r="CNN14" s="962"/>
      <c r="CNO14" s="961"/>
      <c r="CNP14" s="961"/>
      <c r="CNQ14" s="963"/>
      <c r="CNR14" s="962"/>
      <c r="CNS14" s="961"/>
      <c r="CNT14" s="961"/>
      <c r="CNU14" s="963"/>
      <c r="CNV14" s="962"/>
      <c r="CNW14" s="961"/>
      <c r="CNX14" s="961"/>
      <c r="CNY14" s="963"/>
      <c r="CNZ14" s="962"/>
      <c r="COA14" s="961"/>
      <c r="COB14" s="961"/>
      <c r="COC14" s="963"/>
      <c r="COD14" s="962"/>
      <c r="COE14" s="961"/>
      <c r="COF14" s="961"/>
      <c r="COG14" s="963"/>
      <c r="COH14" s="962"/>
      <c r="COI14" s="961"/>
      <c r="COJ14" s="961"/>
      <c r="COK14" s="963"/>
      <c r="COL14" s="962"/>
      <c r="COM14" s="961"/>
      <c r="CON14" s="961"/>
      <c r="COO14" s="963"/>
      <c r="COP14" s="962"/>
      <c r="COQ14" s="961"/>
      <c r="COR14" s="961"/>
      <c r="COS14" s="963"/>
      <c r="COT14" s="962"/>
      <c r="COU14" s="961"/>
      <c r="COV14" s="961"/>
      <c r="COW14" s="963"/>
      <c r="COX14" s="962"/>
      <c r="COY14" s="961"/>
      <c r="COZ14" s="961"/>
      <c r="CPA14" s="963"/>
      <c r="CPB14" s="962"/>
      <c r="CPC14" s="961"/>
      <c r="CPD14" s="961"/>
      <c r="CPE14" s="963"/>
      <c r="CPF14" s="962"/>
      <c r="CPG14" s="961"/>
      <c r="CPH14" s="961"/>
      <c r="CPI14" s="963"/>
      <c r="CPJ14" s="962"/>
      <c r="CPK14" s="961"/>
      <c r="CPL14" s="961"/>
      <c r="CPM14" s="963"/>
      <c r="CPN14" s="962"/>
      <c r="CPO14" s="961"/>
      <c r="CPP14" s="961"/>
      <c r="CPQ14" s="963"/>
      <c r="CPR14" s="962"/>
      <c r="CPS14" s="961"/>
      <c r="CPT14" s="961"/>
      <c r="CPU14" s="963"/>
      <c r="CPV14" s="962"/>
      <c r="CPW14" s="961"/>
      <c r="CPX14" s="961"/>
      <c r="CPY14" s="963"/>
      <c r="CPZ14" s="962"/>
      <c r="CQA14" s="961"/>
      <c r="CQB14" s="961"/>
      <c r="CQC14" s="963"/>
      <c r="CQD14" s="962"/>
      <c r="CQE14" s="961"/>
      <c r="CQF14" s="961"/>
      <c r="CQG14" s="963"/>
      <c r="CQH14" s="962"/>
      <c r="CQI14" s="961"/>
      <c r="CQJ14" s="961"/>
      <c r="CQK14" s="963"/>
      <c r="CQL14" s="962"/>
      <c r="CQM14" s="961"/>
      <c r="CQN14" s="961"/>
      <c r="CQO14" s="963"/>
      <c r="CQP14" s="962"/>
      <c r="CQQ14" s="961"/>
      <c r="CQR14" s="961"/>
      <c r="CQS14" s="963"/>
      <c r="CQT14" s="962"/>
      <c r="CQU14" s="961"/>
      <c r="CQV14" s="961"/>
      <c r="CQW14" s="963"/>
      <c r="CQX14" s="962"/>
      <c r="CQY14" s="961"/>
      <c r="CQZ14" s="961"/>
      <c r="CRA14" s="963"/>
      <c r="CRB14" s="962"/>
      <c r="CRC14" s="961"/>
      <c r="CRD14" s="961"/>
      <c r="CRE14" s="963"/>
      <c r="CRF14" s="962"/>
      <c r="CRG14" s="961"/>
      <c r="CRH14" s="961"/>
      <c r="CRI14" s="963"/>
      <c r="CRJ14" s="962"/>
      <c r="CRK14" s="961"/>
      <c r="CRL14" s="961"/>
      <c r="CRM14" s="963"/>
      <c r="CRN14" s="962"/>
      <c r="CRO14" s="961"/>
      <c r="CRP14" s="961"/>
      <c r="CRQ14" s="963"/>
      <c r="CRR14" s="962"/>
      <c r="CRS14" s="961"/>
      <c r="CRT14" s="961"/>
      <c r="CRU14" s="963"/>
      <c r="CRV14" s="962"/>
      <c r="CRW14" s="961"/>
      <c r="CRX14" s="961"/>
      <c r="CRY14" s="963"/>
      <c r="CRZ14" s="962"/>
      <c r="CSA14" s="961"/>
      <c r="CSB14" s="961"/>
      <c r="CSC14" s="963"/>
      <c r="CSD14" s="962"/>
      <c r="CSE14" s="961"/>
      <c r="CSF14" s="961"/>
      <c r="CSG14" s="963"/>
      <c r="CSH14" s="962"/>
      <c r="CSI14" s="961"/>
      <c r="CSJ14" s="961"/>
      <c r="CSK14" s="963"/>
      <c r="CSL14" s="962"/>
      <c r="CSM14" s="961"/>
      <c r="CSN14" s="961"/>
      <c r="CSO14" s="963"/>
      <c r="CSP14" s="962"/>
      <c r="CSQ14" s="961"/>
      <c r="CSR14" s="961"/>
      <c r="CSS14" s="963"/>
      <c r="CST14" s="962"/>
      <c r="CSU14" s="961"/>
      <c r="CSV14" s="961"/>
      <c r="CSW14" s="963"/>
      <c r="CSX14" s="962"/>
      <c r="CSY14" s="961"/>
      <c r="CSZ14" s="961"/>
      <c r="CTA14" s="963"/>
      <c r="CTB14" s="962"/>
      <c r="CTC14" s="961"/>
      <c r="CTD14" s="961"/>
      <c r="CTE14" s="963"/>
      <c r="CTF14" s="962"/>
      <c r="CTG14" s="961"/>
      <c r="CTH14" s="961"/>
      <c r="CTI14" s="963"/>
      <c r="CTJ14" s="962"/>
      <c r="CTK14" s="961"/>
      <c r="CTL14" s="961"/>
      <c r="CTM14" s="963"/>
      <c r="CTN14" s="962"/>
      <c r="CTO14" s="961"/>
      <c r="CTP14" s="961"/>
      <c r="CTQ14" s="963"/>
      <c r="CTR14" s="962"/>
      <c r="CTS14" s="961"/>
      <c r="CTT14" s="961"/>
      <c r="CTU14" s="963"/>
      <c r="CTV14" s="962"/>
      <c r="CTW14" s="961"/>
      <c r="CTX14" s="961"/>
      <c r="CTY14" s="963"/>
      <c r="CTZ14" s="962"/>
      <c r="CUA14" s="961"/>
      <c r="CUB14" s="961"/>
      <c r="CUC14" s="963"/>
      <c r="CUD14" s="962"/>
      <c r="CUE14" s="961"/>
      <c r="CUF14" s="961"/>
      <c r="CUG14" s="963"/>
      <c r="CUH14" s="962"/>
      <c r="CUI14" s="961"/>
      <c r="CUJ14" s="961"/>
      <c r="CUK14" s="963"/>
      <c r="CUL14" s="962"/>
      <c r="CUM14" s="961"/>
      <c r="CUN14" s="961"/>
      <c r="CUO14" s="963"/>
      <c r="CUP14" s="962"/>
      <c r="CUQ14" s="961"/>
      <c r="CUR14" s="961"/>
      <c r="CUS14" s="963"/>
      <c r="CUT14" s="962"/>
      <c r="CUU14" s="961"/>
      <c r="CUV14" s="961"/>
      <c r="CUW14" s="963"/>
      <c r="CUX14" s="962"/>
      <c r="CUY14" s="961"/>
      <c r="CUZ14" s="961"/>
      <c r="CVA14" s="963"/>
      <c r="CVB14" s="962"/>
      <c r="CVC14" s="961"/>
      <c r="CVD14" s="961"/>
      <c r="CVE14" s="963"/>
      <c r="CVF14" s="962"/>
      <c r="CVG14" s="961"/>
      <c r="CVH14" s="961"/>
      <c r="CVI14" s="963"/>
      <c r="CVJ14" s="962"/>
      <c r="CVK14" s="961"/>
      <c r="CVL14" s="961"/>
      <c r="CVM14" s="963"/>
      <c r="CVN14" s="962"/>
      <c r="CVO14" s="961"/>
      <c r="CVP14" s="961"/>
      <c r="CVQ14" s="963"/>
      <c r="CVR14" s="962"/>
      <c r="CVS14" s="961"/>
      <c r="CVT14" s="961"/>
      <c r="CVU14" s="963"/>
      <c r="CVV14" s="962"/>
      <c r="CVW14" s="961"/>
      <c r="CVX14" s="961"/>
      <c r="CVY14" s="963"/>
      <c r="CVZ14" s="962"/>
      <c r="CWA14" s="961"/>
      <c r="CWB14" s="961"/>
      <c r="CWC14" s="963"/>
      <c r="CWD14" s="962"/>
      <c r="CWE14" s="961"/>
      <c r="CWF14" s="961"/>
      <c r="CWG14" s="963"/>
      <c r="CWH14" s="962"/>
      <c r="CWI14" s="961"/>
      <c r="CWJ14" s="961"/>
      <c r="CWK14" s="963"/>
      <c r="CWL14" s="962"/>
      <c r="CWM14" s="961"/>
      <c r="CWN14" s="961"/>
      <c r="CWO14" s="963"/>
      <c r="CWP14" s="962"/>
      <c r="CWQ14" s="961"/>
      <c r="CWR14" s="961"/>
      <c r="CWS14" s="963"/>
      <c r="CWT14" s="962"/>
      <c r="CWU14" s="961"/>
      <c r="CWV14" s="961"/>
      <c r="CWW14" s="963"/>
      <c r="CWX14" s="962"/>
      <c r="CWY14" s="961"/>
      <c r="CWZ14" s="961"/>
      <c r="CXA14" s="963"/>
      <c r="CXB14" s="962"/>
      <c r="CXC14" s="961"/>
      <c r="CXD14" s="961"/>
      <c r="CXE14" s="963"/>
      <c r="CXF14" s="962"/>
      <c r="CXG14" s="961"/>
      <c r="CXH14" s="961"/>
      <c r="CXI14" s="963"/>
      <c r="CXJ14" s="962"/>
      <c r="CXK14" s="961"/>
      <c r="CXL14" s="961"/>
      <c r="CXM14" s="963"/>
      <c r="CXN14" s="962"/>
      <c r="CXO14" s="961"/>
      <c r="CXP14" s="961"/>
      <c r="CXQ14" s="963"/>
      <c r="CXR14" s="962"/>
      <c r="CXS14" s="961"/>
      <c r="CXT14" s="961"/>
      <c r="CXU14" s="963"/>
      <c r="CXV14" s="962"/>
      <c r="CXW14" s="961"/>
      <c r="CXX14" s="961"/>
      <c r="CXY14" s="963"/>
      <c r="CXZ14" s="962"/>
      <c r="CYA14" s="961"/>
      <c r="CYB14" s="961"/>
      <c r="CYC14" s="963"/>
      <c r="CYD14" s="962"/>
      <c r="CYE14" s="961"/>
      <c r="CYF14" s="961"/>
      <c r="CYG14" s="963"/>
      <c r="CYH14" s="962"/>
      <c r="CYI14" s="961"/>
      <c r="CYJ14" s="961"/>
      <c r="CYK14" s="963"/>
      <c r="CYL14" s="962"/>
      <c r="CYM14" s="961"/>
      <c r="CYN14" s="961"/>
      <c r="CYO14" s="963"/>
      <c r="CYP14" s="962"/>
      <c r="CYQ14" s="961"/>
      <c r="CYR14" s="961"/>
      <c r="CYS14" s="963"/>
      <c r="CYT14" s="962"/>
      <c r="CYU14" s="961"/>
      <c r="CYV14" s="961"/>
      <c r="CYW14" s="963"/>
      <c r="CYX14" s="962"/>
      <c r="CYY14" s="961"/>
      <c r="CYZ14" s="961"/>
      <c r="CZA14" s="963"/>
      <c r="CZB14" s="962"/>
      <c r="CZC14" s="961"/>
      <c r="CZD14" s="961"/>
      <c r="CZE14" s="963"/>
      <c r="CZF14" s="962"/>
      <c r="CZG14" s="961"/>
      <c r="CZH14" s="961"/>
      <c r="CZI14" s="963"/>
      <c r="CZJ14" s="962"/>
      <c r="CZK14" s="961"/>
      <c r="CZL14" s="961"/>
      <c r="CZM14" s="963"/>
      <c r="CZN14" s="962"/>
      <c r="CZO14" s="961"/>
      <c r="CZP14" s="961"/>
      <c r="CZQ14" s="963"/>
      <c r="CZR14" s="962"/>
      <c r="CZS14" s="961"/>
      <c r="CZT14" s="961"/>
      <c r="CZU14" s="963"/>
      <c r="CZV14" s="962"/>
      <c r="CZW14" s="961"/>
      <c r="CZX14" s="961"/>
      <c r="CZY14" s="963"/>
      <c r="CZZ14" s="962"/>
      <c r="DAA14" s="961"/>
      <c r="DAB14" s="961"/>
      <c r="DAC14" s="963"/>
      <c r="DAD14" s="962"/>
      <c r="DAE14" s="961"/>
      <c r="DAF14" s="961"/>
      <c r="DAG14" s="963"/>
      <c r="DAH14" s="962"/>
      <c r="DAI14" s="961"/>
      <c r="DAJ14" s="961"/>
      <c r="DAK14" s="963"/>
      <c r="DAL14" s="962"/>
      <c r="DAM14" s="961"/>
      <c r="DAN14" s="961"/>
      <c r="DAO14" s="963"/>
      <c r="DAP14" s="962"/>
      <c r="DAQ14" s="961"/>
      <c r="DAR14" s="961"/>
      <c r="DAS14" s="963"/>
      <c r="DAT14" s="962"/>
      <c r="DAU14" s="961"/>
      <c r="DAV14" s="961"/>
      <c r="DAW14" s="963"/>
      <c r="DAX14" s="962"/>
      <c r="DAY14" s="961"/>
      <c r="DAZ14" s="961"/>
      <c r="DBA14" s="963"/>
      <c r="DBB14" s="962"/>
      <c r="DBC14" s="961"/>
      <c r="DBD14" s="961"/>
      <c r="DBE14" s="963"/>
      <c r="DBF14" s="962"/>
      <c r="DBG14" s="961"/>
      <c r="DBH14" s="961"/>
      <c r="DBI14" s="963"/>
      <c r="DBJ14" s="962"/>
      <c r="DBK14" s="961"/>
      <c r="DBL14" s="961"/>
      <c r="DBM14" s="963"/>
      <c r="DBN14" s="962"/>
      <c r="DBO14" s="961"/>
      <c r="DBP14" s="961"/>
      <c r="DBQ14" s="963"/>
      <c r="DBR14" s="962"/>
      <c r="DBS14" s="961"/>
      <c r="DBT14" s="961"/>
      <c r="DBU14" s="963"/>
      <c r="DBV14" s="962"/>
      <c r="DBW14" s="961"/>
      <c r="DBX14" s="961"/>
      <c r="DBY14" s="963"/>
      <c r="DBZ14" s="962"/>
      <c r="DCA14" s="961"/>
      <c r="DCB14" s="961"/>
      <c r="DCC14" s="963"/>
      <c r="DCD14" s="962"/>
      <c r="DCE14" s="961"/>
      <c r="DCF14" s="961"/>
      <c r="DCG14" s="963"/>
      <c r="DCH14" s="962"/>
      <c r="DCI14" s="961"/>
      <c r="DCJ14" s="961"/>
      <c r="DCK14" s="963"/>
      <c r="DCL14" s="962"/>
      <c r="DCM14" s="961"/>
      <c r="DCN14" s="961"/>
      <c r="DCO14" s="963"/>
      <c r="DCP14" s="962"/>
      <c r="DCQ14" s="961"/>
      <c r="DCR14" s="961"/>
      <c r="DCS14" s="963"/>
      <c r="DCT14" s="962"/>
      <c r="DCU14" s="961"/>
      <c r="DCV14" s="961"/>
      <c r="DCW14" s="963"/>
      <c r="DCX14" s="962"/>
      <c r="DCY14" s="961"/>
      <c r="DCZ14" s="961"/>
      <c r="DDA14" s="963"/>
      <c r="DDB14" s="962"/>
      <c r="DDC14" s="961"/>
      <c r="DDD14" s="961"/>
      <c r="DDE14" s="963"/>
      <c r="DDF14" s="962"/>
      <c r="DDG14" s="961"/>
      <c r="DDH14" s="961"/>
      <c r="DDI14" s="963"/>
      <c r="DDJ14" s="962"/>
      <c r="DDK14" s="961"/>
      <c r="DDL14" s="961"/>
      <c r="DDM14" s="963"/>
      <c r="DDN14" s="962"/>
      <c r="DDO14" s="961"/>
      <c r="DDP14" s="961"/>
      <c r="DDQ14" s="963"/>
      <c r="DDR14" s="962"/>
      <c r="DDS14" s="961"/>
      <c r="DDT14" s="961"/>
      <c r="DDU14" s="963"/>
      <c r="DDV14" s="962"/>
      <c r="DDW14" s="961"/>
      <c r="DDX14" s="961"/>
      <c r="DDY14" s="963"/>
      <c r="DDZ14" s="962"/>
      <c r="DEA14" s="961"/>
      <c r="DEB14" s="961"/>
      <c r="DEC14" s="963"/>
      <c r="DED14" s="962"/>
      <c r="DEE14" s="961"/>
      <c r="DEF14" s="961"/>
      <c r="DEG14" s="963"/>
      <c r="DEH14" s="962"/>
      <c r="DEI14" s="961"/>
      <c r="DEJ14" s="961"/>
      <c r="DEK14" s="963"/>
      <c r="DEL14" s="962"/>
      <c r="DEM14" s="961"/>
      <c r="DEN14" s="961"/>
      <c r="DEO14" s="963"/>
      <c r="DEP14" s="962"/>
      <c r="DEQ14" s="961"/>
      <c r="DER14" s="961"/>
      <c r="DES14" s="963"/>
      <c r="DET14" s="962"/>
      <c r="DEU14" s="961"/>
      <c r="DEV14" s="961"/>
      <c r="DEW14" s="963"/>
      <c r="DEX14" s="962"/>
      <c r="DEY14" s="961"/>
      <c r="DEZ14" s="961"/>
      <c r="DFA14" s="963"/>
      <c r="DFB14" s="962"/>
      <c r="DFC14" s="961"/>
      <c r="DFD14" s="961"/>
      <c r="DFE14" s="963"/>
      <c r="DFF14" s="962"/>
      <c r="DFG14" s="961"/>
      <c r="DFH14" s="961"/>
      <c r="DFI14" s="963"/>
      <c r="DFJ14" s="962"/>
      <c r="DFK14" s="961"/>
      <c r="DFL14" s="961"/>
      <c r="DFM14" s="963"/>
      <c r="DFN14" s="962"/>
      <c r="DFO14" s="961"/>
      <c r="DFP14" s="961"/>
      <c r="DFQ14" s="963"/>
      <c r="DFR14" s="962"/>
      <c r="DFS14" s="961"/>
      <c r="DFT14" s="961"/>
      <c r="DFU14" s="963"/>
      <c r="DFV14" s="962"/>
      <c r="DFW14" s="961"/>
      <c r="DFX14" s="961"/>
      <c r="DFY14" s="963"/>
      <c r="DFZ14" s="962"/>
      <c r="DGA14" s="961"/>
      <c r="DGB14" s="961"/>
      <c r="DGC14" s="963"/>
      <c r="DGD14" s="962"/>
      <c r="DGE14" s="961"/>
      <c r="DGF14" s="961"/>
      <c r="DGG14" s="963"/>
      <c r="DGH14" s="962"/>
      <c r="DGI14" s="961"/>
      <c r="DGJ14" s="961"/>
      <c r="DGK14" s="963"/>
      <c r="DGL14" s="962"/>
      <c r="DGM14" s="961"/>
      <c r="DGN14" s="961"/>
      <c r="DGO14" s="963"/>
      <c r="DGP14" s="962"/>
      <c r="DGQ14" s="961"/>
      <c r="DGR14" s="961"/>
      <c r="DGS14" s="963"/>
      <c r="DGT14" s="962"/>
      <c r="DGU14" s="961"/>
      <c r="DGV14" s="961"/>
      <c r="DGW14" s="963"/>
      <c r="DGX14" s="962"/>
      <c r="DGY14" s="961"/>
      <c r="DGZ14" s="961"/>
      <c r="DHA14" s="963"/>
      <c r="DHB14" s="962"/>
      <c r="DHC14" s="961"/>
      <c r="DHD14" s="961"/>
      <c r="DHE14" s="963"/>
      <c r="DHF14" s="962"/>
      <c r="DHG14" s="961"/>
      <c r="DHH14" s="961"/>
      <c r="DHI14" s="963"/>
      <c r="DHJ14" s="962"/>
      <c r="DHK14" s="961"/>
      <c r="DHL14" s="961"/>
      <c r="DHM14" s="963"/>
      <c r="DHN14" s="962"/>
      <c r="DHO14" s="961"/>
      <c r="DHP14" s="961"/>
      <c r="DHQ14" s="963"/>
      <c r="DHR14" s="962"/>
      <c r="DHS14" s="961"/>
      <c r="DHT14" s="961"/>
      <c r="DHU14" s="963"/>
      <c r="DHV14" s="962"/>
      <c r="DHW14" s="961"/>
      <c r="DHX14" s="961"/>
      <c r="DHY14" s="963"/>
      <c r="DHZ14" s="962"/>
      <c r="DIA14" s="961"/>
      <c r="DIB14" s="961"/>
      <c r="DIC14" s="963"/>
      <c r="DID14" s="962"/>
      <c r="DIE14" s="961"/>
      <c r="DIF14" s="961"/>
      <c r="DIG14" s="963"/>
      <c r="DIH14" s="962"/>
      <c r="DII14" s="961"/>
      <c r="DIJ14" s="961"/>
      <c r="DIK14" s="963"/>
      <c r="DIL14" s="962"/>
      <c r="DIM14" s="961"/>
      <c r="DIN14" s="961"/>
      <c r="DIO14" s="963"/>
      <c r="DIP14" s="962"/>
      <c r="DIQ14" s="961"/>
      <c r="DIR14" s="961"/>
      <c r="DIS14" s="963"/>
      <c r="DIT14" s="962"/>
      <c r="DIU14" s="961"/>
      <c r="DIV14" s="961"/>
      <c r="DIW14" s="963"/>
      <c r="DIX14" s="962"/>
      <c r="DIY14" s="961"/>
      <c r="DIZ14" s="961"/>
      <c r="DJA14" s="963"/>
      <c r="DJB14" s="962"/>
      <c r="DJC14" s="961"/>
      <c r="DJD14" s="961"/>
      <c r="DJE14" s="963"/>
      <c r="DJF14" s="962"/>
      <c r="DJG14" s="961"/>
      <c r="DJH14" s="961"/>
      <c r="DJI14" s="963"/>
      <c r="DJJ14" s="962"/>
      <c r="DJK14" s="961"/>
      <c r="DJL14" s="961"/>
      <c r="DJM14" s="963"/>
      <c r="DJN14" s="962"/>
      <c r="DJO14" s="961"/>
      <c r="DJP14" s="961"/>
      <c r="DJQ14" s="963"/>
      <c r="DJR14" s="962"/>
      <c r="DJS14" s="961"/>
      <c r="DJT14" s="961"/>
      <c r="DJU14" s="963"/>
      <c r="DJV14" s="962"/>
      <c r="DJW14" s="961"/>
      <c r="DJX14" s="961"/>
      <c r="DJY14" s="963"/>
      <c r="DJZ14" s="962"/>
      <c r="DKA14" s="961"/>
      <c r="DKB14" s="961"/>
      <c r="DKC14" s="963"/>
      <c r="DKD14" s="962"/>
      <c r="DKE14" s="961"/>
      <c r="DKF14" s="961"/>
      <c r="DKG14" s="963"/>
      <c r="DKH14" s="962"/>
      <c r="DKI14" s="961"/>
      <c r="DKJ14" s="961"/>
      <c r="DKK14" s="963"/>
      <c r="DKL14" s="962"/>
      <c r="DKM14" s="961"/>
      <c r="DKN14" s="961"/>
      <c r="DKO14" s="963"/>
      <c r="DKP14" s="962"/>
      <c r="DKQ14" s="961"/>
      <c r="DKR14" s="961"/>
      <c r="DKS14" s="963"/>
      <c r="DKT14" s="962"/>
      <c r="DKU14" s="961"/>
      <c r="DKV14" s="961"/>
      <c r="DKW14" s="963"/>
      <c r="DKX14" s="962"/>
      <c r="DKY14" s="961"/>
      <c r="DKZ14" s="961"/>
      <c r="DLA14" s="963"/>
      <c r="DLB14" s="962"/>
      <c r="DLC14" s="961"/>
      <c r="DLD14" s="961"/>
      <c r="DLE14" s="963"/>
      <c r="DLF14" s="962"/>
      <c r="DLG14" s="961"/>
      <c r="DLH14" s="961"/>
      <c r="DLI14" s="963"/>
      <c r="DLJ14" s="962"/>
      <c r="DLK14" s="961"/>
      <c r="DLL14" s="961"/>
      <c r="DLM14" s="963"/>
      <c r="DLN14" s="962"/>
      <c r="DLO14" s="961"/>
      <c r="DLP14" s="961"/>
      <c r="DLQ14" s="963"/>
      <c r="DLR14" s="962"/>
      <c r="DLS14" s="961"/>
      <c r="DLT14" s="961"/>
      <c r="DLU14" s="963"/>
      <c r="DLV14" s="962"/>
      <c r="DLW14" s="961"/>
      <c r="DLX14" s="961"/>
      <c r="DLY14" s="963"/>
      <c r="DLZ14" s="962"/>
      <c r="DMA14" s="961"/>
      <c r="DMB14" s="961"/>
      <c r="DMC14" s="963"/>
      <c r="DMD14" s="962"/>
      <c r="DME14" s="961"/>
      <c r="DMF14" s="961"/>
      <c r="DMG14" s="963"/>
      <c r="DMH14" s="962"/>
      <c r="DMI14" s="961"/>
      <c r="DMJ14" s="961"/>
      <c r="DMK14" s="963"/>
      <c r="DML14" s="962"/>
      <c r="DMM14" s="961"/>
      <c r="DMN14" s="961"/>
      <c r="DMO14" s="963"/>
      <c r="DMP14" s="962"/>
      <c r="DMQ14" s="961"/>
      <c r="DMR14" s="961"/>
      <c r="DMS14" s="963"/>
      <c r="DMT14" s="962"/>
      <c r="DMU14" s="961"/>
      <c r="DMV14" s="961"/>
      <c r="DMW14" s="963"/>
      <c r="DMX14" s="962"/>
      <c r="DMY14" s="961"/>
      <c r="DMZ14" s="961"/>
      <c r="DNA14" s="963"/>
      <c r="DNB14" s="962"/>
      <c r="DNC14" s="961"/>
      <c r="DND14" s="961"/>
      <c r="DNE14" s="963"/>
      <c r="DNF14" s="962"/>
      <c r="DNG14" s="961"/>
      <c r="DNH14" s="961"/>
      <c r="DNI14" s="963"/>
      <c r="DNJ14" s="962"/>
      <c r="DNK14" s="961"/>
      <c r="DNL14" s="961"/>
      <c r="DNM14" s="963"/>
      <c r="DNN14" s="962"/>
      <c r="DNO14" s="961"/>
      <c r="DNP14" s="961"/>
      <c r="DNQ14" s="963"/>
      <c r="DNR14" s="962"/>
      <c r="DNS14" s="961"/>
      <c r="DNT14" s="961"/>
      <c r="DNU14" s="963"/>
      <c r="DNV14" s="962"/>
      <c r="DNW14" s="961"/>
      <c r="DNX14" s="961"/>
      <c r="DNY14" s="963"/>
      <c r="DNZ14" s="962"/>
      <c r="DOA14" s="961"/>
      <c r="DOB14" s="961"/>
      <c r="DOC14" s="963"/>
      <c r="DOD14" s="962"/>
      <c r="DOE14" s="961"/>
      <c r="DOF14" s="961"/>
      <c r="DOG14" s="963"/>
      <c r="DOH14" s="962"/>
      <c r="DOI14" s="961"/>
      <c r="DOJ14" s="961"/>
      <c r="DOK14" s="963"/>
      <c r="DOL14" s="962"/>
      <c r="DOM14" s="961"/>
      <c r="DON14" s="961"/>
      <c r="DOO14" s="963"/>
      <c r="DOP14" s="962"/>
      <c r="DOQ14" s="961"/>
      <c r="DOR14" s="961"/>
      <c r="DOS14" s="963"/>
      <c r="DOT14" s="962"/>
      <c r="DOU14" s="961"/>
      <c r="DOV14" s="961"/>
      <c r="DOW14" s="963"/>
      <c r="DOX14" s="962"/>
      <c r="DOY14" s="961"/>
      <c r="DOZ14" s="961"/>
      <c r="DPA14" s="963"/>
      <c r="DPB14" s="962"/>
      <c r="DPC14" s="961"/>
      <c r="DPD14" s="961"/>
      <c r="DPE14" s="963"/>
      <c r="DPF14" s="962"/>
      <c r="DPG14" s="961"/>
      <c r="DPH14" s="961"/>
      <c r="DPI14" s="963"/>
      <c r="DPJ14" s="962"/>
      <c r="DPK14" s="961"/>
      <c r="DPL14" s="961"/>
      <c r="DPM14" s="963"/>
      <c r="DPN14" s="962"/>
      <c r="DPO14" s="961"/>
      <c r="DPP14" s="961"/>
      <c r="DPQ14" s="963"/>
      <c r="DPR14" s="962"/>
      <c r="DPS14" s="961"/>
      <c r="DPT14" s="961"/>
      <c r="DPU14" s="963"/>
      <c r="DPV14" s="962"/>
      <c r="DPW14" s="961"/>
      <c r="DPX14" s="961"/>
      <c r="DPY14" s="963"/>
      <c r="DPZ14" s="962"/>
      <c r="DQA14" s="961"/>
      <c r="DQB14" s="961"/>
      <c r="DQC14" s="963"/>
      <c r="DQD14" s="962"/>
      <c r="DQE14" s="961"/>
      <c r="DQF14" s="961"/>
      <c r="DQG14" s="963"/>
      <c r="DQH14" s="962"/>
      <c r="DQI14" s="961"/>
      <c r="DQJ14" s="961"/>
      <c r="DQK14" s="963"/>
      <c r="DQL14" s="962"/>
      <c r="DQM14" s="961"/>
      <c r="DQN14" s="961"/>
      <c r="DQO14" s="963"/>
      <c r="DQP14" s="962"/>
      <c r="DQQ14" s="961"/>
      <c r="DQR14" s="961"/>
      <c r="DQS14" s="963"/>
      <c r="DQT14" s="962"/>
      <c r="DQU14" s="961"/>
      <c r="DQV14" s="961"/>
      <c r="DQW14" s="963"/>
      <c r="DQX14" s="962"/>
      <c r="DQY14" s="961"/>
      <c r="DQZ14" s="961"/>
      <c r="DRA14" s="963"/>
      <c r="DRB14" s="962"/>
      <c r="DRC14" s="961"/>
      <c r="DRD14" s="961"/>
      <c r="DRE14" s="963"/>
      <c r="DRF14" s="962"/>
      <c r="DRG14" s="961"/>
      <c r="DRH14" s="961"/>
      <c r="DRI14" s="963"/>
      <c r="DRJ14" s="962"/>
      <c r="DRK14" s="961"/>
      <c r="DRL14" s="961"/>
      <c r="DRM14" s="963"/>
      <c r="DRN14" s="962"/>
      <c r="DRO14" s="961"/>
      <c r="DRP14" s="961"/>
      <c r="DRQ14" s="963"/>
      <c r="DRR14" s="962"/>
      <c r="DRS14" s="961"/>
      <c r="DRT14" s="961"/>
      <c r="DRU14" s="963"/>
      <c r="DRV14" s="962"/>
      <c r="DRW14" s="961"/>
      <c r="DRX14" s="961"/>
      <c r="DRY14" s="963"/>
      <c r="DRZ14" s="962"/>
      <c r="DSA14" s="961"/>
      <c r="DSB14" s="961"/>
      <c r="DSC14" s="963"/>
      <c r="DSD14" s="962"/>
      <c r="DSE14" s="961"/>
      <c r="DSF14" s="961"/>
      <c r="DSG14" s="963"/>
      <c r="DSH14" s="962"/>
      <c r="DSI14" s="961"/>
      <c r="DSJ14" s="961"/>
      <c r="DSK14" s="963"/>
      <c r="DSL14" s="962"/>
      <c r="DSM14" s="961"/>
      <c r="DSN14" s="961"/>
      <c r="DSO14" s="963"/>
      <c r="DSP14" s="962"/>
      <c r="DSQ14" s="961"/>
      <c r="DSR14" s="961"/>
      <c r="DSS14" s="963"/>
      <c r="DST14" s="962"/>
      <c r="DSU14" s="961"/>
      <c r="DSV14" s="961"/>
      <c r="DSW14" s="963"/>
      <c r="DSX14" s="962"/>
      <c r="DSY14" s="961"/>
      <c r="DSZ14" s="961"/>
      <c r="DTA14" s="963"/>
      <c r="DTB14" s="962"/>
      <c r="DTC14" s="961"/>
      <c r="DTD14" s="961"/>
      <c r="DTE14" s="963"/>
      <c r="DTF14" s="962"/>
      <c r="DTG14" s="961"/>
      <c r="DTH14" s="961"/>
      <c r="DTI14" s="963"/>
      <c r="DTJ14" s="962"/>
      <c r="DTK14" s="961"/>
      <c r="DTL14" s="961"/>
      <c r="DTM14" s="963"/>
      <c r="DTN14" s="962"/>
      <c r="DTO14" s="961"/>
      <c r="DTP14" s="961"/>
      <c r="DTQ14" s="963"/>
      <c r="DTR14" s="962"/>
      <c r="DTS14" s="961"/>
      <c r="DTT14" s="961"/>
      <c r="DTU14" s="963"/>
      <c r="DTV14" s="962"/>
      <c r="DTW14" s="961"/>
      <c r="DTX14" s="961"/>
      <c r="DTY14" s="963"/>
      <c r="DTZ14" s="962"/>
      <c r="DUA14" s="961"/>
      <c r="DUB14" s="961"/>
      <c r="DUC14" s="963"/>
      <c r="DUD14" s="962"/>
      <c r="DUE14" s="961"/>
      <c r="DUF14" s="961"/>
      <c r="DUG14" s="963"/>
      <c r="DUH14" s="962"/>
      <c r="DUI14" s="961"/>
      <c r="DUJ14" s="961"/>
      <c r="DUK14" s="963"/>
      <c r="DUL14" s="962"/>
      <c r="DUM14" s="961"/>
      <c r="DUN14" s="961"/>
      <c r="DUO14" s="963"/>
      <c r="DUP14" s="962"/>
      <c r="DUQ14" s="961"/>
      <c r="DUR14" s="961"/>
      <c r="DUS14" s="963"/>
      <c r="DUT14" s="962"/>
      <c r="DUU14" s="961"/>
      <c r="DUV14" s="961"/>
      <c r="DUW14" s="963"/>
      <c r="DUX14" s="962"/>
      <c r="DUY14" s="961"/>
      <c r="DUZ14" s="961"/>
      <c r="DVA14" s="963"/>
      <c r="DVB14" s="962"/>
      <c r="DVC14" s="961"/>
      <c r="DVD14" s="961"/>
      <c r="DVE14" s="963"/>
      <c r="DVF14" s="962"/>
      <c r="DVG14" s="961"/>
      <c r="DVH14" s="961"/>
      <c r="DVI14" s="963"/>
      <c r="DVJ14" s="962"/>
      <c r="DVK14" s="961"/>
      <c r="DVL14" s="961"/>
      <c r="DVM14" s="963"/>
      <c r="DVN14" s="962"/>
      <c r="DVO14" s="961"/>
      <c r="DVP14" s="961"/>
      <c r="DVQ14" s="963"/>
      <c r="DVR14" s="962"/>
      <c r="DVS14" s="961"/>
      <c r="DVT14" s="961"/>
      <c r="DVU14" s="963"/>
      <c r="DVV14" s="962"/>
      <c r="DVW14" s="961"/>
      <c r="DVX14" s="961"/>
      <c r="DVY14" s="963"/>
      <c r="DVZ14" s="962"/>
      <c r="DWA14" s="961"/>
      <c r="DWB14" s="961"/>
      <c r="DWC14" s="963"/>
      <c r="DWD14" s="962"/>
      <c r="DWE14" s="961"/>
      <c r="DWF14" s="961"/>
      <c r="DWG14" s="963"/>
      <c r="DWH14" s="962"/>
      <c r="DWI14" s="961"/>
      <c r="DWJ14" s="961"/>
      <c r="DWK14" s="963"/>
      <c r="DWL14" s="962"/>
      <c r="DWM14" s="961"/>
      <c r="DWN14" s="961"/>
      <c r="DWO14" s="963"/>
      <c r="DWP14" s="962"/>
      <c r="DWQ14" s="961"/>
      <c r="DWR14" s="961"/>
      <c r="DWS14" s="963"/>
      <c r="DWT14" s="962"/>
      <c r="DWU14" s="961"/>
      <c r="DWV14" s="961"/>
      <c r="DWW14" s="963"/>
      <c r="DWX14" s="962"/>
      <c r="DWY14" s="961"/>
      <c r="DWZ14" s="961"/>
      <c r="DXA14" s="963"/>
      <c r="DXB14" s="962"/>
      <c r="DXC14" s="961"/>
      <c r="DXD14" s="961"/>
      <c r="DXE14" s="963"/>
      <c r="DXF14" s="962"/>
      <c r="DXG14" s="961"/>
      <c r="DXH14" s="961"/>
      <c r="DXI14" s="963"/>
      <c r="DXJ14" s="962"/>
      <c r="DXK14" s="961"/>
      <c r="DXL14" s="961"/>
      <c r="DXM14" s="963"/>
      <c r="DXN14" s="962"/>
      <c r="DXO14" s="961"/>
      <c r="DXP14" s="961"/>
      <c r="DXQ14" s="963"/>
      <c r="DXR14" s="962"/>
      <c r="DXS14" s="961"/>
      <c r="DXT14" s="961"/>
      <c r="DXU14" s="963"/>
      <c r="DXV14" s="962"/>
      <c r="DXW14" s="961"/>
      <c r="DXX14" s="961"/>
      <c r="DXY14" s="963"/>
      <c r="DXZ14" s="962"/>
      <c r="DYA14" s="961"/>
      <c r="DYB14" s="961"/>
      <c r="DYC14" s="963"/>
      <c r="DYD14" s="962"/>
      <c r="DYE14" s="961"/>
      <c r="DYF14" s="961"/>
      <c r="DYG14" s="963"/>
      <c r="DYH14" s="962"/>
      <c r="DYI14" s="961"/>
      <c r="DYJ14" s="961"/>
      <c r="DYK14" s="963"/>
      <c r="DYL14" s="962"/>
      <c r="DYM14" s="961"/>
      <c r="DYN14" s="961"/>
      <c r="DYO14" s="963"/>
      <c r="DYP14" s="962"/>
      <c r="DYQ14" s="961"/>
      <c r="DYR14" s="961"/>
      <c r="DYS14" s="963"/>
      <c r="DYT14" s="962"/>
      <c r="DYU14" s="961"/>
      <c r="DYV14" s="961"/>
      <c r="DYW14" s="963"/>
      <c r="DYX14" s="962"/>
      <c r="DYY14" s="961"/>
      <c r="DYZ14" s="961"/>
      <c r="DZA14" s="963"/>
      <c r="DZB14" s="962"/>
      <c r="DZC14" s="961"/>
      <c r="DZD14" s="961"/>
      <c r="DZE14" s="963"/>
      <c r="DZF14" s="962"/>
      <c r="DZG14" s="961"/>
      <c r="DZH14" s="961"/>
      <c r="DZI14" s="963"/>
      <c r="DZJ14" s="962"/>
      <c r="DZK14" s="961"/>
      <c r="DZL14" s="961"/>
      <c r="DZM14" s="963"/>
      <c r="DZN14" s="962"/>
      <c r="DZO14" s="961"/>
      <c r="DZP14" s="961"/>
      <c r="DZQ14" s="963"/>
      <c r="DZR14" s="962"/>
      <c r="DZS14" s="961"/>
      <c r="DZT14" s="961"/>
      <c r="DZU14" s="963"/>
      <c r="DZV14" s="962"/>
      <c r="DZW14" s="961"/>
      <c r="DZX14" s="961"/>
      <c r="DZY14" s="963"/>
      <c r="DZZ14" s="962"/>
      <c r="EAA14" s="961"/>
      <c r="EAB14" s="961"/>
      <c r="EAC14" s="963"/>
      <c r="EAD14" s="962"/>
      <c r="EAE14" s="961"/>
      <c r="EAF14" s="961"/>
      <c r="EAG14" s="963"/>
      <c r="EAH14" s="962"/>
      <c r="EAI14" s="961"/>
      <c r="EAJ14" s="961"/>
      <c r="EAK14" s="963"/>
      <c r="EAL14" s="962"/>
      <c r="EAM14" s="961"/>
      <c r="EAN14" s="961"/>
      <c r="EAO14" s="963"/>
      <c r="EAP14" s="962"/>
      <c r="EAQ14" s="961"/>
      <c r="EAR14" s="961"/>
      <c r="EAS14" s="963"/>
      <c r="EAT14" s="962"/>
      <c r="EAU14" s="961"/>
      <c r="EAV14" s="961"/>
      <c r="EAW14" s="963"/>
      <c r="EAX14" s="962"/>
      <c r="EAY14" s="961"/>
      <c r="EAZ14" s="961"/>
      <c r="EBA14" s="963"/>
      <c r="EBB14" s="962"/>
      <c r="EBC14" s="961"/>
      <c r="EBD14" s="961"/>
      <c r="EBE14" s="963"/>
      <c r="EBF14" s="962"/>
      <c r="EBG14" s="961"/>
      <c r="EBH14" s="961"/>
      <c r="EBI14" s="963"/>
      <c r="EBJ14" s="962"/>
      <c r="EBK14" s="961"/>
      <c r="EBL14" s="961"/>
      <c r="EBM14" s="963"/>
      <c r="EBN14" s="962"/>
      <c r="EBO14" s="961"/>
      <c r="EBP14" s="961"/>
      <c r="EBQ14" s="963"/>
      <c r="EBR14" s="962"/>
      <c r="EBS14" s="961"/>
      <c r="EBT14" s="961"/>
      <c r="EBU14" s="963"/>
      <c r="EBV14" s="962"/>
      <c r="EBW14" s="961"/>
      <c r="EBX14" s="961"/>
      <c r="EBY14" s="963"/>
      <c r="EBZ14" s="962"/>
      <c r="ECA14" s="961"/>
      <c r="ECB14" s="961"/>
      <c r="ECC14" s="963"/>
      <c r="ECD14" s="962"/>
      <c r="ECE14" s="961"/>
      <c r="ECF14" s="961"/>
      <c r="ECG14" s="963"/>
      <c r="ECH14" s="962"/>
      <c r="ECI14" s="961"/>
      <c r="ECJ14" s="961"/>
      <c r="ECK14" s="963"/>
      <c r="ECL14" s="962"/>
      <c r="ECM14" s="961"/>
      <c r="ECN14" s="961"/>
      <c r="ECO14" s="963"/>
      <c r="ECP14" s="962"/>
      <c r="ECQ14" s="961"/>
      <c r="ECR14" s="961"/>
      <c r="ECS14" s="963"/>
      <c r="ECT14" s="962"/>
      <c r="ECU14" s="961"/>
      <c r="ECV14" s="961"/>
      <c r="ECW14" s="963"/>
      <c r="ECX14" s="962"/>
      <c r="ECY14" s="961"/>
      <c r="ECZ14" s="961"/>
      <c r="EDA14" s="963"/>
      <c r="EDB14" s="962"/>
      <c r="EDC14" s="961"/>
      <c r="EDD14" s="961"/>
      <c r="EDE14" s="963"/>
      <c r="EDF14" s="962"/>
      <c r="EDG14" s="961"/>
      <c r="EDH14" s="961"/>
      <c r="EDI14" s="963"/>
      <c r="EDJ14" s="962"/>
      <c r="EDK14" s="961"/>
      <c r="EDL14" s="961"/>
      <c r="EDM14" s="963"/>
      <c r="EDN14" s="962"/>
      <c r="EDO14" s="961"/>
      <c r="EDP14" s="961"/>
      <c r="EDQ14" s="963"/>
      <c r="EDR14" s="962"/>
      <c r="EDS14" s="961"/>
      <c r="EDT14" s="961"/>
      <c r="EDU14" s="963"/>
      <c r="EDV14" s="962"/>
      <c r="EDW14" s="961"/>
      <c r="EDX14" s="961"/>
      <c r="EDY14" s="963"/>
      <c r="EDZ14" s="962"/>
      <c r="EEA14" s="961"/>
      <c r="EEB14" s="961"/>
      <c r="EEC14" s="963"/>
      <c r="EED14" s="962"/>
      <c r="EEE14" s="961"/>
      <c r="EEF14" s="961"/>
      <c r="EEG14" s="963"/>
      <c r="EEH14" s="962"/>
      <c r="EEI14" s="961"/>
      <c r="EEJ14" s="961"/>
      <c r="EEK14" s="963"/>
      <c r="EEL14" s="962"/>
      <c r="EEM14" s="961"/>
      <c r="EEN14" s="961"/>
      <c r="EEO14" s="963"/>
      <c r="EEP14" s="962"/>
      <c r="EEQ14" s="961"/>
      <c r="EER14" s="961"/>
      <c r="EES14" s="963"/>
      <c r="EET14" s="962"/>
      <c r="EEU14" s="961"/>
      <c r="EEV14" s="961"/>
      <c r="EEW14" s="963"/>
      <c r="EEX14" s="962"/>
      <c r="EEY14" s="961"/>
      <c r="EEZ14" s="961"/>
      <c r="EFA14" s="963"/>
      <c r="EFB14" s="962"/>
      <c r="EFC14" s="961"/>
      <c r="EFD14" s="961"/>
      <c r="EFE14" s="963"/>
      <c r="EFF14" s="962"/>
      <c r="EFG14" s="961"/>
      <c r="EFH14" s="961"/>
      <c r="EFI14" s="963"/>
      <c r="EFJ14" s="962"/>
      <c r="EFK14" s="961"/>
      <c r="EFL14" s="961"/>
      <c r="EFM14" s="963"/>
      <c r="EFN14" s="962"/>
      <c r="EFO14" s="961"/>
      <c r="EFP14" s="961"/>
      <c r="EFQ14" s="963"/>
      <c r="EFR14" s="962"/>
      <c r="EFS14" s="961"/>
      <c r="EFT14" s="961"/>
      <c r="EFU14" s="963"/>
      <c r="EFV14" s="962"/>
      <c r="EFW14" s="961"/>
      <c r="EFX14" s="961"/>
      <c r="EFY14" s="963"/>
      <c r="EFZ14" s="962"/>
      <c r="EGA14" s="961"/>
      <c r="EGB14" s="961"/>
      <c r="EGC14" s="963"/>
      <c r="EGD14" s="962"/>
      <c r="EGE14" s="961"/>
      <c r="EGF14" s="961"/>
      <c r="EGG14" s="963"/>
      <c r="EGH14" s="962"/>
      <c r="EGI14" s="961"/>
      <c r="EGJ14" s="961"/>
      <c r="EGK14" s="963"/>
      <c r="EGL14" s="962"/>
      <c r="EGM14" s="961"/>
      <c r="EGN14" s="961"/>
      <c r="EGO14" s="963"/>
      <c r="EGP14" s="962"/>
      <c r="EGQ14" s="961"/>
      <c r="EGR14" s="961"/>
      <c r="EGS14" s="963"/>
      <c r="EGT14" s="962"/>
      <c r="EGU14" s="961"/>
      <c r="EGV14" s="961"/>
      <c r="EGW14" s="963"/>
      <c r="EGX14" s="962"/>
      <c r="EGY14" s="961"/>
      <c r="EGZ14" s="961"/>
      <c r="EHA14" s="963"/>
      <c r="EHB14" s="962"/>
      <c r="EHC14" s="961"/>
      <c r="EHD14" s="961"/>
      <c r="EHE14" s="963"/>
      <c r="EHF14" s="962"/>
      <c r="EHG14" s="961"/>
      <c r="EHH14" s="961"/>
      <c r="EHI14" s="963"/>
      <c r="EHJ14" s="962"/>
      <c r="EHK14" s="961"/>
      <c r="EHL14" s="961"/>
      <c r="EHM14" s="963"/>
      <c r="EHN14" s="962"/>
      <c r="EHO14" s="961"/>
      <c r="EHP14" s="961"/>
      <c r="EHQ14" s="963"/>
      <c r="EHR14" s="962"/>
      <c r="EHS14" s="961"/>
      <c r="EHT14" s="961"/>
      <c r="EHU14" s="963"/>
      <c r="EHV14" s="962"/>
      <c r="EHW14" s="961"/>
      <c r="EHX14" s="961"/>
      <c r="EHY14" s="963"/>
      <c r="EHZ14" s="962"/>
      <c r="EIA14" s="961"/>
      <c r="EIB14" s="961"/>
      <c r="EIC14" s="963"/>
      <c r="EID14" s="962"/>
      <c r="EIE14" s="961"/>
      <c r="EIF14" s="961"/>
      <c r="EIG14" s="963"/>
      <c r="EIH14" s="962"/>
      <c r="EII14" s="961"/>
      <c r="EIJ14" s="961"/>
      <c r="EIK14" s="963"/>
      <c r="EIL14" s="962"/>
      <c r="EIM14" s="961"/>
      <c r="EIN14" s="961"/>
      <c r="EIO14" s="963"/>
      <c r="EIP14" s="962"/>
      <c r="EIQ14" s="961"/>
      <c r="EIR14" s="961"/>
      <c r="EIS14" s="963"/>
      <c r="EIT14" s="962"/>
      <c r="EIU14" s="961"/>
      <c r="EIV14" s="961"/>
      <c r="EIW14" s="963"/>
      <c r="EIX14" s="962"/>
      <c r="EIY14" s="961"/>
      <c r="EIZ14" s="961"/>
      <c r="EJA14" s="963"/>
      <c r="EJB14" s="962"/>
      <c r="EJC14" s="961"/>
      <c r="EJD14" s="961"/>
      <c r="EJE14" s="963"/>
      <c r="EJF14" s="962"/>
      <c r="EJG14" s="961"/>
      <c r="EJH14" s="961"/>
      <c r="EJI14" s="963"/>
      <c r="EJJ14" s="962"/>
      <c r="EJK14" s="961"/>
      <c r="EJL14" s="961"/>
      <c r="EJM14" s="963"/>
      <c r="EJN14" s="962"/>
      <c r="EJO14" s="961"/>
      <c r="EJP14" s="961"/>
      <c r="EJQ14" s="963"/>
      <c r="EJR14" s="962"/>
      <c r="EJS14" s="961"/>
      <c r="EJT14" s="961"/>
      <c r="EJU14" s="963"/>
      <c r="EJV14" s="962"/>
      <c r="EJW14" s="961"/>
      <c r="EJX14" s="961"/>
      <c r="EJY14" s="963"/>
      <c r="EJZ14" s="962"/>
      <c r="EKA14" s="961"/>
      <c r="EKB14" s="961"/>
      <c r="EKC14" s="963"/>
      <c r="EKD14" s="962"/>
      <c r="EKE14" s="961"/>
      <c r="EKF14" s="961"/>
      <c r="EKG14" s="963"/>
      <c r="EKH14" s="962"/>
      <c r="EKI14" s="961"/>
      <c r="EKJ14" s="961"/>
      <c r="EKK14" s="963"/>
      <c r="EKL14" s="962"/>
      <c r="EKM14" s="961"/>
      <c r="EKN14" s="961"/>
      <c r="EKO14" s="963"/>
      <c r="EKP14" s="962"/>
      <c r="EKQ14" s="961"/>
      <c r="EKR14" s="961"/>
      <c r="EKS14" s="963"/>
      <c r="EKT14" s="962"/>
      <c r="EKU14" s="961"/>
      <c r="EKV14" s="961"/>
      <c r="EKW14" s="963"/>
      <c r="EKX14" s="962"/>
      <c r="EKY14" s="961"/>
      <c r="EKZ14" s="961"/>
      <c r="ELA14" s="963"/>
      <c r="ELB14" s="962"/>
      <c r="ELC14" s="961"/>
      <c r="ELD14" s="961"/>
      <c r="ELE14" s="963"/>
      <c r="ELF14" s="962"/>
      <c r="ELG14" s="961"/>
      <c r="ELH14" s="961"/>
      <c r="ELI14" s="963"/>
      <c r="ELJ14" s="962"/>
      <c r="ELK14" s="961"/>
      <c r="ELL14" s="961"/>
      <c r="ELM14" s="963"/>
      <c r="ELN14" s="962"/>
      <c r="ELO14" s="961"/>
      <c r="ELP14" s="961"/>
      <c r="ELQ14" s="963"/>
      <c r="ELR14" s="962"/>
      <c r="ELS14" s="961"/>
      <c r="ELT14" s="961"/>
      <c r="ELU14" s="963"/>
      <c r="ELV14" s="962"/>
      <c r="ELW14" s="961"/>
      <c r="ELX14" s="961"/>
      <c r="ELY14" s="963"/>
      <c r="ELZ14" s="962"/>
      <c r="EMA14" s="961"/>
      <c r="EMB14" s="961"/>
      <c r="EMC14" s="963"/>
      <c r="EMD14" s="962"/>
      <c r="EME14" s="961"/>
      <c r="EMF14" s="961"/>
      <c r="EMG14" s="963"/>
      <c r="EMH14" s="962"/>
      <c r="EMI14" s="961"/>
      <c r="EMJ14" s="961"/>
      <c r="EMK14" s="963"/>
      <c r="EML14" s="962"/>
      <c r="EMM14" s="961"/>
      <c r="EMN14" s="961"/>
      <c r="EMO14" s="963"/>
      <c r="EMP14" s="962"/>
      <c r="EMQ14" s="961"/>
      <c r="EMR14" s="961"/>
      <c r="EMS14" s="963"/>
      <c r="EMT14" s="962"/>
      <c r="EMU14" s="961"/>
      <c r="EMV14" s="961"/>
      <c r="EMW14" s="963"/>
      <c r="EMX14" s="962"/>
      <c r="EMY14" s="961"/>
      <c r="EMZ14" s="961"/>
      <c r="ENA14" s="963"/>
      <c r="ENB14" s="962"/>
      <c r="ENC14" s="961"/>
      <c r="END14" s="961"/>
      <c r="ENE14" s="963"/>
      <c r="ENF14" s="962"/>
      <c r="ENG14" s="961"/>
      <c r="ENH14" s="961"/>
      <c r="ENI14" s="963"/>
      <c r="ENJ14" s="962"/>
      <c r="ENK14" s="961"/>
      <c r="ENL14" s="961"/>
      <c r="ENM14" s="963"/>
      <c r="ENN14" s="962"/>
      <c r="ENO14" s="961"/>
      <c r="ENP14" s="961"/>
      <c r="ENQ14" s="963"/>
      <c r="ENR14" s="962"/>
      <c r="ENS14" s="961"/>
      <c r="ENT14" s="961"/>
      <c r="ENU14" s="963"/>
      <c r="ENV14" s="962"/>
      <c r="ENW14" s="961"/>
      <c r="ENX14" s="961"/>
      <c r="ENY14" s="963"/>
      <c r="ENZ14" s="962"/>
      <c r="EOA14" s="961"/>
      <c r="EOB14" s="961"/>
      <c r="EOC14" s="963"/>
      <c r="EOD14" s="962"/>
      <c r="EOE14" s="961"/>
      <c r="EOF14" s="961"/>
      <c r="EOG14" s="963"/>
      <c r="EOH14" s="962"/>
      <c r="EOI14" s="961"/>
      <c r="EOJ14" s="961"/>
      <c r="EOK14" s="963"/>
      <c r="EOL14" s="962"/>
      <c r="EOM14" s="961"/>
      <c r="EON14" s="961"/>
      <c r="EOO14" s="963"/>
      <c r="EOP14" s="962"/>
      <c r="EOQ14" s="961"/>
      <c r="EOR14" s="961"/>
      <c r="EOS14" s="963"/>
      <c r="EOT14" s="962"/>
      <c r="EOU14" s="961"/>
      <c r="EOV14" s="961"/>
      <c r="EOW14" s="963"/>
      <c r="EOX14" s="962"/>
      <c r="EOY14" s="961"/>
      <c r="EOZ14" s="961"/>
      <c r="EPA14" s="963"/>
      <c r="EPB14" s="962"/>
      <c r="EPC14" s="961"/>
      <c r="EPD14" s="961"/>
      <c r="EPE14" s="963"/>
      <c r="EPF14" s="962"/>
      <c r="EPG14" s="961"/>
      <c r="EPH14" s="961"/>
      <c r="EPI14" s="963"/>
      <c r="EPJ14" s="962"/>
      <c r="EPK14" s="961"/>
      <c r="EPL14" s="961"/>
      <c r="EPM14" s="963"/>
      <c r="EPN14" s="962"/>
      <c r="EPO14" s="961"/>
      <c r="EPP14" s="961"/>
      <c r="EPQ14" s="963"/>
      <c r="EPR14" s="962"/>
      <c r="EPS14" s="961"/>
      <c r="EPT14" s="961"/>
      <c r="EPU14" s="963"/>
      <c r="EPV14" s="962"/>
      <c r="EPW14" s="961"/>
      <c r="EPX14" s="961"/>
      <c r="EPY14" s="963"/>
      <c r="EPZ14" s="962"/>
      <c r="EQA14" s="961"/>
      <c r="EQB14" s="961"/>
      <c r="EQC14" s="963"/>
      <c r="EQD14" s="962"/>
      <c r="EQE14" s="961"/>
      <c r="EQF14" s="961"/>
      <c r="EQG14" s="963"/>
      <c r="EQH14" s="962"/>
      <c r="EQI14" s="961"/>
      <c r="EQJ14" s="961"/>
      <c r="EQK14" s="963"/>
      <c r="EQL14" s="962"/>
      <c r="EQM14" s="961"/>
      <c r="EQN14" s="961"/>
      <c r="EQO14" s="963"/>
      <c r="EQP14" s="962"/>
      <c r="EQQ14" s="961"/>
      <c r="EQR14" s="961"/>
      <c r="EQS14" s="963"/>
      <c r="EQT14" s="962"/>
      <c r="EQU14" s="961"/>
      <c r="EQV14" s="961"/>
      <c r="EQW14" s="963"/>
      <c r="EQX14" s="962"/>
      <c r="EQY14" s="961"/>
      <c r="EQZ14" s="961"/>
      <c r="ERA14" s="963"/>
      <c r="ERB14" s="962"/>
      <c r="ERC14" s="961"/>
      <c r="ERD14" s="961"/>
      <c r="ERE14" s="963"/>
      <c r="ERF14" s="962"/>
      <c r="ERG14" s="961"/>
      <c r="ERH14" s="961"/>
      <c r="ERI14" s="963"/>
      <c r="ERJ14" s="962"/>
      <c r="ERK14" s="961"/>
      <c r="ERL14" s="961"/>
      <c r="ERM14" s="963"/>
      <c r="ERN14" s="962"/>
      <c r="ERO14" s="961"/>
      <c r="ERP14" s="961"/>
      <c r="ERQ14" s="963"/>
      <c r="ERR14" s="962"/>
      <c r="ERS14" s="961"/>
      <c r="ERT14" s="961"/>
      <c r="ERU14" s="963"/>
      <c r="ERV14" s="962"/>
      <c r="ERW14" s="961"/>
      <c r="ERX14" s="961"/>
      <c r="ERY14" s="963"/>
      <c r="ERZ14" s="962"/>
      <c r="ESA14" s="961"/>
      <c r="ESB14" s="961"/>
      <c r="ESC14" s="963"/>
      <c r="ESD14" s="962"/>
      <c r="ESE14" s="961"/>
      <c r="ESF14" s="961"/>
      <c r="ESG14" s="963"/>
      <c r="ESH14" s="962"/>
      <c r="ESI14" s="961"/>
      <c r="ESJ14" s="961"/>
      <c r="ESK14" s="963"/>
      <c r="ESL14" s="962"/>
      <c r="ESM14" s="961"/>
      <c r="ESN14" s="961"/>
      <c r="ESO14" s="963"/>
      <c r="ESP14" s="962"/>
      <c r="ESQ14" s="961"/>
      <c r="ESR14" s="961"/>
      <c r="ESS14" s="963"/>
      <c r="EST14" s="962"/>
      <c r="ESU14" s="961"/>
      <c r="ESV14" s="961"/>
      <c r="ESW14" s="963"/>
      <c r="ESX14" s="962"/>
      <c r="ESY14" s="961"/>
      <c r="ESZ14" s="961"/>
      <c r="ETA14" s="963"/>
      <c r="ETB14" s="962"/>
      <c r="ETC14" s="961"/>
      <c r="ETD14" s="961"/>
      <c r="ETE14" s="963"/>
      <c r="ETF14" s="962"/>
      <c r="ETG14" s="961"/>
      <c r="ETH14" s="961"/>
      <c r="ETI14" s="963"/>
      <c r="ETJ14" s="962"/>
      <c r="ETK14" s="961"/>
      <c r="ETL14" s="961"/>
      <c r="ETM14" s="963"/>
      <c r="ETN14" s="962"/>
      <c r="ETO14" s="961"/>
      <c r="ETP14" s="961"/>
      <c r="ETQ14" s="963"/>
      <c r="ETR14" s="962"/>
      <c r="ETS14" s="961"/>
      <c r="ETT14" s="961"/>
      <c r="ETU14" s="963"/>
      <c r="ETV14" s="962"/>
      <c r="ETW14" s="961"/>
      <c r="ETX14" s="961"/>
      <c r="ETY14" s="963"/>
      <c r="ETZ14" s="962"/>
      <c r="EUA14" s="961"/>
      <c r="EUB14" s="961"/>
      <c r="EUC14" s="963"/>
      <c r="EUD14" s="962"/>
      <c r="EUE14" s="961"/>
      <c r="EUF14" s="961"/>
      <c r="EUG14" s="963"/>
      <c r="EUH14" s="962"/>
      <c r="EUI14" s="961"/>
      <c r="EUJ14" s="961"/>
      <c r="EUK14" s="963"/>
      <c r="EUL14" s="962"/>
      <c r="EUM14" s="961"/>
      <c r="EUN14" s="961"/>
      <c r="EUO14" s="963"/>
      <c r="EUP14" s="962"/>
      <c r="EUQ14" s="961"/>
      <c r="EUR14" s="961"/>
      <c r="EUS14" s="963"/>
      <c r="EUT14" s="962"/>
      <c r="EUU14" s="961"/>
      <c r="EUV14" s="961"/>
      <c r="EUW14" s="963"/>
      <c r="EUX14" s="962"/>
      <c r="EUY14" s="961"/>
      <c r="EUZ14" s="961"/>
      <c r="EVA14" s="963"/>
      <c r="EVB14" s="962"/>
      <c r="EVC14" s="961"/>
      <c r="EVD14" s="961"/>
      <c r="EVE14" s="963"/>
      <c r="EVF14" s="962"/>
      <c r="EVG14" s="961"/>
      <c r="EVH14" s="961"/>
      <c r="EVI14" s="963"/>
      <c r="EVJ14" s="962"/>
      <c r="EVK14" s="961"/>
      <c r="EVL14" s="961"/>
      <c r="EVM14" s="963"/>
      <c r="EVN14" s="962"/>
      <c r="EVO14" s="961"/>
      <c r="EVP14" s="961"/>
      <c r="EVQ14" s="963"/>
      <c r="EVR14" s="962"/>
      <c r="EVS14" s="961"/>
      <c r="EVT14" s="961"/>
      <c r="EVU14" s="963"/>
      <c r="EVV14" s="962"/>
      <c r="EVW14" s="961"/>
      <c r="EVX14" s="961"/>
      <c r="EVY14" s="963"/>
      <c r="EVZ14" s="962"/>
      <c r="EWA14" s="961"/>
      <c r="EWB14" s="961"/>
      <c r="EWC14" s="963"/>
      <c r="EWD14" s="962"/>
      <c r="EWE14" s="961"/>
      <c r="EWF14" s="961"/>
      <c r="EWG14" s="963"/>
      <c r="EWH14" s="962"/>
      <c r="EWI14" s="961"/>
      <c r="EWJ14" s="961"/>
      <c r="EWK14" s="963"/>
      <c r="EWL14" s="962"/>
      <c r="EWM14" s="961"/>
      <c r="EWN14" s="961"/>
      <c r="EWO14" s="963"/>
      <c r="EWP14" s="962"/>
      <c r="EWQ14" s="961"/>
      <c r="EWR14" s="961"/>
      <c r="EWS14" s="963"/>
      <c r="EWT14" s="962"/>
      <c r="EWU14" s="961"/>
      <c r="EWV14" s="961"/>
      <c r="EWW14" s="963"/>
      <c r="EWX14" s="962"/>
      <c r="EWY14" s="961"/>
      <c r="EWZ14" s="961"/>
      <c r="EXA14" s="963"/>
      <c r="EXB14" s="962"/>
      <c r="EXC14" s="961"/>
      <c r="EXD14" s="961"/>
      <c r="EXE14" s="963"/>
      <c r="EXF14" s="962"/>
      <c r="EXG14" s="961"/>
      <c r="EXH14" s="961"/>
      <c r="EXI14" s="963"/>
      <c r="EXJ14" s="962"/>
      <c r="EXK14" s="961"/>
      <c r="EXL14" s="961"/>
      <c r="EXM14" s="963"/>
      <c r="EXN14" s="962"/>
      <c r="EXO14" s="961"/>
      <c r="EXP14" s="961"/>
      <c r="EXQ14" s="963"/>
      <c r="EXR14" s="962"/>
      <c r="EXS14" s="961"/>
      <c r="EXT14" s="961"/>
      <c r="EXU14" s="963"/>
      <c r="EXV14" s="962"/>
      <c r="EXW14" s="961"/>
      <c r="EXX14" s="961"/>
      <c r="EXY14" s="963"/>
      <c r="EXZ14" s="962"/>
      <c r="EYA14" s="961"/>
      <c r="EYB14" s="961"/>
      <c r="EYC14" s="963"/>
      <c r="EYD14" s="962"/>
      <c r="EYE14" s="961"/>
      <c r="EYF14" s="961"/>
      <c r="EYG14" s="963"/>
      <c r="EYH14" s="962"/>
      <c r="EYI14" s="961"/>
      <c r="EYJ14" s="961"/>
      <c r="EYK14" s="963"/>
      <c r="EYL14" s="962"/>
      <c r="EYM14" s="961"/>
      <c r="EYN14" s="961"/>
      <c r="EYO14" s="963"/>
      <c r="EYP14" s="962"/>
      <c r="EYQ14" s="961"/>
      <c r="EYR14" s="961"/>
      <c r="EYS14" s="963"/>
      <c r="EYT14" s="962"/>
      <c r="EYU14" s="961"/>
      <c r="EYV14" s="961"/>
      <c r="EYW14" s="963"/>
      <c r="EYX14" s="962"/>
      <c r="EYY14" s="961"/>
      <c r="EYZ14" s="961"/>
      <c r="EZA14" s="963"/>
      <c r="EZB14" s="962"/>
      <c r="EZC14" s="961"/>
      <c r="EZD14" s="961"/>
      <c r="EZE14" s="963"/>
      <c r="EZF14" s="962"/>
      <c r="EZG14" s="961"/>
      <c r="EZH14" s="961"/>
      <c r="EZI14" s="963"/>
      <c r="EZJ14" s="962"/>
      <c r="EZK14" s="961"/>
      <c r="EZL14" s="961"/>
      <c r="EZM14" s="963"/>
      <c r="EZN14" s="962"/>
      <c r="EZO14" s="961"/>
      <c r="EZP14" s="961"/>
      <c r="EZQ14" s="963"/>
      <c r="EZR14" s="962"/>
      <c r="EZS14" s="961"/>
      <c r="EZT14" s="961"/>
      <c r="EZU14" s="963"/>
      <c r="EZV14" s="962"/>
      <c r="EZW14" s="961"/>
      <c r="EZX14" s="961"/>
      <c r="EZY14" s="963"/>
      <c r="EZZ14" s="962"/>
      <c r="FAA14" s="961"/>
      <c r="FAB14" s="961"/>
      <c r="FAC14" s="963"/>
      <c r="FAD14" s="962"/>
      <c r="FAE14" s="961"/>
      <c r="FAF14" s="961"/>
      <c r="FAG14" s="963"/>
      <c r="FAH14" s="962"/>
      <c r="FAI14" s="961"/>
      <c r="FAJ14" s="961"/>
      <c r="FAK14" s="963"/>
      <c r="FAL14" s="962"/>
      <c r="FAM14" s="961"/>
      <c r="FAN14" s="961"/>
      <c r="FAO14" s="963"/>
      <c r="FAP14" s="962"/>
      <c r="FAQ14" s="961"/>
      <c r="FAR14" s="961"/>
      <c r="FAS14" s="963"/>
      <c r="FAT14" s="962"/>
      <c r="FAU14" s="961"/>
      <c r="FAV14" s="961"/>
      <c r="FAW14" s="963"/>
      <c r="FAX14" s="962"/>
      <c r="FAY14" s="961"/>
      <c r="FAZ14" s="961"/>
      <c r="FBA14" s="963"/>
      <c r="FBB14" s="962"/>
      <c r="FBC14" s="961"/>
      <c r="FBD14" s="961"/>
      <c r="FBE14" s="963"/>
      <c r="FBF14" s="962"/>
      <c r="FBG14" s="961"/>
      <c r="FBH14" s="961"/>
      <c r="FBI14" s="963"/>
      <c r="FBJ14" s="962"/>
      <c r="FBK14" s="961"/>
      <c r="FBL14" s="961"/>
      <c r="FBM14" s="963"/>
      <c r="FBN14" s="962"/>
      <c r="FBO14" s="961"/>
      <c r="FBP14" s="961"/>
      <c r="FBQ14" s="963"/>
      <c r="FBR14" s="962"/>
      <c r="FBS14" s="961"/>
      <c r="FBT14" s="961"/>
      <c r="FBU14" s="963"/>
      <c r="FBV14" s="962"/>
      <c r="FBW14" s="961"/>
      <c r="FBX14" s="961"/>
      <c r="FBY14" s="963"/>
      <c r="FBZ14" s="962"/>
      <c r="FCA14" s="961"/>
      <c r="FCB14" s="961"/>
      <c r="FCC14" s="963"/>
      <c r="FCD14" s="962"/>
      <c r="FCE14" s="961"/>
      <c r="FCF14" s="961"/>
      <c r="FCG14" s="963"/>
      <c r="FCH14" s="962"/>
      <c r="FCI14" s="961"/>
      <c r="FCJ14" s="961"/>
      <c r="FCK14" s="963"/>
      <c r="FCL14" s="962"/>
      <c r="FCM14" s="961"/>
      <c r="FCN14" s="961"/>
      <c r="FCO14" s="963"/>
      <c r="FCP14" s="962"/>
      <c r="FCQ14" s="961"/>
      <c r="FCR14" s="961"/>
      <c r="FCS14" s="963"/>
      <c r="FCT14" s="962"/>
      <c r="FCU14" s="961"/>
      <c r="FCV14" s="961"/>
      <c r="FCW14" s="963"/>
      <c r="FCX14" s="962"/>
      <c r="FCY14" s="961"/>
      <c r="FCZ14" s="961"/>
      <c r="FDA14" s="963"/>
      <c r="FDB14" s="962"/>
      <c r="FDC14" s="961"/>
      <c r="FDD14" s="961"/>
      <c r="FDE14" s="963"/>
      <c r="FDF14" s="962"/>
      <c r="FDG14" s="961"/>
      <c r="FDH14" s="961"/>
      <c r="FDI14" s="963"/>
      <c r="FDJ14" s="962"/>
      <c r="FDK14" s="961"/>
      <c r="FDL14" s="961"/>
      <c r="FDM14" s="963"/>
      <c r="FDN14" s="962"/>
      <c r="FDO14" s="961"/>
      <c r="FDP14" s="961"/>
      <c r="FDQ14" s="963"/>
      <c r="FDR14" s="962"/>
      <c r="FDS14" s="961"/>
      <c r="FDT14" s="961"/>
      <c r="FDU14" s="963"/>
      <c r="FDV14" s="962"/>
      <c r="FDW14" s="961"/>
      <c r="FDX14" s="961"/>
      <c r="FDY14" s="963"/>
      <c r="FDZ14" s="962"/>
      <c r="FEA14" s="961"/>
      <c r="FEB14" s="961"/>
      <c r="FEC14" s="963"/>
      <c r="FED14" s="962"/>
      <c r="FEE14" s="961"/>
      <c r="FEF14" s="961"/>
      <c r="FEG14" s="963"/>
      <c r="FEH14" s="962"/>
      <c r="FEI14" s="961"/>
      <c r="FEJ14" s="961"/>
      <c r="FEK14" s="963"/>
      <c r="FEL14" s="962"/>
      <c r="FEM14" s="961"/>
      <c r="FEN14" s="961"/>
      <c r="FEO14" s="963"/>
      <c r="FEP14" s="962"/>
      <c r="FEQ14" s="961"/>
      <c r="FER14" s="961"/>
      <c r="FES14" s="963"/>
      <c r="FET14" s="962"/>
      <c r="FEU14" s="961"/>
      <c r="FEV14" s="961"/>
      <c r="FEW14" s="963"/>
      <c r="FEX14" s="962"/>
      <c r="FEY14" s="961"/>
      <c r="FEZ14" s="961"/>
      <c r="FFA14" s="963"/>
      <c r="FFB14" s="962"/>
      <c r="FFC14" s="961"/>
      <c r="FFD14" s="961"/>
      <c r="FFE14" s="963"/>
      <c r="FFF14" s="962"/>
      <c r="FFG14" s="961"/>
      <c r="FFH14" s="961"/>
      <c r="FFI14" s="963"/>
      <c r="FFJ14" s="962"/>
      <c r="FFK14" s="961"/>
      <c r="FFL14" s="961"/>
      <c r="FFM14" s="963"/>
      <c r="FFN14" s="962"/>
      <c r="FFO14" s="961"/>
      <c r="FFP14" s="961"/>
      <c r="FFQ14" s="963"/>
      <c r="FFR14" s="962"/>
      <c r="FFS14" s="961"/>
      <c r="FFT14" s="961"/>
      <c r="FFU14" s="963"/>
      <c r="FFV14" s="962"/>
      <c r="FFW14" s="961"/>
      <c r="FFX14" s="961"/>
      <c r="FFY14" s="963"/>
      <c r="FFZ14" s="962"/>
      <c r="FGA14" s="961"/>
      <c r="FGB14" s="961"/>
      <c r="FGC14" s="963"/>
      <c r="FGD14" s="962"/>
      <c r="FGE14" s="961"/>
      <c r="FGF14" s="961"/>
      <c r="FGG14" s="963"/>
      <c r="FGH14" s="962"/>
      <c r="FGI14" s="961"/>
      <c r="FGJ14" s="961"/>
      <c r="FGK14" s="963"/>
      <c r="FGL14" s="962"/>
      <c r="FGM14" s="961"/>
      <c r="FGN14" s="961"/>
      <c r="FGO14" s="963"/>
      <c r="FGP14" s="962"/>
      <c r="FGQ14" s="961"/>
      <c r="FGR14" s="961"/>
      <c r="FGS14" s="963"/>
      <c r="FGT14" s="962"/>
      <c r="FGU14" s="961"/>
      <c r="FGV14" s="961"/>
      <c r="FGW14" s="963"/>
      <c r="FGX14" s="962"/>
      <c r="FGY14" s="961"/>
      <c r="FGZ14" s="961"/>
      <c r="FHA14" s="963"/>
      <c r="FHB14" s="962"/>
      <c r="FHC14" s="961"/>
      <c r="FHD14" s="961"/>
      <c r="FHE14" s="963"/>
      <c r="FHF14" s="962"/>
      <c r="FHG14" s="961"/>
      <c r="FHH14" s="961"/>
      <c r="FHI14" s="963"/>
      <c r="FHJ14" s="962"/>
      <c r="FHK14" s="961"/>
      <c r="FHL14" s="961"/>
      <c r="FHM14" s="963"/>
      <c r="FHN14" s="962"/>
      <c r="FHO14" s="961"/>
      <c r="FHP14" s="961"/>
      <c r="FHQ14" s="963"/>
      <c r="FHR14" s="962"/>
      <c r="FHS14" s="961"/>
      <c r="FHT14" s="961"/>
      <c r="FHU14" s="963"/>
      <c r="FHV14" s="962"/>
      <c r="FHW14" s="961"/>
      <c r="FHX14" s="961"/>
      <c r="FHY14" s="963"/>
      <c r="FHZ14" s="962"/>
      <c r="FIA14" s="961"/>
      <c r="FIB14" s="961"/>
      <c r="FIC14" s="963"/>
      <c r="FID14" s="962"/>
      <c r="FIE14" s="961"/>
      <c r="FIF14" s="961"/>
      <c r="FIG14" s="963"/>
      <c r="FIH14" s="962"/>
      <c r="FII14" s="961"/>
      <c r="FIJ14" s="961"/>
      <c r="FIK14" s="963"/>
      <c r="FIL14" s="962"/>
      <c r="FIM14" s="961"/>
      <c r="FIN14" s="961"/>
      <c r="FIO14" s="963"/>
      <c r="FIP14" s="962"/>
      <c r="FIQ14" s="961"/>
      <c r="FIR14" s="961"/>
      <c r="FIS14" s="963"/>
      <c r="FIT14" s="962"/>
      <c r="FIU14" s="961"/>
      <c r="FIV14" s="961"/>
      <c r="FIW14" s="963"/>
      <c r="FIX14" s="962"/>
      <c r="FIY14" s="961"/>
      <c r="FIZ14" s="961"/>
      <c r="FJA14" s="963"/>
      <c r="FJB14" s="962"/>
      <c r="FJC14" s="961"/>
      <c r="FJD14" s="961"/>
      <c r="FJE14" s="963"/>
      <c r="FJF14" s="962"/>
      <c r="FJG14" s="961"/>
      <c r="FJH14" s="961"/>
      <c r="FJI14" s="963"/>
      <c r="FJJ14" s="962"/>
      <c r="FJK14" s="961"/>
      <c r="FJL14" s="961"/>
      <c r="FJM14" s="963"/>
      <c r="FJN14" s="962"/>
      <c r="FJO14" s="961"/>
      <c r="FJP14" s="961"/>
      <c r="FJQ14" s="963"/>
      <c r="FJR14" s="962"/>
      <c r="FJS14" s="961"/>
      <c r="FJT14" s="961"/>
      <c r="FJU14" s="963"/>
      <c r="FJV14" s="962"/>
      <c r="FJW14" s="961"/>
      <c r="FJX14" s="961"/>
      <c r="FJY14" s="963"/>
      <c r="FJZ14" s="962"/>
      <c r="FKA14" s="961"/>
      <c r="FKB14" s="961"/>
      <c r="FKC14" s="963"/>
      <c r="FKD14" s="962"/>
      <c r="FKE14" s="961"/>
      <c r="FKF14" s="961"/>
      <c r="FKG14" s="963"/>
      <c r="FKH14" s="962"/>
      <c r="FKI14" s="961"/>
      <c r="FKJ14" s="961"/>
      <c r="FKK14" s="963"/>
      <c r="FKL14" s="962"/>
      <c r="FKM14" s="961"/>
      <c r="FKN14" s="961"/>
      <c r="FKO14" s="963"/>
      <c r="FKP14" s="962"/>
      <c r="FKQ14" s="961"/>
      <c r="FKR14" s="961"/>
      <c r="FKS14" s="963"/>
      <c r="FKT14" s="962"/>
      <c r="FKU14" s="961"/>
      <c r="FKV14" s="961"/>
      <c r="FKW14" s="963"/>
      <c r="FKX14" s="962"/>
      <c r="FKY14" s="961"/>
      <c r="FKZ14" s="961"/>
      <c r="FLA14" s="963"/>
      <c r="FLB14" s="962"/>
      <c r="FLC14" s="961"/>
      <c r="FLD14" s="961"/>
      <c r="FLE14" s="963"/>
      <c r="FLF14" s="962"/>
      <c r="FLG14" s="961"/>
      <c r="FLH14" s="961"/>
      <c r="FLI14" s="963"/>
      <c r="FLJ14" s="962"/>
      <c r="FLK14" s="961"/>
      <c r="FLL14" s="961"/>
      <c r="FLM14" s="963"/>
      <c r="FLN14" s="962"/>
      <c r="FLO14" s="961"/>
      <c r="FLP14" s="961"/>
      <c r="FLQ14" s="963"/>
      <c r="FLR14" s="962"/>
      <c r="FLS14" s="961"/>
      <c r="FLT14" s="961"/>
      <c r="FLU14" s="963"/>
      <c r="FLV14" s="962"/>
      <c r="FLW14" s="961"/>
      <c r="FLX14" s="961"/>
      <c r="FLY14" s="963"/>
      <c r="FLZ14" s="962"/>
      <c r="FMA14" s="961"/>
      <c r="FMB14" s="961"/>
      <c r="FMC14" s="963"/>
      <c r="FMD14" s="962"/>
      <c r="FME14" s="961"/>
      <c r="FMF14" s="961"/>
      <c r="FMG14" s="963"/>
      <c r="FMH14" s="962"/>
      <c r="FMI14" s="961"/>
      <c r="FMJ14" s="961"/>
      <c r="FMK14" s="963"/>
      <c r="FML14" s="962"/>
      <c r="FMM14" s="961"/>
      <c r="FMN14" s="961"/>
      <c r="FMO14" s="963"/>
      <c r="FMP14" s="962"/>
      <c r="FMQ14" s="961"/>
      <c r="FMR14" s="961"/>
      <c r="FMS14" s="963"/>
      <c r="FMT14" s="962"/>
      <c r="FMU14" s="961"/>
      <c r="FMV14" s="961"/>
      <c r="FMW14" s="963"/>
      <c r="FMX14" s="962"/>
      <c r="FMY14" s="961"/>
      <c r="FMZ14" s="961"/>
      <c r="FNA14" s="963"/>
      <c r="FNB14" s="962"/>
      <c r="FNC14" s="961"/>
      <c r="FND14" s="961"/>
      <c r="FNE14" s="963"/>
      <c r="FNF14" s="962"/>
      <c r="FNG14" s="961"/>
      <c r="FNH14" s="961"/>
      <c r="FNI14" s="963"/>
      <c r="FNJ14" s="962"/>
      <c r="FNK14" s="961"/>
      <c r="FNL14" s="961"/>
      <c r="FNM14" s="963"/>
      <c r="FNN14" s="962"/>
      <c r="FNO14" s="961"/>
      <c r="FNP14" s="961"/>
      <c r="FNQ14" s="963"/>
      <c r="FNR14" s="962"/>
      <c r="FNS14" s="961"/>
      <c r="FNT14" s="961"/>
      <c r="FNU14" s="963"/>
      <c r="FNV14" s="962"/>
      <c r="FNW14" s="961"/>
      <c r="FNX14" s="961"/>
      <c r="FNY14" s="963"/>
      <c r="FNZ14" s="962"/>
      <c r="FOA14" s="961"/>
      <c r="FOB14" s="961"/>
      <c r="FOC14" s="963"/>
      <c r="FOD14" s="962"/>
      <c r="FOE14" s="961"/>
      <c r="FOF14" s="961"/>
      <c r="FOG14" s="963"/>
      <c r="FOH14" s="962"/>
      <c r="FOI14" s="961"/>
      <c r="FOJ14" s="961"/>
      <c r="FOK14" s="963"/>
      <c r="FOL14" s="962"/>
      <c r="FOM14" s="961"/>
      <c r="FON14" s="961"/>
      <c r="FOO14" s="963"/>
      <c r="FOP14" s="962"/>
      <c r="FOQ14" s="961"/>
      <c r="FOR14" s="961"/>
      <c r="FOS14" s="963"/>
      <c r="FOT14" s="962"/>
      <c r="FOU14" s="961"/>
      <c r="FOV14" s="961"/>
      <c r="FOW14" s="963"/>
      <c r="FOX14" s="962"/>
      <c r="FOY14" s="961"/>
      <c r="FOZ14" s="961"/>
      <c r="FPA14" s="963"/>
      <c r="FPB14" s="962"/>
      <c r="FPC14" s="961"/>
      <c r="FPD14" s="961"/>
      <c r="FPE14" s="963"/>
      <c r="FPF14" s="962"/>
      <c r="FPG14" s="961"/>
      <c r="FPH14" s="961"/>
      <c r="FPI14" s="963"/>
      <c r="FPJ14" s="962"/>
      <c r="FPK14" s="961"/>
      <c r="FPL14" s="961"/>
      <c r="FPM14" s="963"/>
      <c r="FPN14" s="962"/>
      <c r="FPO14" s="961"/>
      <c r="FPP14" s="961"/>
      <c r="FPQ14" s="963"/>
      <c r="FPR14" s="962"/>
      <c r="FPS14" s="961"/>
      <c r="FPT14" s="961"/>
      <c r="FPU14" s="963"/>
      <c r="FPV14" s="962"/>
      <c r="FPW14" s="961"/>
      <c r="FPX14" s="961"/>
      <c r="FPY14" s="963"/>
      <c r="FPZ14" s="962"/>
      <c r="FQA14" s="961"/>
      <c r="FQB14" s="961"/>
      <c r="FQC14" s="963"/>
      <c r="FQD14" s="962"/>
      <c r="FQE14" s="961"/>
      <c r="FQF14" s="961"/>
      <c r="FQG14" s="963"/>
      <c r="FQH14" s="962"/>
      <c r="FQI14" s="961"/>
      <c r="FQJ14" s="961"/>
      <c r="FQK14" s="963"/>
      <c r="FQL14" s="962"/>
      <c r="FQM14" s="961"/>
      <c r="FQN14" s="961"/>
      <c r="FQO14" s="963"/>
      <c r="FQP14" s="962"/>
      <c r="FQQ14" s="961"/>
      <c r="FQR14" s="961"/>
      <c r="FQS14" s="963"/>
      <c r="FQT14" s="962"/>
      <c r="FQU14" s="961"/>
      <c r="FQV14" s="961"/>
      <c r="FQW14" s="963"/>
      <c r="FQX14" s="962"/>
      <c r="FQY14" s="961"/>
      <c r="FQZ14" s="961"/>
      <c r="FRA14" s="963"/>
      <c r="FRB14" s="962"/>
      <c r="FRC14" s="961"/>
      <c r="FRD14" s="961"/>
      <c r="FRE14" s="963"/>
      <c r="FRF14" s="962"/>
      <c r="FRG14" s="961"/>
      <c r="FRH14" s="961"/>
      <c r="FRI14" s="963"/>
      <c r="FRJ14" s="962"/>
      <c r="FRK14" s="961"/>
      <c r="FRL14" s="961"/>
      <c r="FRM14" s="963"/>
      <c r="FRN14" s="962"/>
      <c r="FRO14" s="961"/>
      <c r="FRP14" s="961"/>
      <c r="FRQ14" s="963"/>
      <c r="FRR14" s="962"/>
      <c r="FRS14" s="961"/>
      <c r="FRT14" s="961"/>
      <c r="FRU14" s="963"/>
      <c r="FRV14" s="962"/>
      <c r="FRW14" s="961"/>
      <c r="FRX14" s="961"/>
      <c r="FRY14" s="963"/>
      <c r="FRZ14" s="962"/>
      <c r="FSA14" s="961"/>
      <c r="FSB14" s="961"/>
      <c r="FSC14" s="963"/>
      <c r="FSD14" s="962"/>
      <c r="FSE14" s="961"/>
      <c r="FSF14" s="961"/>
      <c r="FSG14" s="963"/>
      <c r="FSH14" s="962"/>
      <c r="FSI14" s="961"/>
      <c r="FSJ14" s="961"/>
      <c r="FSK14" s="963"/>
      <c r="FSL14" s="962"/>
      <c r="FSM14" s="961"/>
      <c r="FSN14" s="961"/>
      <c r="FSO14" s="963"/>
      <c r="FSP14" s="962"/>
      <c r="FSQ14" s="961"/>
      <c r="FSR14" s="961"/>
      <c r="FSS14" s="963"/>
      <c r="FST14" s="962"/>
      <c r="FSU14" s="961"/>
      <c r="FSV14" s="961"/>
      <c r="FSW14" s="963"/>
      <c r="FSX14" s="962"/>
      <c r="FSY14" s="961"/>
      <c r="FSZ14" s="961"/>
      <c r="FTA14" s="963"/>
      <c r="FTB14" s="962"/>
      <c r="FTC14" s="961"/>
      <c r="FTD14" s="961"/>
      <c r="FTE14" s="963"/>
      <c r="FTF14" s="962"/>
      <c r="FTG14" s="961"/>
      <c r="FTH14" s="961"/>
      <c r="FTI14" s="963"/>
      <c r="FTJ14" s="962"/>
      <c r="FTK14" s="961"/>
      <c r="FTL14" s="961"/>
      <c r="FTM14" s="963"/>
      <c r="FTN14" s="962"/>
      <c r="FTO14" s="961"/>
      <c r="FTP14" s="961"/>
      <c r="FTQ14" s="963"/>
      <c r="FTR14" s="962"/>
      <c r="FTS14" s="961"/>
      <c r="FTT14" s="961"/>
      <c r="FTU14" s="963"/>
      <c r="FTV14" s="962"/>
      <c r="FTW14" s="961"/>
      <c r="FTX14" s="961"/>
      <c r="FTY14" s="963"/>
      <c r="FTZ14" s="962"/>
      <c r="FUA14" s="961"/>
      <c r="FUB14" s="961"/>
      <c r="FUC14" s="963"/>
      <c r="FUD14" s="962"/>
      <c r="FUE14" s="961"/>
      <c r="FUF14" s="961"/>
      <c r="FUG14" s="963"/>
      <c r="FUH14" s="962"/>
      <c r="FUI14" s="961"/>
      <c r="FUJ14" s="961"/>
      <c r="FUK14" s="963"/>
      <c r="FUL14" s="962"/>
      <c r="FUM14" s="961"/>
      <c r="FUN14" s="961"/>
      <c r="FUO14" s="963"/>
      <c r="FUP14" s="962"/>
      <c r="FUQ14" s="961"/>
      <c r="FUR14" s="961"/>
      <c r="FUS14" s="963"/>
      <c r="FUT14" s="962"/>
      <c r="FUU14" s="961"/>
      <c r="FUV14" s="961"/>
      <c r="FUW14" s="963"/>
      <c r="FUX14" s="962"/>
      <c r="FUY14" s="961"/>
      <c r="FUZ14" s="961"/>
      <c r="FVA14" s="963"/>
      <c r="FVB14" s="962"/>
      <c r="FVC14" s="961"/>
      <c r="FVD14" s="961"/>
      <c r="FVE14" s="963"/>
      <c r="FVF14" s="962"/>
      <c r="FVG14" s="961"/>
      <c r="FVH14" s="961"/>
      <c r="FVI14" s="963"/>
      <c r="FVJ14" s="962"/>
      <c r="FVK14" s="961"/>
      <c r="FVL14" s="961"/>
      <c r="FVM14" s="963"/>
      <c r="FVN14" s="962"/>
      <c r="FVO14" s="961"/>
      <c r="FVP14" s="961"/>
      <c r="FVQ14" s="963"/>
      <c r="FVR14" s="962"/>
      <c r="FVS14" s="961"/>
      <c r="FVT14" s="961"/>
      <c r="FVU14" s="963"/>
      <c r="FVV14" s="962"/>
      <c r="FVW14" s="961"/>
      <c r="FVX14" s="961"/>
      <c r="FVY14" s="963"/>
      <c r="FVZ14" s="962"/>
      <c r="FWA14" s="961"/>
      <c r="FWB14" s="961"/>
      <c r="FWC14" s="963"/>
      <c r="FWD14" s="962"/>
      <c r="FWE14" s="961"/>
      <c r="FWF14" s="961"/>
      <c r="FWG14" s="963"/>
      <c r="FWH14" s="962"/>
      <c r="FWI14" s="961"/>
      <c r="FWJ14" s="961"/>
      <c r="FWK14" s="963"/>
      <c r="FWL14" s="962"/>
      <c r="FWM14" s="961"/>
      <c r="FWN14" s="961"/>
      <c r="FWO14" s="963"/>
      <c r="FWP14" s="962"/>
      <c r="FWQ14" s="961"/>
      <c r="FWR14" s="961"/>
      <c r="FWS14" s="963"/>
      <c r="FWT14" s="962"/>
      <c r="FWU14" s="961"/>
      <c r="FWV14" s="961"/>
      <c r="FWW14" s="963"/>
      <c r="FWX14" s="962"/>
      <c r="FWY14" s="961"/>
      <c r="FWZ14" s="961"/>
      <c r="FXA14" s="963"/>
      <c r="FXB14" s="962"/>
      <c r="FXC14" s="961"/>
      <c r="FXD14" s="961"/>
      <c r="FXE14" s="963"/>
      <c r="FXF14" s="962"/>
      <c r="FXG14" s="961"/>
      <c r="FXH14" s="961"/>
      <c r="FXI14" s="963"/>
      <c r="FXJ14" s="962"/>
      <c r="FXK14" s="961"/>
      <c r="FXL14" s="961"/>
      <c r="FXM14" s="963"/>
      <c r="FXN14" s="962"/>
      <c r="FXO14" s="961"/>
      <c r="FXP14" s="961"/>
      <c r="FXQ14" s="963"/>
      <c r="FXR14" s="962"/>
      <c r="FXS14" s="961"/>
      <c r="FXT14" s="961"/>
      <c r="FXU14" s="963"/>
      <c r="FXV14" s="962"/>
      <c r="FXW14" s="961"/>
      <c r="FXX14" s="961"/>
      <c r="FXY14" s="963"/>
      <c r="FXZ14" s="962"/>
      <c r="FYA14" s="961"/>
      <c r="FYB14" s="961"/>
      <c r="FYC14" s="963"/>
      <c r="FYD14" s="962"/>
      <c r="FYE14" s="961"/>
      <c r="FYF14" s="961"/>
      <c r="FYG14" s="963"/>
      <c r="FYH14" s="962"/>
      <c r="FYI14" s="961"/>
      <c r="FYJ14" s="961"/>
      <c r="FYK14" s="963"/>
      <c r="FYL14" s="962"/>
      <c r="FYM14" s="961"/>
      <c r="FYN14" s="961"/>
      <c r="FYO14" s="963"/>
      <c r="FYP14" s="962"/>
      <c r="FYQ14" s="961"/>
      <c r="FYR14" s="961"/>
      <c r="FYS14" s="963"/>
      <c r="FYT14" s="962"/>
      <c r="FYU14" s="961"/>
      <c r="FYV14" s="961"/>
      <c r="FYW14" s="963"/>
      <c r="FYX14" s="962"/>
      <c r="FYY14" s="961"/>
      <c r="FYZ14" s="961"/>
      <c r="FZA14" s="963"/>
      <c r="FZB14" s="962"/>
      <c r="FZC14" s="961"/>
      <c r="FZD14" s="961"/>
      <c r="FZE14" s="963"/>
      <c r="FZF14" s="962"/>
      <c r="FZG14" s="961"/>
      <c r="FZH14" s="961"/>
      <c r="FZI14" s="963"/>
      <c r="FZJ14" s="962"/>
      <c r="FZK14" s="961"/>
      <c r="FZL14" s="961"/>
      <c r="FZM14" s="963"/>
      <c r="FZN14" s="962"/>
      <c r="FZO14" s="961"/>
      <c r="FZP14" s="961"/>
      <c r="FZQ14" s="963"/>
      <c r="FZR14" s="962"/>
      <c r="FZS14" s="961"/>
      <c r="FZT14" s="961"/>
      <c r="FZU14" s="963"/>
      <c r="FZV14" s="962"/>
      <c r="FZW14" s="961"/>
      <c r="FZX14" s="961"/>
      <c r="FZY14" s="963"/>
      <c r="FZZ14" s="962"/>
      <c r="GAA14" s="961"/>
      <c r="GAB14" s="961"/>
      <c r="GAC14" s="963"/>
      <c r="GAD14" s="962"/>
      <c r="GAE14" s="961"/>
      <c r="GAF14" s="961"/>
      <c r="GAG14" s="963"/>
      <c r="GAH14" s="962"/>
      <c r="GAI14" s="961"/>
      <c r="GAJ14" s="961"/>
      <c r="GAK14" s="963"/>
      <c r="GAL14" s="962"/>
      <c r="GAM14" s="961"/>
      <c r="GAN14" s="961"/>
      <c r="GAO14" s="963"/>
      <c r="GAP14" s="962"/>
      <c r="GAQ14" s="961"/>
      <c r="GAR14" s="961"/>
      <c r="GAS14" s="963"/>
      <c r="GAT14" s="962"/>
      <c r="GAU14" s="961"/>
      <c r="GAV14" s="961"/>
      <c r="GAW14" s="963"/>
      <c r="GAX14" s="962"/>
      <c r="GAY14" s="961"/>
      <c r="GAZ14" s="961"/>
      <c r="GBA14" s="963"/>
      <c r="GBB14" s="962"/>
      <c r="GBC14" s="961"/>
      <c r="GBD14" s="961"/>
      <c r="GBE14" s="963"/>
      <c r="GBF14" s="962"/>
      <c r="GBG14" s="961"/>
      <c r="GBH14" s="961"/>
      <c r="GBI14" s="963"/>
      <c r="GBJ14" s="962"/>
      <c r="GBK14" s="961"/>
      <c r="GBL14" s="961"/>
      <c r="GBM14" s="963"/>
      <c r="GBN14" s="962"/>
      <c r="GBO14" s="961"/>
      <c r="GBP14" s="961"/>
      <c r="GBQ14" s="963"/>
      <c r="GBR14" s="962"/>
      <c r="GBS14" s="961"/>
      <c r="GBT14" s="961"/>
      <c r="GBU14" s="963"/>
      <c r="GBV14" s="962"/>
      <c r="GBW14" s="961"/>
      <c r="GBX14" s="961"/>
      <c r="GBY14" s="963"/>
      <c r="GBZ14" s="962"/>
      <c r="GCA14" s="961"/>
      <c r="GCB14" s="961"/>
      <c r="GCC14" s="963"/>
      <c r="GCD14" s="962"/>
      <c r="GCE14" s="961"/>
      <c r="GCF14" s="961"/>
      <c r="GCG14" s="963"/>
      <c r="GCH14" s="962"/>
      <c r="GCI14" s="961"/>
      <c r="GCJ14" s="961"/>
      <c r="GCK14" s="963"/>
      <c r="GCL14" s="962"/>
      <c r="GCM14" s="961"/>
      <c r="GCN14" s="961"/>
      <c r="GCO14" s="963"/>
      <c r="GCP14" s="962"/>
      <c r="GCQ14" s="961"/>
      <c r="GCR14" s="961"/>
      <c r="GCS14" s="963"/>
      <c r="GCT14" s="962"/>
      <c r="GCU14" s="961"/>
      <c r="GCV14" s="961"/>
      <c r="GCW14" s="963"/>
      <c r="GCX14" s="962"/>
      <c r="GCY14" s="961"/>
      <c r="GCZ14" s="961"/>
      <c r="GDA14" s="963"/>
      <c r="GDB14" s="962"/>
      <c r="GDC14" s="961"/>
      <c r="GDD14" s="961"/>
      <c r="GDE14" s="963"/>
      <c r="GDF14" s="962"/>
      <c r="GDG14" s="961"/>
      <c r="GDH14" s="961"/>
      <c r="GDI14" s="963"/>
      <c r="GDJ14" s="962"/>
      <c r="GDK14" s="961"/>
      <c r="GDL14" s="961"/>
      <c r="GDM14" s="963"/>
      <c r="GDN14" s="962"/>
      <c r="GDO14" s="961"/>
      <c r="GDP14" s="961"/>
      <c r="GDQ14" s="963"/>
      <c r="GDR14" s="962"/>
      <c r="GDS14" s="961"/>
      <c r="GDT14" s="961"/>
      <c r="GDU14" s="963"/>
      <c r="GDV14" s="962"/>
      <c r="GDW14" s="961"/>
      <c r="GDX14" s="961"/>
      <c r="GDY14" s="963"/>
      <c r="GDZ14" s="962"/>
      <c r="GEA14" s="961"/>
      <c r="GEB14" s="961"/>
      <c r="GEC14" s="963"/>
      <c r="GED14" s="962"/>
      <c r="GEE14" s="961"/>
      <c r="GEF14" s="961"/>
      <c r="GEG14" s="963"/>
      <c r="GEH14" s="962"/>
      <c r="GEI14" s="961"/>
      <c r="GEJ14" s="961"/>
      <c r="GEK14" s="963"/>
      <c r="GEL14" s="962"/>
      <c r="GEM14" s="961"/>
      <c r="GEN14" s="961"/>
      <c r="GEO14" s="963"/>
      <c r="GEP14" s="962"/>
      <c r="GEQ14" s="961"/>
      <c r="GER14" s="961"/>
      <c r="GES14" s="963"/>
      <c r="GET14" s="962"/>
      <c r="GEU14" s="961"/>
      <c r="GEV14" s="961"/>
      <c r="GEW14" s="963"/>
      <c r="GEX14" s="962"/>
      <c r="GEY14" s="961"/>
      <c r="GEZ14" s="961"/>
      <c r="GFA14" s="963"/>
      <c r="GFB14" s="962"/>
      <c r="GFC14" s="961"/>
      <c r="GFD14" s="961"/>
      <c r="GFE14" s="963"/>
      <c r="GFF14" s="962"/>
      <c r="GFG14" s="961"/>
      <c r="GFH14" s="961"/>
      <c r="GFI14" s="963"/>
      <c r="GFJ14" s="962"/>
      <c r="GFK14" s="961"/>
      <c r="GFL14" s="961"/>
      <c r="GFM14" s="963"/>
      <c r="GFN14" s="962"/>
      <c r="GFO14" s="961"/>
      <c r="GFP14" s="961"/>
      <c r="GFQ14" s="963"/>
      <c r="GFR14" s="962"/>
      <c r="GFS14" s="961"/>
      <c r="GFT14" s="961"/>
      <c r="GFU14" s="963"/>
      <c r="GFV14" s="962"/>
      <c r="GFW14" s="961"/>
      <c r="GFX14" s="961"/>
      <c r="GFY14" s="963"/>
      <c r="GFZ14" s="962"/>
      <c r="GGA14" s="961"/>
      <c r="GGB14" s="961"/>
      <c r="GGC14" s="963"/>
      <c r="GGD14" s="962"/>
      <c r="GGE14" s="961"/>
      <c r="GGF14" s="961"/>
      <c r="GGG14" s="963"/>
      <c r="GGH14" s="962"/>
      <c r="GGI14" s="961"/>
      <c r="GGJ14" s="961"/>
      <c r="GGK14" s="963"/>
      <c r="GGL14" s="962"/>
      <c r="GGM14" s="961"/>
      <c r="GGN14" s="961"/>
      <c r="GGO14" s="963"/>
      <c r="GGP14" s="962"/>
      <c r="GGQ14" s="961"/>
      <c r="GGR14" s="961"/>
      <c r="GGS14" s="963"/>
      <c r="GGT14" s="962"/>
      <c r="GGU14" s="961"/>
      <c r="GGV14" s="961"/>
      <c r="GGW14" s="963"/>
      <c r="GGX14" s="962"/>
      <c r="GGY14" s="961"/>
      <c r="GGZ14" s="961"/>
      <c r="GHA14" s="963"/>
      <c r="GHB14" s="962"/>
      <c r="GHC14" s="961"/>
      <c r="GHD14" s="961"/>
      <c r="GHE14" s="963"/>
      <c r="GHF14" s="962"/>
      <c r="GHG14" s="961"/>
      <c r="GHH14" s="961"/>
      <c r="GHI14" s="963"/>
      <c r="GHJ14" s="962"/>
      <c r="GHK14" s="961"/>
      <c r="GHL14" s="961"/>
      <c r="GHM14" s="963"/>
      <c r="GHN14" s="962"/>
      <c r="GHO14" s="961"/>
      <c r="GHP14" s="961"/>
      <c r="GHQ14" s="963"/>
      <c r="GHR14" s="962"/>
      <c r="GHS14" s="961"/>
      <c r="GHT14" s="961"/>
      <c r="GHU14" s="963"/>
      <c r="GHV14" s="962"/>
      <c r="GHW14" s="961"/>
      <c r="GHX14" s="961"/>
      <c r="GHY14" s="963"/>
      <c r="GHZ14" s="962"/>
      <c r="GIA14" s="961"/>
      <c r="GIB14" s="961"/>
      <c r="GIC14" s="963"/>
      <c r="GID14" s="962"/>
      <c r="GIE14" s="961"/>
      <c r="GIF14" s="961"/>
      <c r="GIG14" s="963"/>
      <c r="GIH14" s="962"/>
      <c r="GII14" s="961"/>
      <c r="GIJ14" s="961"/>
      <c r="GIK14" s="963"/>
      <c r="GIL14" s="962"/>
      <c r="GIM14" s="961"/>
      <c r="GIN14" s="961"/>
      <c r="GIO14" s="963"/>
      <c r="GIP14" s="962"/>
      <c r="GIQ14" s="961"/>
      <c r="GIR14" s="961"/>
      <c r="GIS14" s="963"/>
      <c r="GIT14" s="962"/>
      <c r="GIU14" s="961"/>
      <c r="GIV14" s="961"/>
      <c r="GIW14" s="963"/>
      <c r="GIX14" s="962"/>
      <c r="GIY14" s="961"/>
      <c r="GIZ14" s="961"/>
      <c r="GJA14" s="963"/>
      <c r="GJB14" s="962"/>
      <c r="GJC14" s="961"/>
      <c r="GJD14" s="961"/>
      <c r="GJE14" s="963"/>
      <c r="GJF14" s="962"/>
      <c r="GJG14" s="961"/>
      <c r="GJH14" s="961"/>
      <c r="GJI14" s="963"/>
      <c r="GJJ14" s="962"/>
      <c r="GJK14" s="961"/>
      <c r="GJL14" s="961"/>
      <c r="GJM14" s="963"/>
      <c r="GJN14" s="962"/>
      <c r="GJO14" s="961"/>
      <c r="GJP14" s="961"/>
      <c r="GJQ14" s="963"/>
      <c r="GJR14" s="962"/>
      <c r="GJS14" s="961"/>
      <c r="GJT14" s="961"/>
      <c r="GJU14" s="963"/>
      <c r="GJV14" s="962"/>
      <c r="GJW14" s="961"/>
      <c r="GJX14" s="961"/>
      <c r="GJY14" s="963"/>
      <c r="GJZ14" s="962"/>
      <c r="GKA14" s="961"/>
      <c r="GKB14" s="961"/>
      <c r="GKC14" s="963"/>
      <c r="GKD14" s="962"/>
      <c r="GKE14" s="961"/>
      <c r="GKF14" s="961"/>
      <c r="GKG14" s="963"/>
      <c r="GKH14" s="962"/>
      <c r="GKI14" s="961"/>
      <c r="GKJ14" s="961"/>
      <c r="GKK14" s="963"/>
      <c r="GKL14" s="962"/>
      <c r="GKM14" s="961"/>
      <c r="GKN14" s="961"/>
      <c r="GKO14" s="963"/>
      <c r="GKP14" s="962"/>
      <c r="GKQ14" s="961"/>
      <c r="GKR14" s="961"/>
      <c r="GKS14" s="963"/>
      <c r="GKT14" s="962"/>
      <c r="GKU14" s="961"/>
      <c r="GKV14" s="961"/>
      <c r="GKW14" s="963"/>
      <c r="GKX14" s="962"/>
      <c r="GKY14" s="961"/>
      <c r="GKZ14" s="961"/>
      <c r="GLA14" s="963"/>
      <c r="GLB14" s="962"/>
      <c r="GLC14" s="961"/>
      <c r="GLD14" s="961"/>
      <c r="GLE14" s="963"/>
      <c r="GLF14" s="962"/>
      <c r="GLG14" s="961"/>
      <c r="GLH14" s="961"/>
      <c r="GLI14" s="963"/>
      <c r="GLJ14" s="962"/>
      <c r="GLK14" s="961"/>
      <c r="GLL14" s="961"/>
      <c r="GLM14" s="963"/>
      <c r="GLN14" s="962"/>
      <c r="GLO14" s="961"/>
      <c r="GLP14" s="961"/>
      <c r="GLQ14" s="963"/>
      <c r="GLR14" s="962"/>
      <c r="GLS14" s="961"/>
      <c r="GLT14" s="961"/>
      <c r="GLU14" s="963"/>
      <c r="GLV14" s="962"/>
      <c r="GLW14" s="961"/>
      <c r="GLX14" s="961"/>
      <c r="GLY14" s="963"/>
      <c r="GLZ14" s="962"/>
      <c r="GMA14" s="961"/>
      <c r="GMB14" s="961"/>
      <c r="GMC14" s="963"/>
      <c r="GMD14" s="962"/>
      <c r="GME14" s="961"/>
      <c r="GMF14" s="961"/>
      <c r="GMG14" s="963"/>
      <c r="GMH14" s="962"/>
      <c r="GMI14" s="961"/>
      <c r="GMJ14" s="961"/>
      <c r="GMK14" s="963"/>
      <c r="GML14" s="962"/>
      <c r="GMM14" s="961"/>
      <c r="GMN14" s="961"/>
      <c r="GMO14" s="963"/>
      <c r="GMP14" s="962"/>
      <c r="GMQ14" s="961"/>
      <c r="GMR14" s="961"/>
      <c r="GMS14" s="963"/>
      <c r="GMT14" s="962"/>
      <c r="GMU14" s="961"/>
      <c r="GMV14" s="961"/>
      <c r="GMW14" s="963"/>
      <c r="GMX14" s="962"/>
      <c r="GMY14" s="961"/>
      <c r="GMZ14" s="961"/>
      <c r="GNA14" s="963"/>
      <c r="GNB14" s="962"/>
      <c r="GNC14" s="961"/>
      <c r="GND14" s="961"/>
      <c r="GNE14" s="963"/>
      <c r="GNF14" s="962"/>
      <c r="GNG14" s="961"/>
      <c r="GNH14" s="961"/>
      <c r="GNI14" s="963"/>
      <c r="GNJ14" s="962"/>
      <c r="GNK14" s="961"/>
      <c r="GNL14" s="961"/>
      <c r="GNM14" s="963"/>
      <c r="GNN14" s="962"/>
      <c r="GNO14" s="961"/>
      <c r="GNP14" s="961"/>
      <c r="GNQ14" s="963"/>
      <c r="GNR14" s="962"/>
      <c r="GNS14" s="961"/>
      <c r="GNT14" s="961"/>
      <c r="GNU14" s="963"/>
      <c r="GNV14" s="962"/>
      <c r="GNW14" s="961"/>
      <c r="GNX14" s="961"/>
      <c r="GNY14" s="963"/>
      <c r="GNZ14" s="962"/>
      <c r="GOA14" s="961"/>
      <c r="GOB14" s="961"/>
      <c r="GOC14" s="963"/>
      <c r="GOD14" s="962"/>
      <c r="GOE14" s="961"/>
      <c r="GOF14" s="961"/>
      <c r="GOG14" s="963"/>
      <c r="GOH14" s="962"/>
      <c r="GOI14" s="961"/>
      <c r="GOJ14" s="961"/>
      <c r="GOK14" s="963"/>
      <c r="GOL14" s="962"/>
      <c r="GOM14" s="961"/>
      <c r="GON14" s="961"/>
      <c r="GOO14" s="963"/>
      <c r="GOP14" s="962"/>
      <c r="GOQ14" s="961"/>
      <c r="GOR14" s="961"/>
      <c r="GOS14" s="963"/>
      <c r="GOT14" s="962"/>
      <c r="GOU14" s="961"/>
      <c r="GOV14" s="961"/>
      <c r="GOW14" s="963"/>
      <c r="GOX14" s="962"/>
      <c r="GOY14" s="961"/>
      <c r="GOZ14" s="961"/>
      <c r="GPA14" s="963"/>
      <c r="GPB14" s="962"/>
      <c r="GPC14" s="961"/>
      <c r="GPD14" s="961"/>
      <c r="GPE14" s="963"/>
      <c r="GPF14" s="962"/>
      <c r="GPG14" s="961"/>
      <c r="GPH14" s="961"/>
      <c r="GPI14" s="963"/>
      <c r="GPJ14" s="962"/>
      <c r="GPK14" s="961"/>
      <c r="GPL14" s="961"/>
      <c r="GPM14" s="963"/>
      <c r="GPN14" s="962"/>
      <c r="GPO14" s="961"/>
      <c r="GPP14" s="961"/>
      <c r="GPQ14" s="963"/>
      <c r="GPR14" s="962"/>
      <c r="GPS14" s="961"/>
      <c r="GPT14" s="961"/>
      <c r="GPU14" s="963"/>
      <c r="GPV14" s="962"/>
      <c r="GPW14" s="961"/>
      <c r="GPX14" s="961"/>
      <c r="GPY14" s="963"/>
      <c r="GPZ14" s="962"/>
      <c r="GQA14" s="961"/>
      <c r="GQB14" s="961"/>
      <c r="GQC14" s="963"/>
      <c r="GQD14" s="962"/>
      <c r="GQE14" s="961"/>
      <c r="GQF14" s="961"/>
      <c r="GQG14" s="963"/>
      <c r="GQH14" s="962"/>
      <c r="GQI14" s="961"/>
      <c r="GQJ14" s="961"/>
      <c r="GQK14" s="963"/>
      <c r="GQL14" s="962"/>
      <c r="GQM14" s="961"/>
      <c r="GQN14" s="961"/>
      <c r="GQO14" s="963"/>
      <c r="GQP14" s="962"/>
      <c r="GQQ14" s="961"/>
      <c r="GQR14" s="961"/>
      <c r="GQS14" s="963"/>
      <c r="GQT14" s="962"/>
      <c r="GQU14" s="961"/>
      <c r="GQV14" s="961"/>
      <c r="GQW14" s="963"/>
      <c r="GQX14" s="962"/>
      <c r="GQY14" s="961"/>
      <c r="GQZ14" s="961"/>
      <c r="GRA14" s="963"/>
      <c r="GRB14" s="962"/>
      <c r="GRC14" s="961"/>
      <c r="GRD14" s="961"/>
      <c r="GRE14" s="963"/>
      <c r="GRF14" s="962"/>
      <c r="GRG14" s="961"/>
      <c r="GRH14" s="961"/>
      <c r="GRI14" s="963"/>
      <c r="GRJ14" s="962"/>
      <c r="GRK14" s="961"/>
      <c r="GRL14" s="961"/>
      <c r="GRM14" s="963"/>
      <c r="GRN14" s="962"/>
      <c r="GRO14" s="961"/>
      <c r="GRP14" s="961"/>
      <c r="GRQ14" s="963"/>
      <c r="GRR14" s="962"/>
      <c r="GRS14" s="961"/>
      <c r="GRT14" s="961"/>
      <c r="GRU14" s="963"/>
      <c r="GRV14" s="962"/>
      <c r="GRW14" s="961"/>
      <c r="GRX14" s="961"/>
      <c r="GRY14" s="963"/>
      <c r="GRZ14" s="962"/>
      <c r="GSA14" s="961"/>
      <c r="GSB14" s="961"/>
      <c r="GSC14" s="963"/>
      <c r="GSD14" s="962"/>
      <c r="GSE14" s="961"/>
      <c r="GSF14" s="961"/>
      <c r="GSG14" s="963"/>
      <c r="GSH14" s="962"/>
      <c r="GSI14" s="961"/>
      <c r="GSJ14" s="961"/>
      <c r="GSK14" s="963"/>
      <c r="GSL14" s="962"/>
      <c r="GSM14" s="961"/>
      <c r="GSN14" s="961"/>
      <c r="GSO14" s="963"/>
      <c r="GSP14" s="962"/>
      <c r="GSQ14" s="961"/>
      <c r="GSR14" s="961"/>
      <c r="GSS14" s="963"/>
      <c r="GST14" s="962"/>
      <c r="GSU14" s="961"/>
      <c r="GSV14" s="961"/>
      <c r="GSW14" s="963"/>
      <c r="GSX14" s="962"/>
      <c r="GSY14" s="961"/>
      <c r="GSZ14" s="961"/>
      <c r="GTA14" s="963"/>
      <c r="GTB14" s="962"/>
      <c r="GTC14" s="961"/>
      <c r="GTD14" s="961"/>
      <c r="GTE14" s="963"/>
      <c r="GTF14" s="962"/>
      <c r="GTG14" s="961"/>
      <c r="GTH14" s="961"/>
      <c r="GTI14" s="963"/>
      <c r="GTJ14" s="962"/>
      <c r="GTK14" s="961"/>
      <c r="GTL14" s="961"/>
      <c r="GTM14" s="963"/>
      <c r="GTN14" s="962"/>
      <c r="GTO14" s="961"/>
      <c r="GTP14" s="961"/>
      <c r="GTQ14" s="963"/>
      <c r="GTR14" s="962"/>
      <c r="GTS14" s="961"/>
      <c r="GTT14" s="961"/>
      <c r="GTU14" s="963"/>
      <c r="GTV14" s="962"/>
      <c r="GTW14" s="961"/>
      <c r="GTX14" s="961"/>
      <c r="GTY14" s="963"/>
      <c r="GTZ14" s="962"/>
      <c r="GUA14" s="961"/>
      <c r="GUB14" s="961"/>
      <c r="GUC14" s="963"/>
      <c r="GUD14" s="962"/>
      <c r="GUE14" s="961"/>
      <c r="GUF14" s="961"/>
      <c r="GUG14" s="963"/>
      <c r="GUH14" s="962"/>
      <c r="GUI14" s="961"/>
      <c r="GUJ14" s="961"/>
      <c r="GUK14" s="963"/>
      <c r="GUL14" s="962"/>
      <c r="GUM14" s="961"/>
      <c r="GUN14" s="961"/>
      <c r="GUO14" s="963"/>
      <c r="GUP14" s="962"/>
      <c r="GUQ14" s="961"/>
      <c r="GUR14" s="961"/>
      <c r="GUS14" s="963"/>
      <c r="GUT14" s="962"/>
      <c r="GUU14" s="961"/>
      <c r="GUV14" s="961"/>
      <c r="GUW14" s="963"/>
      <c r="GUX14" s="962"/>
      <c r="GUY14" s="961"/>
      <c r="GUZ14" s="961"/>
      <c r="GVA14" s="963"/>
      <c r="GVB14" s="962"/>
      <c r="GVC14" s="961"/>
      <c r="GVD14" s="961"/>
      <c r="GVE14" s="963"/>
      <c r="GVF14" s="962"/>
      <c r="GVG14" s="961"/>
      <c r="GVH14" s="961"/>
      <c r="GVI14" s="963"/>
      <c r="GVJ14" s="962"/>
      <c r="GVK14" s="961"/>
      <c r="GVL14" s="961"/>
      <c r="GVM14" s="963"/>
      <c r="GVN14" s="962"/>
      <c r="GVO14" s="961"/>
      <c r="GVP14" s="961"/>
      <c r="GVQ14" s="963"/>
      <c r="GVR14" s="962"/>
      <c r="GVS14" s="961"/>
      <c r="GVT14" s="961"/>
      <c r="GVU14" s="963"/>
      <c r="GVV14" s="962"/>
      <c r="GVW14" s="961"/>
      <c r="GVX14" s="961"/>
      <c r="GVY14" s="963"/>
      <c r="GVZ14" s="962"/>
      <c r="GWA14" s="961"/>
      <c r="GWB14" s="961"/>
      <c r="GWC14" s="963"/>
      <c r="GWD14" s="962"/>
      <c r="GWE14" s="961"/>
      <c r="GWF14" s="961"/>
      <c r="GWG14" s="963"/>
      <c r="GWH14" s="962"/>
      <c r="GWI14" s="961"/>
      <c r="GWJ14" s="961"/>
      <c r="GWK14" s="963"/>
      <c r="GWL14" s="962"/>
      <c r="GWM14" s="961"/>
      <c r="GWN14" s="961"/>
      <c r="GWO14" s="963"/>
      <c r="GWP14" s="962"/>
      <c r="GWQ14" s="961"/>
      <c r="GWR14" s="961"/>
      <c r="GWS14" s="963"/>
      <c r="GWT14" s="962"/>
      <c r="GWU14" s="961"/>
      <c r="GWV14" s="961"/>
      <c r="GWW14" s="963"/>
      <c r="GWX14" s="962"/>
      <c r="GWY14" s="961"/>
      <c r="GWZ14" s="961"/>
      <c r="GXA14" s="963"/>
      <c r="GXB14" s="962"/>
      <c r="GXC14" s="961"/>
      <c r="GXD14" s="961"/>
      <c r="GXE14" s="963"/>
      <c r="GXF14" s="962"/>
      <c r="GXG14" s="961"/>
      <c r="GXH14" s="961"/>
      <c r="GXI14" s="963"/>
      <c r="GXJ14" s="962"/>
      <c r="GXK14" s="961"/>
      <c r="GXL14" s="961"/>
      <c r="GXM14" s="963"/>
      <c r="GXN14" s="962"/>
      <c r="GXO14" s="961"/>
      <c r="GXP14" s="961"/>
      <c r="GXQ14" s="963"/>
      <c r="GXR14" s="962"/>
      <c r="GXS14" s="961"/>
      <c r="GXT14" s="961"/>
      <c r="GXU14" s="963"/>
      <c r="GXV14" s="962"/>
      <c r="GXW14" s="961"/>
      <c r="GXX14" s="961"/>
      <c r="GXY14" s="963"/>
      <c r="GXZ14" s="962"/>
      <c r="GYA14" s="961"/>
      <c r="GYB14" s="961"/>
      <c r="GYC14" s="963"/>
      <c r="GYD14" s="962"/>
      <c r="GYE14" s="961"/>
      <c r="GYF14" s="961"/>
      <c r="GYG14" s="963"/>
      <c r="GYH14" s="962"/>
      <c r="GYI14" s="961"/>
      <c r="GYJ14" s="961"/>
      <c r="GYK14" s="963"/>
      <c r="GYL14" s="962"/>
      <c r="GYM14" s="961"/>
      <c r="GYN14" s="961"/>
      <c r="GYO14" s="963"/>
      <c r="GYP14" s="962"/>
      <c r="GYQ14" s="961"/>
      <c r="GYR14" s="961"/>
      <c r="GYS14" s="963"/>
      <c r="GYT14" s="962"/>
      <c r="GYU14" s="961"/>
      <c r="GYV14" s="961"/>
      <c r="GYW14" s="963"/>
      <c r="GYX14" s="962"/>
      <c r="GYY14" s="961"/>
      <c r="GYZ14" s="961"/>
      <c r="GZA14" s="963"/>
      <c r="GZB14" s="962"/>
      <c r="GZC14" s="961"/>
      <c r="GZD14" s="961"/>
      <c r="GZE14" s="963"/>
      <c r="GZF14" s="962"/>
      <c r="GZG14" s="961"/>
      <c r="GZH14" s="961"/>
      <c r="GZI14" s="963"/>
      <c r="GZJ14" s="962"/>
      <c r="GZK14" s="961"/>
      <c r="GZL14" s="961"/>
      <c r="GZM14" s="963"/>
      <c r="GZN14" s="962"/>
      <c r="GZO14" s="961"/>
      <c r="GZP14" s="961"/>
      <c r="GZQ14" s="963"/>
      <c r="GZR14" s="962"/>
      <c r="GZS14" s="961"/>
      <c r="GZT14" s="961"/>
      <c r="GZU14" s="963"/>
      <c r="GZV14" s="962"/>
      <c r="GZW14" s="961"/>
      <c r="GZX14" s="961"/>
      <c r="GZY14" s="963"/>
      <c r="GZZ14" s="962"/>
      <c r="HAA14" s="961"/>
      <c r="HAB14" s="961"/>
      <c r="HAC14" s="963"/>
      <c r="HAD14" s="962"/>
      <c r="HAE14" s="961"/>
      <c r="HAF14" s="961"/>
      <c r="HAG14" s="963"/>
      <c r="HAH14" s="962"/>
      <c r="HAI14" s="961"/>
      <c r="HAJ14" s="961"/>
      <c r="HAK14" s="963"/>
      <c r="HAL14" s="962"/>
      <c r="HAM14" s="961"/>
      <c r="HAN14" s="961"/>
      <c r="HAO14" s="963"/>
      <c r="HAP14" s="962"/>
      <c r="HAQ14" s="961"/>
      <c r="HAR14" s="961"/>
      <c r="HAS14" s="963"/>
      <c r="HAT14" s="962"/>
      <c r="HAU14" s="961"/>
      <c r="HAV14" s="961"/>
      <c r="HAW14" s="963"/>
      <c r="HAX14" s="962"/>
      <c r="HAY14" s="961"/>
      <c r="HAZ14" s="961"/>
      <c r="HBA14" s="963"/>
      <c r="HBB14" s="962"/>
      <c r="HBC14" s="961"/>
      <c r="HBD14" s="961"/>
      <c r="HBE14" s="963"/>
      <c r="HBF14" s="962"/>
      <c r="HBG14" s="961"/>
      <c r="HBH14" s="961"/>
      <c r="HBI14" s="963"/>
      <c r="HBJ14" s="962"/>
      <c r="HBK14" s="961"/>
      <c r="HBL14" s="961"/>
      <c r="HBM14" s="963"/>
      <c r="HBN14" s="962"/>
      <c r="HBO14" s="961"/>
      <c r="HBP14" s="961"/>
      <c r="HBQ14" s="963"/>
      <c r="HBR14" s="962"/>
      <c r="HBS14" s="961"/>
      <c r="HBT14" s="961"/>
      <c r="HBU14" s="963"/>
      <c r="HBV14" s="962"/>
      <c r="HBW14" s="961"/>
      <c r="HBX14" s="961"/>
      <c r="HBY14" s="963"/>
      <c r="HBZ14" s="962"/>
      <c r="HCA14" s="961"/>
      <c r="HCB14" s="961"/>
      <c r="HCC14" s="963"/>
      <c r="HCD14" s="962"/>
      <c r="HCE14" s="961"/>
      <c r="HCF14" s="961"/>
      <c r="HCG14" s="963"/>
      <c r="HCH14" s="962"/>
      <c r="HCI14" s="961"/>
      <c r="HCJ14" s="961"/>
      <c r="HCK14" s="963"/>
      <c r="HCL14" s="962"/>
      <c r="HCM14" s="961"/>
      <c r="HCN14" s="961"/>
      <c r="HCO14" s="963"/>
      <c r="HCP14" s="962"/>
      <c r="HCQ14" s="961"/>
      <c r="HCR14" s="961"/>
      <c r="HCS14" s="963"/>
      <c r="HCT14" s="962"/>
      <c r="HCU14" s="961"/>
      <c r="HCV14" s="961"/>
      <c r="HCW14" s="963"/>
      <c r="HCX14" s="962"/>
      <c r="HCY14" s="961"/>
      <c r="HCZ14" s="961"/>
      <c r="HDA14" s="963"/>
      <c r="HDB14" s="962"/>
      <c r="HDC14" s="961"/>
      <c r="HDD14" s="961"/>
      <c r="HDE14" s="963"/>
      <c r="HDF14" s="962"/>
      <c r="HDG14" s="961"/>
      <c r="HDH14" s="961"/>
      <c r="HDI14" s="963"/>
      <c r="HDJ14" s="962"/>
      <c r="HDK14" s="961"/>
      <c r="HDL14" s="961"/>
      <c r="HDM14" s="963"/>
      <c r="HDN14" s="962"/>
      <c r="HDO14" s="961"/>
      <c r="HDP14" s="961"/>
      <c r="HDQ14" s="963"/>
      <c r="HDR14" s="962"/>
      <c r="HDS14" s="961"/>
      <c r="HDT14" s="961"/>
      <c r="HDU14" s="963"/>
      <c r="HDV14" s="962"/>
      <c r="HDW14" s="961"/>
      <c r="HDX14" s="961"/>
      <c r="HDY14" s="963"/>
      <c r="HDZ14" s="962"/>
      <c r="HEA14" s="961"/>
      <c r="HEB14" s="961"/>
      <c r="HEC14" s="963"/>
      <c r="HED14" s="962"/>
      <c r="HEE14" s="961"/>
      <c r="HEF14" s="961"/>
      <c r="HEG14" s="963"/>
      <c r="HEH14" s="962"/>
      <c r="HEI14" s="961"/>
      <c r="HEJ14" s="961"/>
      <c r="HEK14" s="963"/>
      <c r="HEL14" s="962"/>
      <c r="HEM14" s="961"/>
      <c r="HEN14" s="961"/>
      <c r="HEO14" s="963"/>
      <c r="HEP14" s="962"/>
      <c r="HEQ14" s="961"/>
      <c r="HER14" s="961"/>
      <c r="HES14" s="963"/>
      <c r="HET14" s="962"/>
      <c r="HEU14" s="961"/>
      <c r="HEV14" s="961"/>
      <c r="HEW14" s="963"/>
      <c r="HEX14" s="962"/>
      <c r="HEY14" s="961"/>
      <c r="HEZ14" s="961"/>
      <c r="HFA14" s="963"/>
      <c r="HFB14" s="962"/>
      <c r="HFC14" s="961"/>
      <c r="HFD14" s="961"/>
      <c r="HFE14" s="963"/>
      <c r="HFF14" s="962"/>
      <c r="HFG14" s="961"/>
      <c r="HFH14" s="961"/>
      <c r="HFI14" s="963"/>
      <c r="HFJ14" s="962"/>
      <c r="HFK14" s="961"/>
      <c r="HFL14" s="961"/>
      <c r="HFM14" s="963"/>
      <c r="HFN14" s="962"/>
      <c r="HFO14" s="961"/>
      <c r="HFP14" s="961"/>
      <c r="HFQ14" s="963"/>
      <c r="HFR14" s="962"/>
      <c r="HFS14" s="961"/>
      <c r="HFT14" s="961"/>
      <c r="HFU14" s="963"/>
      <c r="HFV14" s="962"/>
      <c r="HFW14" s="961"/>
      <c r="HFX14" s="961"/>
      <c r="HFY14" s="963"/>
      <c r="HFZ14" s="962"/>
      <c r="HGA14" s="961"/>
      <c r="HGB14" s="961"/>
      <c r="HGC14" s="963"/>
      <c r="HGD14" s="962"/>
      <c r="HGE14" s="961"/>
      <c r="HGF14" s="961"/>
      <c r="HGG14" s="963"/>
      <c r="HGH14" s="962"/>
      <c r="HGI14" s="961"/>
      <c r="HGJ14" s="961"/>
      <c r="HGK14" s="963"/>
      <c r="HGL14" s="962"/>
      <c r="HGM14" s="961"/>
      <c r="HGN14" s="961"/>
      <c r="HGO14" s="963"/>
      <c r="HGP14" s="962"/>
      <c r="HGQ14" s="961"/>
      <c r="HGR14" s="961"/>
      <c r="HGS14" s="963"/>
      <c r="HGT14" s="962"/>
      <c r="HGU14" s="961"/>
      <c r="HGV14" s="961"/>
      <c r="HGW14" s="963"/>
      <c r="HGX14" s="962"/>
      <c r="HGY14" s="961"/>
      <c r="HGZ14" s="961"/>
      <c r="HHA14" s="963"/>
      <c r="HHB14" s="962"/>
      <c r="HHC14" s="961"/>
      <c r="HHD14" s="961"/>
      <c r="HHE14" s="963"/>
      <c r="HHF14" s="962"/>
      <c r="HHG14" s="961"/>
      <c r="HHH14" s="961"/>
      <c r="HHI14" s="963"/>
      <c r="HHJ14" s="962"/>
      <c r="HHK14" s="961"/>
      <c r="HHL14" s="961"/>
      <c r="HHM14" s="963"/>
      <c r="HHN14" s="962"/>
      <c r="HHO14" s="961"/>
      <c r="HHP14" s="961"/>
      <c r="HHQ14" s="963"/>
      <c r="HHR14" s="962"/>
      <c r="HHS14" s="961"/>
      <c r="HHT14" s="961"/>
      <c r="HHU14" s="963"/>
      <c r="HHV14" s="962"/>
      <c r="HHW14" s="961"/>
      <c r="HHX14" s="961"/>
      <c r="HHY14" s="963"/>
      <c r="HHZ14" s="962"/>
      <c r="HIA14" s="961"/>
      <c r="HIB14" s="961"/>
      <c r="HIC14" s="963"/>
      <c r="HID14" s="962"/>
      <c r="HIE14" s="961"/>
      <c r="HIF14" s="961"/>
      <c r="HIG14" s="963"/>
      <c r="HIH14" s="962"/>
      <c r="HII14" s="961"/>
      <c r="HIJ14" s="961"/>
      <c r="HIK14" s="963"/>
      <c r="HIL14" s="962"/>
      <c r="HIM14" s="961"/>
      <c r="HIN14" s="961"/>
      <c r="HIO14" s="963"/>
      <c r="HIP14" s="962"/>
      <c r="HIQ14" s="961"/>
      <c r="HIR14" s="961"/>
      <c r="HIS14" s="963"/>
      <c r="HIT14" s="962"/>
      <c r="HIU14" s="961"/>
      <c r="HIV14" s="961"/>
      <c r="HIW14" s="963"/>
      <c r="HIX14" s="962"/>
      <c r="HIY14" s="961"/>
      <c r="HIZ14" s="961"/>
      <c r="HJA14" s="963"/>
      <c r="HJB14" s="962"/>
      <c r="HJC14" s="961"/>
      <c r="HJD14" s="961"/>
      <c r="HJE14" s="963"/>
      <c r="HJF14" s="962"/>
      <c r="HJG14" s="961"/>
      <c r="HJH14" s="961"/>
      <c r="HJI14" s="963"/>
      <c r="HJJ14" s="962"/>
      <c r="HJK14" s="961"/>
      <c r="HJL14" s="961"/>
      <c r="HJM14" s="963"/>
      <c r="HJN14" s="962"/>
      <c r="HJO14" s="961"/>
      <c r="HJP14" s="961"/>
      <c r="HJQ14" s="963"/>
      <c r="HJR14" s="962"/>
      <c r="HJS14" s="961"/>
      <c r="HJT14" s="961"/>
      <c r="HJU14" s="963"/>
      <c r="HJV14" s="962"/>
      <c r="HJW14" s="961"/>
      <c r="HJX14" s="961"/>
      <c r="HJY14" s="963"/>
      <c r="HJZ14" s="962"/>
      <c r="HKA14" s="961"/>
      <c r="HKB14" s="961"/>
      <c r="HKC14" s="963"/>
      <c r="HKD14" s="962"/>
      <c r="HKE14" s="961"/>
      <c r="HKF14" s="961"/>
      <c r="HKG14" s="963"/>
      <c r="HKH14" s="962"/>
      <c r="HKI14" s="961"/>
      <c r="HKJ14" s="961"/>
      <c r="HKK14" s="963"/>
      <c r="HKL14" s="962"/>
      <c r="HKM14" s="961"/>
      <c r="HKN14" s="961"/>
      <c r="HKO14" s="963"/>
      <c r="HKP14" s="962"/>
      <c r="HKQ14" s="961"/>
      <c r="HKR14" s="961"/>
      <c r="HKS14" s="963"/>
      <c r="HKT14" s="962"/>
      <c r="HKU14" s="961"/>
      <c r="HKV14" s="961"/>
      <c r="HKW14" s="963"/>
      <c r="HKX14" s="962"/>
      <c r="HKY14" s="961"/>
      <c r="HKZ14" s="961"/>
      <c r="HLA14" s="963"/>
      <c r="HLB14" s="962"/>
      <c r="HLC14" s="961"/>
      <c r="HLD14" s="961"/>
      <c r="HLE14" s="963"/>
      <c r="HLF14" s="962"/>
      <c r="HLG14" s="961"/>
      <c r="HLH14" s="961"/>
      <c r="HLI14" s="963"/>
      <c r="HLJ14" s="962"/>
      <c r="HLK14" s="961"/>
      <c r="HLL14" s="961"/>
      <c r="HLM14" s="963"/>
      <c r="HLN14" s="962"/>
      <c r="HLO14" s="961"/>
      <c r="HLP14" s="961"/>
      <c r="HLQ14" s="963"/>
      <c r="HLR14" s="962"/>
      <c r="HLS14" s="961"/>
      <c r="HLT14" s="961"/>
      <c r="HLU14" s="963"/>
      <c r="HLV14" s="962"/>
      <c r="HLW14" s="961"/>
      <c r="HLX14" s="961"/>
      <c r="HLY14" s="963"/>
      <c r="HLZ14" s="962"/>
      <c r="HMA14" s="961"/>
      <c r="HMB14" s="961"/>
      <c r="HMC14" s="963"/>
      <c r="HMD14" s="962"/>
      <c r="HME14" s="961"/>
      <c r="HMF14" s="961"/>
      <c r="HMG14" s="963"/>
      <c r="HMH14" s="962"/>
      <c r="HMI14" s="961"/>
      <c r="HMJ14" s="961"/>
      <c r="HMK14" s="963"/>
      <c r="HML14" s="962"/>
      <c r="HMM14" s="961"/>
      <c r="HMN14" s="961"/>
      <c r="HMO14" s="963"/>
      <c r="HMP14" s="962"/>
      <c r="HMQ14" s="961"/>
      <c r="HMR14" s="961"/>
      <c r="HMS14" s="963"/>
      <c r="HMT14" s="962"/>
      <c r="HMU14" s="961"/>
      <c r="HMV14" s="961"/>
      <c r="HMW14" s="963"/>
      <c r="HMX14" s="962"/>
      <c r="HMY14" s="961"/>
      <c r="HMZ14" s="961"/>
      <c r="HNA14" s="963"/>
      <c r="HNB14" s="962"/>
      <c r="HNC14" s="961"/>
      <c r="HND14" s="961"/>
      <c r="HNE14" s="963"/>
      <c r="HNF14" s="962"/>
      <c r="HNG14" s="961"/>
      <c r="HNH14" s="961"/>
      <c r="HNI14" s="963"/>
      <c r="HNJ14" s="962"/>
      <c r="HNK14" s="961"/>
      <c r="HNL14" s="961"/>
      <c r="HNM14" s="963"/>
      <c r="HNN14" s="962"/>
      <c r="HNO14" s="961"/>
      <c r="HNP14" s="961"/>
      <c r="HNQ14" s="963"/>
      <c r="HNR14" s="962"/>
      <c r="HNS14" s="961"/>
      <c r="HNT14" s="961"/>
      <c r="HNU14" s="963"/>
      <c r="HNV14" s="962"/>
      <c r="HNW14" s="961"/>
      <c r="HNX14" s="961"/>
      <c r="HNY14" s="963"/>
      <c r="HNZ14" s="962"/>
      <c r="HOA14" s="961"/>
      <c r="HOB14" s="961"/>
      <c r="HOC14" s="963"/>
      <c r="HOD14" s="962"/>
      <c r="HOE14" s="961"/>
      <c r="HOF14" s="961"/>
      <c r="HOG14" s="963"/>
      <c r="HOH14" s="962"/>
      <c r="HOI14" s="961"/>
      <c r="HOJ14" s="961"/>
      <c r="HOK14" s="963"/>
      <c r="HOL14" s="962"/>
      <c r="HOM14" s="961"/>
      <c r="HON14" s="961"/>
      <c r="HOO14" s="963"/>
      <c r="HOP14" s="962"/>
      <c r="HOQ14" s="961"/>
      <c r="HOR14" s="961"/>
      <c r="HOS14" s="963"/>
      <c r="HOT14" s="962"/>
      <c r="HOU14" s="961"/>
      <c r="HOV14" s="961"/>
      <c r="HOW14" s="963"/>
      <c r="HOX14" s="962"/>
      <c r="HOY14" s="961"/>
      <c r="HOZ14" s="961"/>
      <c r="HPA14" s="963"/>
      <c r="HPB14" s="962"/>
      <c r="HPC14" s="961"/>
      <c r="HPD14" s="961"/>
      <c r="HPE14" s="963"/>
      <c r="HPF14" s="962"/>
      <c r="HPG14" s="961"/>
      <c r="HPH14" s="961"/>
      <c r="HPI14" s="963"/>
      <c r="HPJ14" s="962"/>
      <c r="HPK14" s="961"/>
      <c r="HPL14" s="961"/>
      <c r="HPM14" s="963"/>
      <c r="HPN14" s="962"/>
      <c r="HPO14" s="961"/>
      <c r="HPP14" s="961"/>
      <c r="HPQ14" s="963"/>
      <c r="HPR14" s="962"/>
      <c r="HPS14" s="961"/>
      <c r="HPT14" s="961"/>
      <c r="HPU14" s="963"/>
      <c r="HPV14" s="962"/>
      <c r="HPW14" s="961"/>
      <c r="HPX14" s="961"/>
      <c r="HPY14" s="963"/>
      <c r="HPZ14" s="962"/>
      <c r="HQA14" s="961"/>
      <c r="HQB14" s="961"/>
      <c r="HQC14" s="963"/>
      <c r="HQD14" s="962"/>
      <c r="HQE14" s="961"/>
      <c r="HQF14" s="961"/>
      <c r="HQG14" s="963"/>
      <c r="HQH14" s="962"/>
      <c r="HQI14" s="961"/>
      <c r="HQJ14" s="961"/>
      <c r="HQK14" s="963"/>
      <c r="HQL14" s="962"/>
      <c r="HQM14" s="961"/>
      <c r="HQN14" s="961"/>
      <c r="HQO14" s="963"/>
      <c r="HQP14" s="962"/>
      <c r="HQQ14" s="961"/>
      <c r="HQR14" s="961"/>
      <c r="HQS14" s="963"/>
      <c r="HQT14" s="962"/>
      <c r="HQU14" s="961"/>
      <c r="HQV14" s="961"/>
      <c r="HQW14" s="963"/>
      <c r="HQX14" s="962"/>
      <c r="HQY14" s="961"/>
      <c r="HQZ14" s="961"/>
      <c r="HRA14" s="963"/>
      <c r="HRB14" s="962"/>
      <c r="HRC14" s="961"/>
      <c r="HRD14" s="961"/>
      <c r="HRE14" s="963"/>
      <c r="HRF14" s="962"/>
      <c r="HRG14" s="961"/>
      <c r="HRH14" s="961"/>
      <c r="HRI14" s="963"/>
      <c r="HRJ14" s="962"/>
      <c r="HRK14" s="961"/>
      <c r="HRL14" s="961"/>
      <c r="HRM14" s="963"/>
      <c r="HRN14" s="962"/>
      <c r="HRO14" s="961"/>
      <c r="HRP14" s="961"/>
      <c r="HRQ14" s="963"/>
      <c r="HRR14" s="962"/>
      <c r="HRS14" s="961"/>
      <c r="HRT14" s="961"/>
      <c r="HRU14" s="963"/>
      <c r="HRV14" s="962"/>
      <c r="HRW14" s="961"/>
      <c r="HRX14" s="961"/>
      <c r="HRY14" s="963"/>
      <c r="HRZ14" s="962"/>
      <c r="HSA14" s="961"/>
      <c r="HSB14" s="961"/>
      <c r="HSC14" s="963"/>
      <c r="HSD14" s="962"/>
      <c r="HSE14" s="961"/>
      <c r="HSF14" s="961"/>
      <c r="HSG14" s="963"/>
      <c r="HSH14" s="962"/>
      <c r="HSI14" s="961"/>
      <c r="HSJ14" s="961"/>
      <c r="HSK14" s="963"/>
      <c r="HSL14" s="962"/>
      <c r="HSM14" s="961"/>
      <c r="HSN14" s="961"/>
      <c r="HSO14" s="963"/>
      <c r="HSP14" s="962"/>
      <c r="HSQ14" s="961"/>
      <c r="HSR14" s="961"/>
      <c r="HSS14" s="963"/>
      <c r="HST14" s="962"/>
      <c r="HSU14" s="961"/>
      <c r="HSV14" s="961"/>
      <c r="HSW14" s="963"/>
      <c r="HSX14" s="962"/>
      <c r="HSY14" s="961"/>
      <c r="HSZ14" s="961"/>
      <c r="HTA14" s="963"/>
      <c r="HTB14" s="962"/>
      <c r="HTC14" s="961"/>
      <c r="HTD14" s="961"/>
      <c r="HTE14" s="963"/>
      <c r="HTF14" s="962"/>
      <c r="HTG14" s="961"/>
      <c r="HTH14" s="961"/>
      <c r="HTI14" s="963"/>
      <c r="HTJ14" s="962"/>
      <c r="HTK14" s="961"/>
      <c r="HTL14" s="961"/>
      <c r="HTM14" s="963"/>
      <c r="HTN14" s="962"/>
      <c r="HTO14" s="961"/>
      <c r="HTP14" s="961"/>
      <c r="HTQ14" s="963"/>
      <c r="HTR14" s="962"/>
      <c r="HTS14" s="961"/>
      <c r="HTT14" s="961"/>
      <c r="HTU14" s="963"/>
      <c r="HTV14" s="962"/>
      <c r="HTW14" s="961"/>
      <c r="HTX14" s="961"/>
      <c r="HTY14" s="963"/>
      <c r="HTZ14" s="962"/>
      <c r="HUA14" s="961"/>
      <c r="HUB14" s="961"/>
      <c r="HUC14" s="963"/>
      <c r="HUD14" s="962"/>
      <c r="HUE14" s="961"/>
      <c r="HUF14" s="961"/>
      <c r="HUG14" s="963"/>
      <c r="HUH14" s="962"/>
      <c r="HUI14" s="961"/>
      <c r="HUJ14" s="961"/>
      <c r="HUK14" s="963"/>
      <c r="HUL14" s="962"/>
      <c r="HUM14" s="961"/>
      <c r="HUN14" s="961"/>
      <c r="HUO14" s="963"/>
      <c r="HUP14" s="962"/>
      <c r="HUQ14" s="961"/>
      <c r="HUR14" s="961"/>
      <c r="HUS14" s="963"/>
      <c r="HUT14" s="962"/>
      <c r="HUU14" s="961"/>
      <c r="HUV14" s="961"/>
      <c r="HUW14" s="963"/>
      <c r="HUX14" s="962"/>
      <c r="HUY14" s="961"/>
      <c r="HUZ14" s="961"/>
      <c r="HVA14" s="963"/>
      <c r="HVB14" s="962"/>
      <c r="HVC14" s="961"/>
      <c r="HVD14" s="961"/>
      <c r="HVE14" s="963"/>
      <c r="HVF14" s="962"/>
      <c r="HVG14" s="961"/>
      <c r="HVH14" s="961"/>
      <c r="HVI14" s="963"/>
      <c r="HVJ14" s="962"/>
      <c r="HVK14" s="961"/>
      <c r="HVL14" s="961"/>
      <c r="HVM14" s="963"/>
      <c r="HVN14" s="962"/>
      <c r="HVO14" s="961"/>
      <c r="HVP14" s="961"/>
      <c r="HVQ14" s="963"/>
      <c r="HVR14" s="962"/>
      <c r="HVS14" s="961"/>
      <c r="HVT14" s="961"/>
      <c r="HVU14" s="963"/>
      <c r="HVV14" s="962"/>
      <c r="HVW14" s="961"/>
      <c r="HVX14" s="961"/>
      <c r="HVY14" s="963"/>
      <c r="HVZ14" s="962"/>
      <c r="HWA14" s="961"/>
      <c r="HWB14" s="961"/>
      <c r="HWC14" s="963"/>
      <c r="HWD14" s="962"/>
      <c r="HWE14" s="961"/>
      <c r="HWF14" s="961"/>
      <c r="HWG14" s="963"/>
      <c r="HWH14" s="962"/>
      <c r="HWI14" s="961"/>
      <c r="HWJ14" s="961"/>
      <c r="HWK14" s="963"/>
      <c r="HWL14" s="962"/>
      <c r="HWM14" s="961"/>
      <c r="HWN14" s="961"/>
      <c r="HWO14" s="963"/>
      <c r="HWP14" s="962"/>
      <c r="HWQ14" s="961"/>
      <c r="HWR14" s="961"/>
      <c r="HWS14" s="963"/>
      <c r="HWT14" s="962"/>
      <c r="HWU14" s="961"/>
      <c r="HWV14" s="961"/>
      <c r="HWW14" s="963"/>
      <c r="HWX14" s="962"/>
      <c r="HWY14" s="961"/>
      <c r="HWZ14" s="961"/>
      <c r="HXA14" s="963"/>
      <c r="HXB14" s="962"/>
      <c r="HXC14" s="961"/>
      <c r="HXD14" s="961"/>
      <c r="HXE14" s="963"/>
      <c r="HXF14" s="962"/>
      <c r="HXG14" s="961"/>
      <c r="HXH14" s="961"/>
      <c r="HXI14" s="963"/>
      <c r="HXJ14" s="962"/>
      <c r="HXK14" s="961"/>
      <c r="HXL14" s="961"/>
      <c r="HXM14" s="963"/>
      <c r="HXN14" s="962"/>
      <c r="HXO14" s="961"/>
      <c r="HXP14" s="961"/>
      <c r="HXQ14" s="963"/>
      <c r="HXR14" s="962"/>
      <c r="HXS14" s="961"/>
      <c r="HXT14" s="961"/>
      <c r="HXU14" s="963"/>
      <c r="HXV14" s="962"/>
      <c r="HXW14" s="961"/>
      <c r="HXX14" s="961"/>
      <c r="HXY14" s="963"/>
      <c r="HXZ14" s="962"/>
      <c r="HYA14" s="961"/>
      <c r="HYB14" s="961"/>
      <c r="HYC14" s="963"/>
      <c r="HYD14" s="962"/>
      <c r="HYE14" s="961"/>
      <c r="HYF14" s="961"/>
      <c r="HYG14" s="963"/>
      <c r="HYH14" s="962"/>
      <c r="HYI14" s="961"/>
      <c r="HYJ14" s="961"/>
      <c r="HYK14" s="963"/>
      <c r="HYL14" s="962"/>
      <c r="HYM14" s="961"/>
      <c r="HYN14" s="961"/>
      <c r="HYO14" s="963"/>
      <c r="HYP14" s="962"/>
      <c r="HYQ14" s="961"/>
      <c r="HYR14" s="961"/>
      <c r="HYS14" s="963"/>
      <c r="HYT14" s="962"/>
      <c r="HYU14" s="961"/>
      <c r="HYV14" s="961"/>
      <c r="HYW14" s="963"/>
      <c r="HYX14" s="962"/>
      <c r="HYY14" s="961"/>
      <c r="HYZ14" s="961"/>
      <c r="HZA14" s="963"/>
      <c r="HZB14" s="962"/>
      <c r="HZC14" s="961"/>
      <c r="HZD14" s="961"/>
      <c r="HZE14" s="963"/>
      <c r="HZF14" s="962"/>
      <c r="HZG14" s="961"/>
      <c r="HZH14" s="961"/>
      <c r="HZI14" s="963"/>
      <c r="HZJ14" s="962"/>
      <c r="HZK14" s="961"/>
      <c r="HZL14" s="961"/>
      <c r="HZM14" s="963"/>
      <c r="HZN14" s="962"/>
      <c r="HZO14" s="961"/>
      <c r="HZP14" s="961"/>
      <c r="HZQ14" s="963"/>
      <c r="HZR14" s="962"/>
      <c r="HZS14" s="961"/>
      <c r="HZT14" s="961"/>
      <c r="HZU14" s="963"/>
      <c r="HZV14" s="962"/>
      <c r="HZW14" s="961"/>
      <c r="HZX14" s="961"/>
      <c r="HZY14" s="963"/>
      <c r="HZZ14" s="962"/>
      <c r="IAA14" s="961"/>
      <c r="IAB14" s="961"/>
      <c r="IAC14" s="963"/>
      <c r="IAD14" s="962"/>
      <c r="IAE14" s="961"/>
      <c r="IAF14" s="961"/>
      <c r="IAG14" s="963"/>
      <c r="IAH14" s="962"/>
      <c r="IAI14" s="961"/>
      <c r="IAJ14" s="961"/>
      <c r="IAK14" s="963"/>
      <c r="IAL14" s="962"/>
      <c r="IAM14" s="961"/>
      <c r="IAN14" s="961"/>
      <c r="IAO14" s="963"/>
      <c r="IAP14" s="962"/>
      <c r="IAQ14" s="961"/>
      <c r="IAR14" s="961"/>
      <c r="IAS14" s="963"/>
      <c r="IAT14" s="962"/>
      <c r="IAU14" s="961"/>
      <c r="IAV14" s="961"/>
      <c r="IAW14" s="963"/>
      <c r="IAX14" s="962"/>
      <c r="IAY14" s="961"/>
      <c r="IAZ14" s="961"/>
      <c r="IBA14" s="963"/>
      <c r="IBB14" s="962"/>
      <c r="IBC14" s="961"/>
      <c r="IBD14" s="961"/>
      <c r="IBE14" s="963"/>
      <c r="IBF14" s="962"/>
      <c r="IBG14" s="961"/>
      <c r="IBH14" s="961"/>
      <c r="IBI14" s="963"/>
      <c r="IBJ14" s="962"/>
      <c r="IBK14" s="961"/>
      <c r="IBL14" s="961"/>
      <c r="IBM14" s="963"/>
      <c r="IBN14" s="962"/>
      <c r="IBO14" s="961"/>
      <c r="IBP14" s="961"/>
      <c r="IBQ14" s="963"/>
      <c r="IBR14" s="962"/>
      <c r="IBS14" s="961"/>
      <c r="IBT14" s="961"/>
      <c r="IBU14" s="963"/>
      <c r="IBV14" s="962"/>
      <c r="IBW14" s="961"/>
      <c r="IBX14" s="961"/>
      <c r="IBY14" s="963"/>
      <c r="IBZ14" s="962"/>
      <c r="ICA14" s="961"/>
      <c r="ICB14" s="961"/>
      <c r="ICC14" s="963"/>
      <c r="ICD14" s="962"/>
      <c r="ICE14" s="961"/>
      <c r="ICF14" s="961"/>
      <c r="ICG14" s="963"/>
      <c r="ICH14" s="962"/>
      <c r="ICI14" s="961"/>
      <c r="ICJ14" s="961"/>
      <c r="ICK14" s="963"/>
      <c r="ICL14" s="962"/>
      <c r="ICM14" s="961"/>
      <c r="ICN14" s="961"/>
      <c r="ICO14" s="963"/>
      <c r="ICP14" s="962"/>
      <c r="ICQ14" s="961"/>
      <c r="ICR14" s="961"/>
      <c r="ICS14" s="963"/>
      <c r="ICT14" s="962"/>
      <c r="ICU14" s="961"/>
      <c r="ICV14" s="961"/>
      <c r="ICW14" s="963"/>
      <c r="ICX14" s="962"/>
      <c r="ICY14" s="961"/>
      <c r="ICZ14" s="961"/>
      <c r="IDA14" s="963"/>
      <c r="IDB14" s="962"/>
      <c r="IDC14" s="961"/>
      <c r="IDD14" s="961"/>
      <c r="IDE14" s="963"/>
      <c r="IDF14" s="962"/>
      <c r="IDG14" s="961"/>
      <c r="IDH14" s="961"/>
      <c r="IDI14" s="963"/>
      <c r="IDJ14" s="962"/>
      <c r="IDK14" s="961"/>
      <c r="IDL14" s="961"/>
      <c r="IDM14" s="963"/>
      <c r="IDN14" s="962"/>
      <c r="IDO14" s="961"/>
      <c r="IDP14" s="961"/>
      <c r="IDQ14" s="963"/>
      <c r="IDR14" s="962"/>
      <c r="IDS14" s="961"/>
      <c r="IDT14" s="961"/>
      <c r="IDU14" s="963"/>
      <c r="IDV14" s="962"/>
      <c r="IDW14" s="961"/>
      <c r="IDX14" s="961"/>
      <c r="IDY14" s="963"/>
      <c r="IDZ14" s="962"/>
      <c r="IEA14" s="961"/>
      <c r="IEB14" s="961"/>
      <c r="IEC14" s="963"/>
      <c r="IED14" s="962"/>
      <c r="IEE14" s="961"/>
      <c r="IEF14" s="961"/>
      <c r="IEG14" s="963"/>
      <c r="IEH14" s="962"/>
      <c r="IEI14" s="961"/>
      <c r="IEJ14" s="961"/>
      <c r="IEK14" s="963"/>
      <c r="IEL14" s="962"/>
      <c r="IEM14" s="961"/>
      <c r="IEN14" s="961"/>
      <c r="IEO14" s="963"/>
      <c r="IEP14" s="962"/>
      <c r="IEQ14" s="961"/>
      <c r="IER14" s="961"/>
      <c r="IES14" s="963"/>
      <c r="IET14" s="962"/>
      <c r="IEU14" s="961"/>
      <c r="IEV14" s="961"/>
      <c r="IEW14" s="963"/>
      <c r="IEX14" s="962"/>
      <c r="IEY14" s="961"/>
      <c r="IEZ14" s="961"/>
      <c r="IFA14" s="963"/>
      <c r="IFB14" s="962"/>
      <c r="IFC14" s="961"/>
      <c r="IFD14" s="961"/>
      <c r="IFE14" s="963"/>
      <c r="IFF14" s="962"/>
      <c r="IFG14" s="961"/>
      <c r="IFH14" s="961"/>
      <c r="IFI14" s="963"/>
      <c r="IFJ14" s="962"/>
      <c r="IFK14" s="961"/>
      <c r="IFL14" s="961"/>
      <c r="IFM14" s="963"/>
      <c r="IFN14" s="962"/>
      <c r="IFO14" s="961"/>
      <c r="IFP14" s="961"/>
      <c r="IFQ14" s="963"/>
      <c r="IFR14" s="962"/>
      <c r="IFS14" s="961"/>
      <c r="IFT14" s="961"/>
      <c r="IFU14" s="963"/>
      <c r="IFV14" s="962"/>
      <c r="IFW14" s="961"/>
      <c r="IFX14" s="961"/>
      <c r="IFY14" s="963"/>
      <c r="IFZ14" s="962"/>
      <c r="IGA14" s="961"/>
      <c r="IGB14" s="961"/>
      <c r="IGC14" s="963"/>
      <c r="IGD14" s="962"/>
      <c r="IGE14" s="961"/>
      <c r="IGF14" s="961"/>
      <c r="IGG14" s="963"/>
      <c r="IGH14" s="962"/>
      <c r="IGI14" s="961"/>
      <c r="IGJ14" s="961"/>
      <c r="IGK14" s="963"/>
      <c r="IGL14" s="962"/>
      <c r="IGM14" s="961"/>
      <c r="IGN14" s="961"/>
      <c r="IGO14" s="963"/>
      <c r="IGP14" s="962"/>
      <c r="IGQ14" s="961"/>
      <c r="IGR14" s="961"/>
      <c r="IGS14" s="963"/>
      <c r="IGT14" s="962"/>
      <c r="IGU14" s="961"/>
      <c r="IGV14" s="961"/>
      <c r="IGW14" s="963"/>
      <c r="IGX14" s="962"/>
      <c r="IGY14" s="961"/>
      <c r="IGZ14" s="961"/>
      <c r="IHA14" s="963"/>
      <c r="IHB14" s="962"/>
      <c r="IHC14" s="961"/>
      <c r="IHD14" s="961"/>
      <c r="IHE14" s="963"/>
      <c r="IHF14" s="962"/>
      <c r="IHG14" s="961"/>
      <c r="IHH14" s="961"/>
      <c r="IHI14" s="963"/>
      <c r="IHJ14" s="962"/>
      <c r="IHK14" s="961"/>
      <c r="IHL14" s="961"/>
      <c r="IHM14" s="963"/>
      <c r="IHN14" s="962"/>
      <c r="IHO14" s="961"/>
      <c r="IHP14" s="961"/>
      <c r="IHQ14" s="963"/>
      <c r="IHR14" s="962"/>
      <c r="IHS14" s="961"/>
      <c r="IHT14" s="961"/>
      <c r="IHU14" s="963"/>
      <c r="IHV14" s="962"/>
      <c r="IHW14" s="961"/>
      <c r="IHX14" s="961"/>
      <c r="IHY14" s="963"/>
      <c r="IHZ14" s="962"/>
      <c r="IIA14" s="961"/>
      <c r="IIB14" s="961"/>
      <c r="IIC14" s="963"/>
      <c r="IID14" s="962"/>
      <c r="IIE14" s="961"/>
      <c r="IIF14" s="961"/>
      <c r="IIG14" s="963"/>
      <c r="IIH14" s="962"/>
      <c r="III14" s="961"/>
      <c r="IIJ14" s="961"/>
      <c r="IIK14" s="963"/>
      <c r="IIL14" s="962"/>
      <c r="IIM14" s="961"/>
      <c r="IIN14" s="961"/>
      <c r="IIO14" s="963"/>
      <c r="IIP14" s="962"/>
      <c r="IIQ14" s="961"/>
      <c r="IIR14" s="961"/>
      <c r="IIS14" s="963"/>
      <c r="IIT14" s="962"/>
      <c r="IIU14" s="961"/>
      <c r="IIV14" s="961"/>
      <c r="IIW14" s="963"/>
      <c r="IIX14" s="962"/>
      <c r="IIY14" s="961"/>
      <c r="IIZ14" s="961"/>
      <c r="IJA14" s="963"/>
      <c r="IJB14" s="962"/>
      <c r="IJC14" s="961"/>
      <c r="IJD14" s="961"/>
      <c r="IJE14" s="963"/>
      <c r="IJF14" s="962"/>
      <c r="IJG14" s="961"/>
      <c r="IJH14" s="961"/>
      <c r="IJI14" s="963"/>
      <c r="IJJ14" s="962"/>
      <c r="IJK14" s="961"/>
      <c r="IJL14" s="961"/>
      <c r="IJM14" s="963"/>
      <c r="IJN14" s="962"/>
      <c r="IJO14" s="961"/>
      <c r="IJP14" s="961"/>
      <c r="IJQ14" s="963"/>
      <c r="IJR14" s="962"/>
      <c r="IJS14" s="961"/>
      <c r="IJT14" s="961"/>
      <c r="IJU14" s="963"/>
      <c r="IJV14" s="962"/>
      <c r="IJW14" s="961"/>
      <c r="IJX14" s="961"/>
      <c r="IJY14" s="963"/>
      <c r="IJZ14" s="962"/>
      <c r="IKA14" s="961"/>
      <c r="IKB14" s="961"/>
      <c r="IKC14" s="963"/>
      <c r="IKD14" s="962"/>
      <c r="IKE14" s="961"/>
      <c r="IKF14" s="961"/>
      <c r="IKG14" s="963"/>
      <c r="IKH14" s="962"/>
      <c r="IKI14" s="961"/>
      <c r="IKJ14" s="961"/>
      <c r="IKK14" s="963"/>
      <c r="IKL14" s="962"/>
      <c r="IKM14" s="961"/>
      <c r="IKN14" s="961"/>
      <c r="IKO14" s="963"/>
      <c r="IKP14" s="962"/>
      <c r="IKQ14" s="961"/>
      <c r="IKR14" s="961"/>
      <c r="IKS14" s="963"/>
      <c r="IKT14" s="962"/>
      <c r="IKU14" s="961"/>
      <c r="IKV14" s="961"/>
      <c r="IKW14" s="963"/>
      <c r="IKX14" s="962"/>
      <c r="IKY14" s="961"/>
      <c r="IKZ14" s="961"/>
      <c r="ILA14" s="963"/>
      <c r="ILB14" s="962"/>
      <c r="ILC14" s="961"/>
      <c r="ILD14" s="961"/>
      <c r="ILE14" s="963"/>
      <c r="ILF14" s="962"/>
      <c r="ILG14" s="961"/>
      <c r="ILH14" s="961"/>
      <c r="ILI14" s="963"/>
      <c r="ILJ14" s="962"/>
      <c r="ILK14" s="961"/>
      <c r="ILL14" s="961"/>
      <c r="ILM14" s="963"/>
      <c r="ILN14" s="962"/>
      <c r="ILO14" s="961"/>
      <c r="ILP14" s="961"/>
      <c r="ILQ14" s="963"/>
      <c r="ILR14" s="962"/>
      <c r="ILS14" s="961"/>
      <c r="ILT14" s="961"/>
      <c r="ILU14" s="963"/>
      <c r="ILV14" s="962"/>
      <c r="ILW14" s="961"/>
      <c r="ILX14" s="961"/>
      <c r="ILY14" s="963"/>
      <c r="ILZ14" s="962"/>
      <c r="IMA14" s="961"/>
      <c r="IMB14" s="961"/>
      <c r="IMC14" s="963"/>
      <c r="IMD14" s="962"/>
      <c r="IME14" s="961"/>
      <c r="IMF14" s="961"/>
      <c r="IMG14" s="963"/>
      <c r="IMH14" s="962"/>
      <c r="IMI14" s="961"/>
      <c r="IMJ14" s="961"/>
      <c r="IMK14" s="963"/>
      <c r="IML14" s="962"/>
      <c r="IMM14" s="961"/>
      <c r="IMN14" s="961"/>
      <c r="IMO14" s="963"/>
      <c r="IMP14" s="962"/>
      <c r="IMQ14" s="961"/>
      <c r="IMR14" s="961"/>
      <c r="IMS14" s="963"/>
      <c r="IMT14" s="962"/>
      <c r="IMU14" s="961"/>
      <c r="IMV14" s="961"/>
      <c r="IMW14" s="963"/>
      <c r="IMX14" s="962"/>
      <c r="IMY14" s="961"/>
      <c r="IMZ14" s="961"/>
      <c r="INA14" s="963"/>
      <c r="INB14" s="962"/>
      <c r="INC14" s="961"/>
      <c r="IND14" s="961"/>
      <c r="INE14" s="963"/>
      <c r="INF14" s="962"/>
      <c r="ING14" s="961"/>
      <c r="INH14" s="961"/>
      <c r="INI14" s="963"/>
      <c r="INJ14" s="962"/>
      <c r="INK14" s="961"/>
      <c r="INL14" s="961"/>
      <c r="INM14" s="963"/>
      <c r="INN14" s="962"/>
      <c r="INO14" s="961"/>
      <c r="INP14" s="961"/>
      <c r="INQ14" s="963"/>
      <c r="INR14" s="962"/>
      <c r="INS14" s="961"/>
      <c r="INT14" s="961"/>
      <c r="INU14" s="963"/>
      <c r="INV14" s="962"/>
      <c r="INW14" s="961"/>
      <c r="INX14" s="961"/>
      <c r="INY14" s="963"/>
      <c r="INZ14" s="962"/>
      <c r="IOA14" s="961"/>
      <c r="IOB14" s="961"/>
      <c r="IOC14" s="963"/>
      <c r="IOD14" s="962"/>
      <c r="IOE14" s="961"/>
      <c r="IOF14" s="961"/>
      <c r="IOG14" s="963"/>
      <c r="IOH14" s="962"/>
      <c r="IOI14" s="961"/>
      <c r="IOJ14" s="961"/>
      <c r="IOK14" s="963"/>
      <c r="IOL14" s="962"/>
      <c r="IOM14" s="961"/>
      <c r="ION14" s="961"/>
      <c r="IOO14" s="963"/>
      <c r="IOP14" s="962"/>
      <c r="IOQ14" s="961"/>
      <c r="IOR14" s="961"/>
      <c r="IOS14" s="963"/>
      <c r="IOT14" s="962"/>
      <c r="IOU14" s="961"/>
      <c r="IOV14" s="961"/>
      <c r="IOW14" s="963"/>
      <c r="IOX14" s="962"/>
      <c r="IOY14" s="961"/>
      <c r="IOZ14" s="961"/>
      <c r="IPA14" s="963"/>
      <c r="IPB14" s="962"/>
      <c r="IPC14" s="961"/>
      <c r="IPD14" s="961"/>
      <c r="IPE14" s="963"/>
      <c r="IPF14" s="962"/>
      <c r="IPG14" s="961"/>
      <c r="IPH14" s="961"/>
      <c r="IPI14" s="963"/>
      <c r="IPJ14" s="962"/>
      <c r="IPK14" s="961"/>
      <c r="IPL14" s="961"/>
      <c r="IPM14" s="963"/>
      <c r="IPN14" s="962"/>
      <c r="IPO14" s="961"/>
      <c r="IPP14" s="961"/>
      <c r="IPQ14" s="963"/>
      <c r="IPR14" s="962"/>
      <c r="IPS14" s="961"/>
      <c r="IPT14" s="961"/>
      <c r="IPU14" s="963"/>
      <c r="IPV14" s="962"/>
      <c r="IPW14" s="961"/>
      <c r="IPX14" s="961"/>
      <c r="IPY14" s="963"/>
      <c r="IPZ14" s="962"/>
      <c r="IQA14" s="961"/>
      <c r="IQB14" s="961"/>
      <c r="IQC14" s="963"/>
      <c r="IQD14" s="962"/>
      <c r="IQE14" s="961"/>
      <c r="IQF14" s="961"/>
      <c r="IQG14" s="963"/>
      <c r="IQH14" s="962"/>
      <c r="IQI14" s="961"/>
      <c r="IQJ14" s="961"/>
      <c r="IQK14" s="963"/>
      <c r="IQL14" s="962"/>
      <c r="IQM14" s="961"/>
      <c r="IQN14" s="961"/>
      <c r="IQO14" s="963"/>
      <c r="IQP14" s="962"/>
      <c r="IQQ14" s="961"/>
      <c r="IQR14" s="961"/>
      <c r="IQS14" s="963"/>
      <c r="IQT14" s="962"/>
      <c r="IQU14" s="961"/>
      <c r="IQV14" s="961"/>
      <c r="IQW14" s="963"/>
      <c r="IQX14" s="962"/>
      <c r="IQY14" s="961"/>
      <c r="IQZ14" s="961"/>
      <c r="IRA14" s="963"/>
      <c r="IRB14" s="962"/>
      <c r="IRC14" s="961"/>
      <c r="IRD14" s="961"/>
      <c r="IRE14" s="963"/>
      <c r="IRF14" s="962"/>
      <c r="IRG14" s="961"/>
      <c r="IRH14" s="961"/>
      <c r="IRI14" s="963"/>
      <c r="IRJ14" s="962"/>
      <c r="IRK14" s="961"/>
      <c r="IRL14" s="961"/>
      <c r="IRM14" s="963"/>
      <c r="IRN14" s="962"/>
      <c r="IRO14" s="961"/>
      <c r="IRP14" s="961"/>
      <c r="IRQ14" s="963"/>
      <c r="IRR14" s="962"/>
      <c r="IRS14" s="961"/>
      <c r="IRT14" s="961"/>
      <c r="IRU14" s="963"/>
      <c r="IRV14" s="962"/>
      <c r="IRW14" s="961"/>
      <c r="IRX14" s="961"/>
      <c r="IRY14" s="963"/>
      <c r="IRZ14" s="962"/>
      <c r="ISA14" s="961"/>
      <c r="ISB14" s="961"/>
      <c r="ISC14" s="963"/>
      <c r="ISD14" s="962"/>
      <c r="ISE14" s="961"/>
      <c r="ISF14" s="961"/>
      <c r="ISG14" s="963"/>
      <c r="ISH14" s="962"/>
      <c r="ISI14" s="961"/>
      <c r="ISJ14" s="961"/>
      <c r="ISK14" s="963"/>
      <c r="ISL14" s="962"/>
      <c r="ISM14" s="961"/>
      <c r="ISN14" s="961"/>
      <c r="ISO14" s="963"/>
      <c r="ISP14" s="962"/>
      <c r="ISQ14" s="961"/>
      <c r="ISR14" s="961"/>
      <c r="ISS14" s="963"/>
      <c r="IST14" s="962"/>
      <c r="ISU14" s="961"/>
      <c r="ISV14" s="961"/>
      <c r="ISW14" s="963"/>
      <c r="ISX14" s="962"/>
      <c r="ISY14" s="961"/>
      <c r="ISZ14" s="961"/>
      <c r="ITA14" s="963"/>
      <c r="ITB14" s="962"/>
      <c r="ITC14" s="961"/>
      <c r="ITD14" s="961"/>
      <c r="ITE14" s="963"/>
      <c r="ITF14" s="962"/>
      <c r="ITG14" s="961"/>
      <c r="ITH14" s="961"/>
      <c r="ITI14" s="963"/>
      <c r="ITJ14" s="962"/>
      <c r="ITK14" s="961"/>
      <c r="ITL14" s="961"/>
      <c r="ITM14" s="963"/>
      <c r="ITN14" s="962"/>
      <c r="ITO14" s="961"/>
      <c r="ITP14" s="961"/>
      <c r="ITQ14" s="963"/>
      <c r="ITR14" s="962"/>
      <c r="ITS14" s="961"/>
      <c r="ITT14" s="961"/>
      <c r="ITU14" s="963"/>
      <c r="ITV14" s="962"/>
      <c r="ITW14" s="961"/>
      <c r="ITX14" s="961"/>
      <c r="ITY14" s="963"/>
      <c r="ITZ14" s="962"/>
      <c r="IUA14" s="961"/>
      <c r="IUB14" s="961"/>
      <c r="IUC14" s="963"/>
      <c r="IUD14" s="962"/>
      <c r="IUE14" s="961"/>
      <c r="IUF14" s="961"/>
      <c r="IUG14" s="963"/>
      <c r="IUH14" s="962"/>
      <c r="IUI14" s="961"/>
      <c r="IUJ14" s="961"/>
      <c r="IUK14" s="963"/>
      <c r="IUL14" s="962"/>
      <c r="IUM14" s="961"/>
      <c r="IUN14" s="961"/>
      <c r="IUO14" s="963"/>
      <c r="IUP14" s="962"/>
      <c r="IUQ14" s="961"/>
      <c r="IUR14" s="961"/>
      <c r="IUS14" s="963"/>
      <c r="IUT14" s="962"/>
      <c r="IUU14" s="961"/>
      <c r="IUV14" s="961"/>
      <c r="IUW14" s="963"/>
      <c r="IUX14" s="962"/>
      <c r="IUY14" s="961"/>
      <c r="IUZ14" s="961"/>
      <c r="IVA14" s="963"/>
      <c r="IVB14" s="962"/>
      <c r="IVC14" s="961"/>
      <c r="IVD14" s="961"/>
      <c r="IVE14" s="963"/>
      <c r="IVF14" s="962"/>
      <c r="IVG14" s="961"/>
      <c r="IVH14" s="961"/>
      <c r="IVI14" s="963"/>
      <c r="IVJ14" s="962"/>
      <c r="IVK14" s="961"/>
      <c r="IVL14" s="961"/>
      <c r="IVM14" s="963"/>
      <c r="IVN14" s="962"/>
      <c r="IVO14" s="961"/>
      <c r="IVP14" s="961"/>
      <c r="IVQ14" s="963"/>
      <c r="IVR14" s="962"/>
      <c r="IVS14" s="961"/>
      <c r="IVT14" s="961"/>
      <c r="IVU14" s="963"/>
      <c r="IVV14" s="962"/>
      <c r="IVW14" s="961"/>
      <c r="IVX14" s="961"/>
      <c r="IVY14" s="963"/>
      <c r="IVZ14" s="962"/>
      <c r="IWA14" s="961"/>
      <c r="IWB14" s="961"/>
      <c r="IWC14" s="963"/>
      <c r="IWD14" s="962"/>
      <c r="IWE14" s="961"/>
      <c r="IWF14" s="961"/>
      <c r="IWG14" s="963"/>
      <c r="IWH14" s="962"/>
      <c r="IWI14" s="961"/>
      <c r="IWJ14" s="961"/>
      <c r="IWK14" s="963"/>
      <c r="IWL14" s="962"/>
      <c r="IWM14" s="961"/>
      <c r="IWN14" s="961"/>
      <c r="IWO14" s="963"/>
      <c r="IWP14" s="962"/>
      <c r="IWQ14" s="961"/>
      <c r="IWR14" s="961"/>
      <c r="IWS14" s="963"/>
      <c r="IWT14" s="962"/>
      <c r="IWU14" s="961"/>
      <c r="IWV14" s="961"/>
      <c r="IWW14" s="963"/>
      <c r="IWX14" s="962"/>
      <c r="IWY14" s="961"/>
      <c r="IWZ14" s="961"/>
      <c r="IXA14" s="963"/>
      <c r="IXB14" s="962"/>
      <c r="IXC14" s="961"/>
      <c r="IXD14" s="961"/>
      <c r="IXE14" s="963"/>
      <c r="IXF14" s="962"/>
      <c r="IXG14" s="961"/>
      <c r="IXH14" s="961"/>
      <c r="IXI14" s="963"/>
      <c r="IXJ14" s="962"/>
      <c r="IXK14" s="961"/>
      <c r="IXL14" s="961"/>
      <c r="IXM14" s="963"/>
      <c r="IXN14" s="962"/>
      <c r="IXO14" s="961"/>
      <c r="IXP14" s="961"/>
      <c r="IXQ14" s="963"/>
      <c r="IXR14" s="962"/>
      <c r="IXS14" s="961"/>
      <c r="IXT14" s="961"/>
      <c r="IXU14" s="963"/>
      <c r="IXV14" s="962"/>
      <c r="IXW14" s="961"/>
      <c r="IXX14" s="961"/>
      <c r="IXY14" s="963"/>
      <c r="IXZ14" s="962"/>
      <c r="IYA14" s="961"/>
      <c r="IYB14" s="961"/>
      <c r="IYC14" s="963"/>
      <c r="IYD14" s="962"/>
      <c r="IYE14" s="961"/>
      <c r="IYF14" s="961"/>
      <c r="IYG14" s="963"/>
      <c r="IYH14" s="962"/>
      <c r="IYI14" s="961"/>
      <c r="IYJ14" s="961"/>
      <c r="IYK14" s="963"/>
      <c r="IYL14" s="962"/>
      <c r="IYM14" s="961"/>
      <c r="IYN14" s="961"/>
      <c r="IYO14" s="963"/>
      <c r="IYP14" s="962"/>
      <c r="IYQ14" s="961"/>
      <c r="IYR14" s="961"/>
      <c r="IYS14" s="963"/>
      <c r="IYT14" s="962"/>
      <c r="IYU14" s="961"/>
      <c r="IYV14" s="961"/>
      <c r="IYW14" s="963"/>
      <c r="IYX14" s="962"/>
      <c r="IYY14" s="961"/>
      <c r="IYZ14" s="961"/>
      <c r="IZA14" s="963"/>
      <c r="IZB14" s="962"/>
      <c r="IZC14" s="961"/>
      <c r="IZD14" s="961"/>
      <c r="IZE14" s="963"/>
      <c r="IZF14" s="962"/>
      <c r="IZG14" s="961"/>
      <c r="IZH14" s="961"/>
      <c r="IZI14" s="963"/>
      <c r="IZJ14" s="962"/>
      <c r="IZK14" s="961"/>
      <c r="IZL14" s="961"/>
      <c r="IZM14" s="963"/>
      <c r="IZN14" s="962"/>
      <c r="IZO14" s="961"/>
      <c r="IZP14" s="961"/>
      <c r="IZQ14" s="963"/>
      <c r="IZR14" s="962"/>
      <c r="IZS14" s="961"/>
      <c r="IZT14" s="961"/>
      <c r="IZU14" s="963"/>
      <c r="IZV14" s="962"/>
      <c r="IZW14" s="961"/>
      <c r="IZX14" s="961"/>
      <c r="IZY14" s="963"/>
      <c r="IZZ14" s="962"/>
      <c r="JAA14" s="961"/>
      <c r="JAB14" s="961"/>
      <c r="JAC14" s="963"/>
      <c r="JAD14" s="962"/>
      <c r="JAE14" s="961"/>
      <c r="JAF14" s="961"/>
      <c r="JAG14" s="963"/>
      <c r="JAH14" s="962"/>
      <c r="JAI14" s="961"/>
      <c r="JAJ14" s="961"/>
      <c r="JAK14" s="963"/>
      <c r="JAL14" s="962"/>
      <c r="JAM14" s="961"/>
      <c r="JAN14" s="961"/>
      <c r="JAO14" s="963"/>
      <c r="JAP14" s="962"/>
      <c r="JAQ14" s="961"/>
      <c r="JAR14" s="961"/>
      <c r="JAS14" s="963"/>
      <c r="JAT14" s="962"/>
      <c r="JAU14" s="961"/>
      <c r="JAV14" s="961"/>
      <c r="JAW14" s="963"/>
      <c r="JAX14" s="962"/>
      <c r="JAY14" s="961"/>
      <c r="JAZ14" s="961"/>
      <c r="JBA14" s="963"/>
      <c r="JBB14" s="962"/>
      <c r="JBC14" s="961"/>
      <c r="JBD14" s="961"/>
      <c r="JBE14" s="963"/>
      <c r="JBF14" s="962"/>
      <c r="JBG14" s="961"/>
      <c r="JBH14" s="961"/>
      <c r="JBI14" s="963"/>
      <c r="JBJ14" s="962"/>
      <c r="JBK14" s="961"/>
      <c r="JBL14" s="961"/>
      <c r="JBM14" s="963"/>
      <c r="JBN14" s="962"/>
      <c r="JBO14" s="961"/>
      <c r="JBP14" s="961"/>
      <c r="JBQ14" s="963"/>
      <c r="JBR14" s="962"/>
      <c r="JBS14" s="961"/>
      <c r="JBT14" s="961"/>
      <c r="JBU14" s="963"/>
      <c r="JBV14" s="962"/>
      <c r="JBW14" s="961"/>
      <c r="JBX14" s="961"/>
      <c r="JBY14" s="963"/>
      <c r="JBZ14" s="962"/>
      <c r="JCA14" s="961"/>
      <c r="JCB14" s="961"/>
      <c r="JCC14" s="963"/>
      <c r="JCD14" s="962"/>
      <c r="JCE14" s="961"/>
      <c r="JCF14" s="961"/>
      <c r="JCG14" s="963"/>
      <c r="JCH14" s="962"/>
      <c r="JCI14" s="961"/>
      <c r="JCJ14" s="961"/>
      <c r="JCK14" s="963"/>
      <c r="JCL14" s="962"/>
      <c r="JCM14" s="961"/>
      <c r="JCN14" s="961"/>
      <c r="JCO14" s="963"/>
      <c r="JCP14" s="962"/>
      <c r="JCQ14" s="961"/>
      <c r="JCR14" s="961"/>
      <c r="JCS14" s="963"/>
      <c r="JCT14" s="962"/>
      <c r="JCU14" s="961"/>
      <c r="JCV14" s="961"/>
      <c r="JCW14" s="963"/>
      <c r="JCX14" s="962"/>
      <c r="JCY14" s="961"/>
      <c r="JCZ14" s="961"/>
      <c r="JDA14" s="963"/>
      <c r="JDB14" s="962"/>
      <c r="JDC14" s="961"/>
      <c r="JDD14" s="961"/>
      <c r="JDE14" s="963"/>
      <c r="JDF14" s="962"/>
      <c r="JDG14" s="961"/>
      <c r="JDH14" s="961"/>
      <c r="JDI14" s="963"/>
      <c r="JDJ14" s="962"/>
      <c r="JDK14" s="961"/>
      <c r="JDL14" s="961"/>
      <c r="JDM14" s="963"/>
      <c r="JDN14" s="962"/>
      <c r="JDO14" s="961"/>
      <c r="JDP14" s="961"/>
      <c r="JDQ14" s="963"/>
      <c r="JDR14" s="962"/>
      <c r="JDS14" s="961"/>
      <c r="JDT14" s="961"/>
      <c r="JDU14" s="963"/>
      <c r="JDV14" s="962"/>
      <c r="JDW14" s="961"/>
      <c r="JDX14" s="961"/>
      <c r="JDY14" s="963"/>
      <c r="JDZ14" s="962"/>
      <c r="JEA14" s="961"/>
      <c r="JEB14" s="961"/>
      <c r="JEC14" s="963"/>
      <c r="JED14" s="962"/>
      <c r="JEE14" s="961"/>
      <c r="JEF14" s="961"/>
      <c r="JEG14" s="963"/>
      <c r="JEH14" s="962"/>
      <c r="JEI14" s="961"/>
      <c r="JEJ14" s="961"/>
      <c r="JEK14" s="963"/>
      <c r="JEL14" s="962"/>
      <c r="JEM14" s="961"/>
      <c r="JEN14" s="961"/>
      <c r="JEO14" s="963"/>
      <c r="JEP14" s="962"/>
      <c r="JEQ14" s="961"/>
      <c r="JER14" s="961"/>
      <c r="JES14" s="963"/>
      <c r="JET14" s="962"/>
      <c r="JEU14" s="961"/>
      <c r="JEV14" s="961"/>
      <c r="JEW14" s="963"/>
      <c r="JEX14" s="962"/>
      <c r="JEY14" s="961"/>
      <c r="JEZ14" s="961"/>
      <c r="JFA14" s="963"/>
      <c r="JFB14" s="962"/>
      <c r="JFC14" s="961"/>
      <c r="JFD14" s="961"/>
      <c r="JFE14" s="963"/>
      <c r="JFF14" s="962"/>
      <c r="JFG14" s="961"/>
      <c r="JFH14" s="961"/>
      <c r="JFI14" s="963"/>
      <c r="JFJ14" s="962"/>
      <c r="JFK14" s="961"/>
      <c r="JFL14" s="961"/>
      <c r="JFM14" s="963"/>
      <c r="JFN14" s="962"/>
      <c r="JFO14" s="961"/>
      <c r="JFP14" s="961"/>
      <c r="JFQ14" s="963"/>
      <c r="JFR14" s="962"/>
      <c r="JFS14" s="961"/>
      <c r="JFT14" s="961"/>
      <c r="JFU14" s="963"/>
      <c r="JFV14" s="962"/>
      <c r="JFW14" s="961"/>
      <c r="JFX14" s="961"/>
      <c r="JFY14" s="963"/>
      <c r="JFZ14" s="962"/>
      <c r="JGA14" s="961"/>
      <c r="JGB14" s="961"/>
      <c r="JGC14" s="963"/>
      <c r="JGD14" s="962"/>
      <c r="JGE14" s="961"/>
      <c r="JGF14" s="961"/>
      <c r="JGG14" s="963"/>
      <c r="JGH14" s="962"/>
      <c r="JGI14" s="961"/>
      <c r="JGJ14" s="961"/>
      <c r="JGK14" s="963"/>
      <c r="JGL14" s="962"/>
      <c r="JGM14" s="961"/>
      <c r="JGN14" s="961"/>
      <c r="JGO14" s="963"/>
      <c r="JGP14" s="962"/>
      <c r="JGQ14" s="961"/>
      <c r="JGR14" s="961"/>
      <c r="JGS14" s="963"/>
      <c r="JGT14" s="962"/>
      <c r="JGU14" s="961"/>
      <c r="JGV14" s="961"/>
      <c r="JGW14" s="963"/>
      <c r="JGX14" s="962"/>
      <c r="JGY14" s="961"/>
      <c r="JGZ14" s="961"/>
      <c r="JHA14" s="963"/>
      <c r="JHB14" s="962"/>
      <c r="JHC14" s="961"/>
      <c r="JHD14" s="961"/>
      <c r="JHE14" s="963"/>
      <c r="JHF14" s="962"/>
      <c r="JHG14" s="961"/>
      <c r="JHH14" s="961"/>
      <c r="JHI14" s="963"/>
      <c r="JHJ14" s="962"/>
      <c r="JHK14" s="961"/>
      <c r="JHL14" s="961"/>
      <c r="JHM14" s="963"/>
      <c r="JHN14" s="962"/>
      <c r="JHO14" s="961"/>
      <c r="JHP14" s="961"/>
      <c r="JHQ14" s="963"/>
      <c r="JHR14" s="962"/>
      <c r="JHS14" s="961"/>
      <c r="JHT14" s="961"/>
      <c r="JHU14" s="963"/>
      <c r="JHV14" s="962"/>
      <c r="JHW14" s="961"/>
      <c r="JHX14" s="961"/>
      <c r="JHY14" s="963"/>
      <c r="JHZ14" s="962"/>
      <c r="JIA14" s="961"/>
      <c r="JIB14" s="961"/>
      <c r="JIC14" s="963"/>
      <c r="JID14" s="962"/>
      <c r="JIE14" s="961"/>
      <c r="JIF14" s="961"/>
      <c r="JIG14" s="963"/>
      <c r="JIH14" s="962"/>
      <c r="JII14" s="961"/>
      <c r="JIJ14" s="961"/>
      <c r="JIK14" s="963"/>
      <c r="JIL14" s="962"/>
      <c r="JIM14" s="961"/>
      <c r="JIN14" s="961"/>
      <c r="JIO14" s="963"/>
      <c r="JIP14" s="962"/>
      <c r="JIQ14" s="961"/>
      <c r="JIR14" s="961"/>
      <c r="JIS14" s="963"/>
      <c r="JIT14" s="962"/>
      <c r="JIU14" s="961"/>
      <c r="JIV14" s="961"/>
      <c r="JIW14" s="963"/>
      <c r="JIX14" s="962"/>
      <c r="JIY14" s="961"/>
      <c r="JIZ14" s="961"/>
      <c r="JJA14" s="963"/>
      <c r="JJB14" s="962"/>
      <c r="JJC14" s="961"/>
      <c r="JJD14" s="961"/>
      <c r="JJE14" s="963"/>
      <c r="JJF14" s="962"/>
      <c r="JJG14" s="961"/>
      <c r="JJH14" s="961"/>
      <c r="JJI14" s="963"/>
      <c r="JJJ14" s="962"/>
      <c r="JJK14" s="961"/>
      <c r="JJL14" s="961"/>
      <c r="JJM14" s="963"/>
      <c r="JJN14" s="962"/>
      <c r="JJO14" s="961"/>
      <c r="JJP14" s="961"/>
      <c r="JJQ14" s="963"/>
      <c r="JJR14" s="962"/>
      <c r="JJS14" s="961"/>
      <c r="JJT14" s="961"/>
      <c r="JJU14" s="963"/>
      <c r="JJV14" s="962"/>
      <c r="JJW14" s="961"/>
      <c r="JJX14" s="961"/>
      <c r="JJY14" s="963"/>
      <c r="JJZ14" s="962"/>
      <c r="JKA14" s="961"/>
      <c r="JKB14" s="961"/>
      <c r="JKC14" s="963"/>
      <c r="JKD14" s="962"/>
      <c r="JKE14" s="961"/>
      <c r="JKF14" s="961"/>
      <c r="JKG14" s="963"/>
      <c r="JKH14" s="962"/>
      <c r="JKI14" s="961"/>
      <c r="JKJ14" s="961"/>
      <c r="JKK14" s="963"/>
      <c r="JKL14" s="962"/>
      <c r="JKM14" s="961"/>
      <c r="JKN14" s="961"/>
      <c r="JKO14" s="963"/>
      <c r="JKP14" s="962"/>
      <c r="JKQ14" s="961"/>
      <c r="JKR14" s="961"/>
      <c r="JKS14" s="963"/>
      <c r="JKT14" s="962"/>
      <c r="JKU14" s="961"/>
      <c r="JKV14" s="961"/>
      <c r="JKW14" s="963"/>
      <c r="JKX14" s="962"/>
      <c r="JKY14" s="961"/>
      <c r="JKZ14" s="961"/>
      <c r="JLA14" s="963"/>
      <c r="JLB14" s="962"/>
      <c r="JLC14" s="961"/>
      <c r="JLD14" s="961"/>
      <c r="JLE14" s="963"/>
      <c r="JLF14" s="962"/>
      <c r="JLG14" s="961"/>
      <c r="JLH14" s="961"/>
      <c r="JLI14" s="963"/>
      <c r="JLJ14" s="962"/>
      <c r="JLK14" s="961"/>
      <c r="JLL14" s="961"/>
      <c r="JLM14" s="963"/>
      <c r="JLN14" s="962"/>
      <c r="JLO14" s="961"/>
      <c r="JLP14" s="961"/>
      <c r="JLQ14" s="963"/>
      <c r="JLR14" s="962"/>
      <c r="JLS14" s="961"/>
      <c r="JLT14" s="961"/>
      <c r="JLU14" s="963"/>
      <c r="JLV14" s="962"/>
      <c r="JLW14" s="961"/>
      <c r="JLX14" s="961"/>
      <c r="JLY14" s="963"/>
      <c r="JLZ14" s="962"/>
      <c r="JMA14" s="961"/>
      <c r="JMB14" s="961"/>
      <c r="JMC14" s="963"/>
      <c r="JMD14" s="962"/>
      <c r="JME14" s="961"/>
      <c r="JMF14" s="961"/>
      <c r="JMG14" s="963"/>
      <c r="JMH14" s="962"/>
      <c r="JMI14" s="961"/>
      <c r="JMJ14" s="961"/>
      <c r="JMK14" s="963"/>
      <c r="JML14" s="962"/>
      <c r="JMM14" s="961"/>
      <c r="JMN14" s="961"/>
      <c r="JMO14" s="963"/>
      <c r="JMP14" s="962"/>
      <c r="JMQ14" s="961"/>
      <c r="JMR14" s="961"/>
      <c r="JMS14" s="963"/>
      <c r="JMT14" s="962"/>
      <c r="JMU14" s="961"/>
      <c r="JMV14" s="961"/>
      <c r="JMW14" s="963"/>
      <c r="JMX14" s="962"/>
      <c r="JMY14" s="961"/>
      <c r="JMZ14" s="961"/>
      <c r="JNA14" s="963"/>
      <c r="JNB14" s="962"/>
      <c r="JNC14" s="961"/>
      <c r="JND14" s="961"/>
      <c r="JNE14" s="963"/>
      <c r="JNF14" s="962"/>
      <c r="JNG14" s="961"/>
      <c r="JNH14" s="961"/>
      <c r="JNI14" s="963"/>
      <c r="JNJ14" s="962"/>
      <c r="JNK14" s="961"/>
      <c r="JNL14" s="961"/>
      <c r="JNM14" s="963"/>
      <c r="JNN14" s="962"/>
      <c r="JNO14" s="961"/>
      <c r="JNP14" s="961"/>
      <c r="JNQ14" s="963"/>
      <c r="JNR14" s="962"/>
      <c r="JNS14" s="961"/>
      <c r="JNT14" s="961"/>
      <c r="JNU14" s="963"/>
      <c r="JNV14" s="962"/>
      <c r="JNW14" s="961"/>
      <c r="JNX14" s="961"/>
      <c r="JNY14" s="963"/>
      <c r="JNZ14" s="962"/>
      <c r="JOA14" s="961"/>
      <c r="JOB14" s="961"/>
      <c r="JOC14" s="963"/>
      <c r="JOD14" s="962"/>
      <c r="JOE14" s="961"/>
      <c r="JOF14" s="961"/>
      <c r="JOG14" s="963"/>
      <c r="JOH14" s="962"/>
      <c r="JOI14" s="961"/>
      <c r="JOJ14" s="961"/>
      <c r="JOK14" s="963"/>
      <c r="JOL14" s="962"/>
      <c r="JOM14" s="961"/>
      <c r="JON14" s="961"/>
      <c r="JOO14" s="963"/>
      <c r="JOP14" s="962"/>
      <c r="JOQ14" s="961"/>
      <c r="JOR14" s="961"/>
      <c r="JOS14" s="963"/>
      <c r="JOT14" s="962"/>
      <c r="JOU14" s="961"/>
      <c r="JOV14" s="961"/>
      <c r="JOW14" s="963"/>
      <c r="JOX14" s="962"/>
      <c r="JOY14" s="961"/>
      <c r="JOZ14" s="961"/>
      <c r="JPA14" s="963"/>
      <c r="JPB14" s="962"/>
      <c r="JPC14" s="961"/>
      <c r="JPD14" s="961"/>
      <c r="JPE14" s="963"/>
      <c r="JPF14" s="962"/>
      <c r="JPG14" s="961"/>
      <c r="JPH14" s="961"/>
      <c r="JPI14" s="963"/>
      <c r="JPJ14" s="962"/>
      <c r="JPK14" s="961"/>
      <c r="JPL14" s="961"/>
      <c r="JPM14" s="963"/>
      <c r="JPN14" s="962"/>
      <c r="JPO14" s="961"/>
      <c r="JPP14" s="961"/>
      <c r="JPQ14" s="963"/>
      <c r="JPR14" s="962"/>
      <c r="JPS14" s="961"/>
      <c r="JPT14" s="961"/>
      <c r="JPU14" s="963"/>
      <c r="JPV14" s="962"/>
      <c r="JPW14" s="961"/>
      <c r="JPX14" s="961"/>
      <c r="JPY14" s="963"/>
      <c r="JPZ14" s="962"/>
      <c r="JQA14" s="961"/>
      <c r="JQB14" s="961"/>
      <c r="JQC14" s="963"/>
      <c r="JQD14" s="962"/>
      <c r="JQE14" s="961"/>
      <c r="JQF14" s="961"/>
      <c r="JQG14" s="963"/>
      <c r="JQH14" s="962"/>
      <c r="JQI14" s="961"/>
      <c r="JQJ14" s="961"/>
      <c r="JQK14" s="963"/>
      <c r="JQL14" s="962"/>
      <c r="JQM14" s="961"/>
      <c r="JQN14" s="961"/>
      <c r="JQO14" s="963"/>
      <c r="JQP14" s="962"/>
      <c r="JQQ14" s="961"/>
      <c r="JQR14" s="961"/>
      <c r="JQS14" s="963"/>
      <c r="JQT14" s="962"/>
      <c r="JQU14" s="961"/>
      <c r="JQV14" s="961"/>
      <c r="JQW14" s="963"/>
      <c r="JQX14" s="962"/>
      <c r="JQY14" s="961"/>
      <c r="JQZ14" s="961"/>
      <c r="JRA14" s="963"/>
      <c r="JRB14" s="962"/>
      <c r="JRC14" s="961"/>
      <c r="JRD14" s="961"/>
      <c r="JRE14" s="963"/>
      <c r="JRF14" s="962"/>
      <c r="JRG14" s="961"/>
      <c r="JRH14" s="961"/>
      <c r="JRI14" s="963"/>
      <c r="JRJ14" s="962"/>
      <c r="JRK14" s="961"/>
      <c r="JRL14" s="961"/>
      <c r="JRM14" s="963"/>
      <c r="JRN14" s="962"/>
      <c r="JRO14" s="961"/>
      <c r="JRP14" s="961"/>
      <c r="JRQ14" s="963"/>
      <c r="JRR14" s="962"/>
      <c r="JRS14" s="961"/>
      <c r="JRT14" s="961"/>
      <c r="JRU14" s="963"/>
      <c r="JRV14" s="962"/>
      <c r="JRW14" s="961"/>
      <c r="JRX14" s="961"/>
      <c r="JRY14" s="963"/>
      <c r="JRZ14" s="962"/>
      <c r="JSA14" s="961"/>
      <c r="JSB14" s="961"/>
      <c r="JSC14" s="963"/>
      <c r="JSD14" s="962"/>
      <c r="JSE14" s="961"/>
      <c r="JSF14" s="961"/>
      <c r="JSG14" s="963"/>
      <c r="JSH14" s="962"/>
      <c r="JSI14" s="961"/>
      <c r="JSJ14" s="961"/>
      <c r="JSK14" s="963"/>
      <c r="JSL14" s="962"/>
      <c r="JSM14" s="961"/>
      <c r="JSN14" s="961"/>
      <c r="JSO14" s="963"/>
      <c r="JSP14" s="962"/>
      <c r="JSQ14" s="961"/>
      <c r="JSR14" s="961"/>
      <c r="JSS14" s="963"/>
      <c r="JST14" s="962"/>
      <c r="JSU14" s="961"/>
      <c r="JSV14" s="961"/>
      <c r="JSW14" s="963"/>
      <c r="JSX14" s="962"/>
      <c r="JSY14" s="961"/>
      <c r="JSZ14" s="961"/>
      <c r="JTA14" s="963"/>
      <c r="JTB14" s="962"/>
      <c r="JTC14" s="961"/>
      <c r="JTD14" s="961"/>
      <c r="JTE14" s="963"/>
      <c r="JTF14" s="962"/>
      <c r="JTG14" s="961"/>
      <c r="JTH14" s="961"/>
      <c r="JTI14" s="963"/>
      <c r="JTJ14" s="962"/>
      <c r="JTK14" s="961"/>
      <c r="JTL14" s="961"/>
      <c r="JTM14" s="963"/>
      <c r="JTN14" s="962"/>
      <c r="JTO14" s="961"/>
      <c r="JTP14" s="961"/>
      <c r="JTQ14" s="963"/>
      <c r="JTR14" s="962"/>
      <c r="JTS14" s="961"/>
      <c r="JTT14" s="961"/>
      <c r="JTU14" s="963"/>
      <c r="JTV14" s="962"/>
      <c r="JTW14" s="961"/>
      <c r="JTX14" s="961"/>
      <c r="JTY14" s="963"/>
      <c r="JTZ14" s="962"/>
      <c r="JUA14" s="961"/>
      <c r="JUB14" s="961"/>
      <c r="JUC14" s="963"/>
      <c r="JUD14" s="962"/>
      <c r="JUE14" s="961"/>
      <c r="JUF14" s="961"/>
      <c r="JUG14" s="963"/>
      <c r="JUH14" s="962"/>
      <c r="JUI14" s="961"/>
      <c r="JUJ14" s="961"/>
      <c r="JUK14" s="963"/>
      <c r="JUL14" s="962"/>
      <c r="JUM14" s="961"/>
      <c r="JUN14" s="961"/>
      <c r="JUO14" s="963"/>
      <c r="JUP14" s="962"/>
      <c r="JUQ14" s="961"/>
      <c r="JUR14" s="961"/>
      <c r="JUS14" s="963"/>
      <c r="JUT14" s="962"/>
      <c r="JUU14" s="961"/>
      <c r="JUV14" s="961"/>
      <c r="JUW14" s="963"/>
      <c r="JUX14" s="962"/>
      <c r="JUY14" s="961"/>
      <c r="JUZ14" s="961"/>
      <c r="JVA14" s="963"/>
      <c r="JVB14" s="962"/>
      <c r="JVC14" s="961"/>
      <c r="JVD14" s="961"/>
      <c r="JVE14" s="963"/>
      <c r="JVF14" s="962"/>
      <c r="JVG14" s="961"/>
      <c r="JVH14" s="961"/>
      <c r="JVI14" s="963"/>
      <c r="JVJ14" s="962"/>
      <c r="JVK14" s="961"/>
      <c r="JVL14" s="961"/>
      <c r="JVM14" s="963"/>
      <c r="JVN14" s="962"/>
      <c r="JVO14" s="961"/>
      <c r="JVP14" s="961"/>
      <c r="JVQ14" s="963"/>
      <c r="JVR14" s="962"/>
      <c r="JVS14" s="961"/>
      <c r="JVT14" s="961"/>
      <c r="JVU14" s="963"/>
      <c r="JVV14" s="962"/>
      <c r="JVW14" s="961"/>
      <c r="JVX14" s="961"/>
      <c r="JVY14" s="963"/>
      <c r="JVZ14" s="962"/>
      <c r="JWA14" s="961"/>
      <c r="JWB14" s="961"/>
      <c r="JWC14" s="963"/>
      <c r="JWD14" s="962"/>
      <c r="JWE14" s="961"/>
      <c r="JWF14" s="961"/>
      <c r="JWG14" s="963"/>
      <c r="JWH14" s="962"/>
      <c r="JWI14" s="961"/>
      <c r="JWJ14" s="961"/>
      <c r="JWK14" s="963"/>
      <c r="JWL14" s="962"/>
      <c r="JWM14" s="961"/>
      <c r="JWN14" s="961"/>
      <c r="JWO14" s="963"/>
      <c r="JWP14" s="962"/>
      <c r="JWQ14" s="961"/>
      <c r="JWR14" s="961"/>
      <c r="JWS14" s="963"/>
      <c r="JWT14" s="962"/>
      <c r="JWU14" s="961"/>
      <c r="JWV14" s="961"/>
      <c r="JWW14" s="963"/>
      <c r="JWX14" s="962"/>
      <c r="JWY14" s="961"/>
      <c r="JWZ14" s="961"/>
      <c r="JXA14" s="963"/>
      <c r="JXB14" s="962"/>
      <c r="JXC14" s="961"/>
      <c r="JXD14" s="961"/>
      <c r="JXE14" s="963"/>
      <c r="JXF14" s="962"/>
      <c r="JXG14" s="961"/>
      <c r="JXH14" s="961"/>
      <c r="JXI14" s="963"/>
      <c r="JXJ14" s="962"/>
      <c r="JXK14" s="961"/>
      <c r="JXL14" s="961"/>
      <c r="JXM14" s="963"/>
      <c r="JXN14" s="962"/>
      <c r="JXO14" s="961"/>
      <c r="JXP14" s="961"/>
      <c r="JXQ14" s="963"/>
      <c r="JXR14" s="962"/>
      <c r="JXS14" s="961"/>
      <c r="JXT14" s="961"/>
      <c r="JXU14" s="963"/>
      <c r="JXV14" s="962"/>
      <c r="JXW14" s="961"/>
      <c r="JXX14" s="961"/>
      <c r="JXY14" s="963"/>
      <c r="JXZ14" s="962"/>
      <c r="JYA14" s="961"/>
      <c r="JYB14" s="961"/>
      <c r="JYC14" s="963"/>
      <c r="JYD14" s="962"/>
      <c r="JYE14" s="961"/>
      <c r="JYF14" s="961"/>
      <c r="JYG14" s="963"/>
      <c r="JYH14" s="962"/>
      <c r="JYI14" s="961"/>
      <c r="JYJ14" s="961"/>
      <c r="JYK14" s="963"/>
      <c r="JYL14" s="962"/>
      <c r="JYM14" s="961"/>
      <c r="JYN14" s="961"/>
      <c r="JYO14" s="963"/>
      <c r="JYP14" s="962"/>
      <c r="JYQ14" s="961"/>
      <c r="JYR14" s="961"/>
      <c r="JYS14" s="963"/>
      <c r="JYT14" s="962"/>
      <c r="JYU14" s="961"/>
      <c r="JYV14" s="961"/>
      <c r="JYW14" s="963"/>
      <c r="JYX14" s="962"/>
      <c r="JYY14" s="961"/>
      <c r="JYZ14" s="961"/>
      <c r="JZA14" s="963"/>
      <c r="JZB14" s="962"/>
      <c r="JZC14" s="961"/>
      <c r="JZD14" s="961"/>
      <c r="JZE14" s="963"/>
      <c r="JZF14" s="962"/>
      <c r="JZG14" s="961"/>
      <c r="JZH14" s="961"/>
      <c r="JZI14" s="963"/>
      <c r="JZJ14" s="962"/>
      <c r="JZK14" s="961"/>
      <c r="JZL14" s="961"/>
      <c r="JZM14" s="963"/>
      <c r="JZN14" s="962"/>
      <c r="JZO14" s="961"/>
      <c r="JZP14" s="961"/>
      <c r="JZQ14" s="963"/>
      <c r="JZR14" s="962"/>
      <c r="JZS14" s="961"/>
      <c r="JZT14" s="961"/>
      <c r="JZU14" s="963"/>
      <c r="JZV14" s="962"/>
      <c r="JZW14" s="961"/>
      <c r="JZX14" s="961"/>
      <c r="JZY14" s="963"/>
      <c r="JZZ14" s="962"/>
      <c r="KAA14" s="961"/>
      <c r="KAB14" s="961"/>
      <c r="KAC14" s="963"/>
      <c r="KAD14" s="962"/>
      <c r="KAE14" s="961"/>
      <c r="KAF14" s="961"/>
      <c r="KAG14" s="963"/>
      <c r="KAH14" s="962"/>
      <c r="KAI14" s="961"/>
      <c r="KAJ14" s="961"/>
      <c r="KAK14" s="963"/>
      <c r="KAL14" s="962"/>
      <c r="KAM14" s="961"/>
      <c r="KAN14" s="961"/>
      <c r="KAO14" s="963"/>
      <c r="KAP14" s="962"/>
      <c r="KAQ14" s="961"/>
      <c r="KAR14" s="961"/>
      <c r="KAS14" s="963"/>
      <c r="KAT14" s="962"/>
      <c r="KAU14" s="961"/>
      <c r="KAV14" s="961"/>
      <c r="KAW14" s="963"/>
      <c r="KAX14" s="962"/>
      <c r="KAY14" s="961"/>
      <c r="KAZ14" s="961"/>
      <c r="KBA14" s="963"/>
      <c r="KBB14" s="962"/>
      <c r="KBC14" s="961"/>
      <c r="KBD14" s="961"/>
      <c r="KBE14" s="963"/>
      <c r="KBF14" s="962"/>
      <c r="KBG14" s="961"/>
      <c r="KBH14" s="961"/>
      <c r="KBI14" s="963"/>
      <c r="KBJ14" s="962"/>
      <c r="KBK14" s="961"/>
      <c r="KBL14" s="961"/>
      <c r="KBM14" s="963"/>
      <c r="KBN14" s="962"/>
      <c r="KBO14" s="961"/>
      <c r="KBP14" s="961"/>
      <c r="KBQ14" s="963"/>
      <c r="KBR14" s="962"/>
      <c r="KBS14" s="961"/>
      <c r="KBT14" s="961"/>
      <c r="KBU14" s="963"/>
      <c r="KBV14" s="962"/>
      <c r="KBW14" s="961"/>
      <c r="KBX14" s="961"/>
      <c r="KBY14" s="963"/>
      <c r="KBZ14" s="962"/>
      <c r="KCA14" s="961"/>
      <c r="KCB14" s="961"/>
      <c r="KCC14" s="963"/>
      <c r="KCD14" s="962"/>
      <c r="KCE14" s="961"/>
      <c r="KCF14" s="961"/>
      <c r="KCG14" s="963"/>
      <c r="KCH14" s="962"/>
      <c r="KCI14" s="961"/>
      <c r="KCJ14" s="961"/>
      <c r="KCK14" s="963"/>
      <c r="KCL14" s="962"/>
      <c r="KCM14" s="961"/>
      <c r="KCN14" s="961"/>
      <c r="KCO14" s="963"/>
      <c r="KCP14" s="962"/>
      <c r="KCQ14" s="961"/>
      <c r="KCR14" s="961"/>
      <c r="KCS14" s="963"/>
      <c r="KCT14" s="962"/>
      <c r="KCU14" s="961"/>
      <c r="KCV14" s="961"/>
      <c r="KCW14" s="963"/>
      <c r="KCX14" s="962"/>
      <c r="KCY14" s="961"/>
      <c r="KCZ14" s="961"/>
      <c r="KDA14" s="963"/>
      <c r="KDB14" s="962"/>
      <c r="KDC14" s="961"/>
      <c r="KDD14" s="961"/>
      <c r="KDE14" s="963"/>
      <c r="KDF14" s="962"/>
      <c r="KDG14" s="961"/>
      <c r="KDH14" s="961"/>
      <c r="KDI14" s="963"/>
      <c r="KDJ14" s="962"/>
      <c r="KDK14" s="961"/>
      <c r="KDL14" s="961"/>
      <c r="KDM14" s="963"/>
      <c r="KDN14" s="962"/>
      <c r="KDO14" s="961"/>
      <c r="KDP14" s="961"/>
      <c r="KDQ14" s="963"/>
      <c r="KDR14" s="962"/>
      <c r="KDS14" s="961"/>
      <c r="KDT14" s="961"/>
      <c r="KDU14" s="963"/>
      <c r="KDV14" s="962"/>
      <c r="KDW14" s="961"/>
      <c r="KDX14" s="961"/>
      <c r="KDY14" s="963"/>
      <c r="KDZ14" s="962"/>
      <c r="KEA14" s="961"/>
      <c r="KEB14" s="961"/>
      <c r="KEC14" s="963"/>
      <c r="KED14" s="962"/>
      <c r="KEE14" s="961"/>
      <c r="KEF14" s="961"/>
      <c r="KEG14" s="963"/>
      <c r="KEH14" s="962"/>
      <c r="KEI14" s="961"/>
      <c r="KEJ14" s="961"/>
      <c r="KEK14" s="963"/>
      <c r="KEL14" s="962"/>
      <c r="KEM14" s="961"/>
      <c r="KEN14" s="961"/>
      <c r="KEO14" s="963"/>
      <c r="KEP14" s="962"/>
      <c r="KEQ14" s="961"/>
      <c r="KER14" s="961"/>
      <c r="KES14" s="963"/>
      <c r="KET14" s="962"/>
      <c r="KEU14" s="961"/>
      <c r="KEV14" s="961"/>
      <c r="KEW14" s="963"/>
      <c r="KEX14" s="962"/>
      <c r="KEY14" s="961"/>
      <c r="KEZ14" s="961"/>
      <c r="KFA14" s="963"/>
      <c r="KFB14" s="962"/>
      <c r="KFC14" s="961"/>
      <c r="KFD14" s="961"/>
      <c r="KFE14" s="963"/>
      <c r="KFF14" s="962"/>
      <c r="KFG14" s="961"/>
      <c r="KFH14" s="961"/>
      <c r="KFI14" s="963"/>
      <c r="KFJ14" s="962"/>
      <c r="KFK14" s="961"/>
      <c r="KFL14" s="961"/>
      <c r="KFM14" s="963"/>
      <c r="KFN14" s="962"/>
      <c r="KFO14" s="961"/>
      <c r="KFP14" s="961"/>
      <c r="KFQ14" s="963"/>
      <c r="KFR14" s="962"/>
      <c r="KFS14" s="961"/>
      <c r="KFT14" s="961"/>
      <c r="KFU14" s="963"/>
      <c r="KFV14" s="962"/>
      <c r="KFW14" s="961"/>
      <c r="KFX14" s="961"/>
      <c r="KFY14" s="963"/>
      <c r="KFZ14" s="962"/>
      <c r="KGA14" s="961"/>
      <c r="KGB14" s="961"/>
      <c r="KGC14" s="963"/>
      <c r="KGD14" s="962"/>
      <c r="KGE14" s="961"/>
      <c r="KGF14" s="961"/>
      <c r="KGG14" s="963"/>
      <c r="KGH14" s="962"/>
      <c r="KGI14" s="961"/>
      <c r="KGJ14" s="961"/>
      <c r="KGK14" s="963"/>
      <c r="KGL14" s="962"/>
      <c r="KGM14" s="961"/>
      <c r="KGN14" s="961"/>
      <c r="KGO14" s="963"/>
      <c r="KGP14" s="962"/>
      <c r="KGQ14" s="961"/>
      <c r="KGR14" s="961"/>
      <c r="KGS14" s="963"/>
      <c r="KGT14" s="962"/>
      <c r="KGU14" s="961"/>
      <c r="KGV14" s="961"/>
      <c r="KGW14" s="963"/>
      <c r="KGX14" s="962"/>
      <c r="KGY14" s="961"/>
      <c r="KGZ14" s="961"/>
      <c r="KHA14" s="963"/>
      <c r="KHB14" s="962"/>
      <c r="KHC14" s="961"/>
      <c r="KHD14" s="961"/>
      <c r="KHE14" s="963"/>
      <c r="KHF14" s="962"/>
      <c r="KHG14" s="961"/>
      <c r="KHH14" s="961"/>
      <c r="KHI14" s="963"/>
      <c r="KHJ14" s="962"/>
      <c r="KHK14" s="961"/>
      <c r="KHL14" s="961"/>
      <c r="KHM14" s="963"/>
      <c r="KHN14" s="962"/>
      <c r="KHO14" s="961"/>
      <c r="KHP14" s="961"/>
      <c r="KHQ14" s="963"/>
      <c r="KHR14" s="962"/>
      <c r="KHS14" s="961"/>
      <c r="KHT14" s="961"/>
      <c r="KHU14" s="963"/>
      <c r="KHV14" s="962"/>
      <c r="KHW14" s="961"/>
      <c r="KHX14" s="961"/>
      <c r="KHY14" s="963"/>
      <c r="KHZ14" s="962"/>
      <c r="KIA14" s="961"/>
      <c r="KIB14" s="961"/>
      <c r="KIC14" s="963"/>
      <c r="KID14" s="962"/>
      <c r="KIE14" s="961"/>
      <c r="KIF14" s="961"/>
      <c r="KIG14" s="963"/>
      <c r="KIH14" s="962"/>
      <c r="KII14" s="961"/>
      <c r="KIJ14" s="961"/>
      <c r="KIK14" s="963"/>
      <c r="KIL14" s="962"/>
      <c r="KIM14" s="961"/>
      <c r="KIN14" s="961"/>
      <c r="KIO14" s="963"/>
      <c r="KIP14" s="962"/>
      <c r="KIQ14" s="961"/>
      <c r="KIR14" s="961"/>
      <c r="KIS14" s="963"/>
      <c r="KIT14" s="962"/>
      <c r="KIU14" s="961"/>
      <c r="KIV14" s="961"/>
      <c r="KIW14" s="963"/>
      <c r="KIX14" s="962"/>
      <c r="KIY14" s="961"/>
      <c r="KIZ14" s="961"/>
      <c r="KJA14" s="963"/>
      <c r="KJB14" s="962"/>
      <c r="KJC14" s="961"/>
      <c r="KJD14" s="961"/>
      <c r="KJE14" s="963"/>
      <c r="KJF14" s="962"/>
      <c r="KJG14" s="961"/>
      <c r="KJH14" s="961"/>
      <c r="KJI14" s="963"/>
      <c r="KJJ14" s="962"/>
      <c r="KJK14" s="961"/>
      <c r="KJL14" s="961"/>
      <c r="KJM14" s="963"/>
      <c r="KJN14" s="962"/>
      <c r="KJO14" s="961"/>
      <c r="KJP14" s="961"/>
      <c r="KJQ14" s="963"/>
      <c r="KJR14" s="962"/>
      <c r="KJS14" s="961"/>
      <c r="KJT14" s="961"/>
      <c r="KJU14" s="963"/>
      <c r="KJV14" s="962"/>
      <c r="KJW14" s="961"/>
      <c r="KJX14" s="961"/>
      <c r="KJY14" s="963"/>
      <c r="KJZ14" s="962"/>
      <c r="KKA14" s="961"/>
      <c r="KKB14" s="961"/>
      <c r="KKC14" s="963"/>
      <c r="KKD14" s="962"/>
      <c r="KKE14" s="961"/>
      <c r="KKF14" s="961"/>
      <c r="KKG14" s="963"/>
      <c r="KKH14" s="962"/>
      <c r="KKI14" s="961"/>
      <c r="KKJ14" s="961"/>
      <c r="KKK14" s="963"/>
      <c r="KKL14" s="962"/>
      <c r="KKM14" s="961"/>
      <c r="KKN14" s="961"/>
      <c r="KKO14" s="963"/>
      <c r="KKP14" s="962"/>
      <c r="KKQ14" s="961"/>
      <c r="KKR14" s="961"/>
      <c r="KKS14" s="963"/>
      <c r="KKT14" s="962"/>
      <c r="KKU14" s="961"/>
      <c r="KKV14" s="961"/>
      <c r="KKW14" s="963"/>
      <c r="KKX14" s="962"/>
      <c r="KKY14" s="961"/>
      <c r="KKZ14" s="961"/>
      <c r="KLA14" s="963"/>
      <c r="KLB14" s="962"/>
      <c r="KLC14" s="961"/>
      <c r="KLD14" s="961"/>
      <c r="KLE14" s="963"/>
      <c r="KLF14" s="962"/>
      <c r="KLG14" s="961"/>
      <c r="KLH14" s="961"/>
      <c r="KLI14" s="963"/>
      <c r="KLJ14" s="962"/>
      <c r="KLK14" s="961"/>
      <c r="KLL14" s="961"/>
      <c r="KLM14" s="963"/>
      <c r="KLN14" s="962"/>
      <c r="KLO14" s="961"/>
      <c r="KLP14" s="961"/>
      <c r="KLQ14" s="963"/>
      <c r="KLR14" s="962"/>
      <c r="KLS14" s="961"/>
      <c r="KLT14" s="961"/>
      <c r="KLU14" s="963"/>
      <c r="KLV14" s="962"/>
      <c r="KLW14" s="961"/>
      <c r="KLX14" s="961"/>
      <c r="KLY14" s="963"/>
      <c r="KLZ14" s="962"/>
      <c r="KMA14" s="961"/>
      <c r="KMB14" s="961"/>
      <c r="KMC14" s="963"/>
      <c r="KMD14" s="962"/>
      <c r="KME14" s="961"/>
      <c r="KMF14" s="961"/>
      <c r="KMG14" s="963"/>
      <c r="KMH14" s="962"/>
      <c r="KMI14" s="961"/>
      <c r="KMJ14" s="961"/>
      <c r="KMK14" s="963"/>
      <c r="KML14" s="962"/>
      <c r="KMM14" s="961"/>
      <c r="KMN14" s="961"/>
      <c r="KMO14" s="963"/>
      <c r="KMP14" s="962"/>
      <c r="KMQ14" s="961"/>
      <c r="KMR14" s="961"/>
      <c r="KMS14" s="963"/>
      <c r="KMT14" s="962"/>
      <c r="KMU14" s="961"/>
      <c r="KMV14" s="961"/>
      <c r="KMW14" s="963"/>
      <c r="KMX14" s="962"/>
      <c r="KMY14" s="961"/>
      <c r="KMZ14" s="961"/>
      <c r="KNA14" s="963"/>
      <c r="KNB14" s="962"/>
      <c r="KNC14" s="961"/>
      <c r="KND14" s="961"/>
      <c r="KNE14" s="963"/>
      <c r="KNF14" s="962"/>
      <c r="KNG14" s="961"/>
      <c r="KNH14" s="961"/>
      <c r="KNI14" s="963"/>
      <c r="KNJ14" s="962"/>
      <c r="KNK14" s="961"/>
      <c r="KNL14" s="961"/>
      <c r="KNM14" s="963"/>
      <c r="KNN14" s="962"/>
      <c r="KNO14" s="961"/>
      <c r="KNP14" s="961"/>
      <c r="KNQ14" s="963"/>
      <c r="KNR14" s="962"/>
      <c r="KNS14" s="961"/>
      <c r="KNT14" s="961"/>
      <c r="KNU14" s="963"/>
      <c r="KNV14" s="962"/>
      <c r="KNW14" s="961"/>
      <c r="KNX14" s="961"/>
      <c r="KNY14" s="963"/>
      <c r="KNZ14" s="962"/>
      <c r="KOA14" s="961"/>
      <c r="KOB14" s="961"/>
      <c r="KOC14" s="963"/>
      <c r="KOD14" s="962"/>
      <c r="KOE14" s="961"/>
      <c r="KOF14" s="961"/>
      <c r="KOG14" s="963"/>
      <c r="KOH14" s="962"/>
      <c r="KOI14" s="961"/>
      <c r="KOJ14" s="961"/>
      <c r="KOK14" s="963"/>
      <c r="KOL14" s="962"/>
      <c r="KOM14" s="961"/>
      <c r="KON14" s="961"/>
      <c r="KOO14" s="963"/>
      <c r="KOP14" s="962"/>
      <c r="KOQ14" s="961"/>
      <c r="KOR14" s="961"/>
      <c r="KOS14" s="963"/>
      <c r="KOT14" s="962"/>
      <c r="KOU14" s="961"/>
      <c r="KOV14" s="961"/>
      <c r="KOW14" s="963"/>
      <c r="KOX14" s="962"/>
      <c r="KOY14" s="961"/>
      <c r="KOZ14" s="961"/>
      <c r="KPA14" s="963"/>
      <c r="KPB14" s="962"/>
      <c r="KPC14" s="961"/>
      <c r="KPD14" s="961"/>
      <c r="KPE14" s="963"/>
      <c r="KPF14" s="962"/>
      <c r="KPG14" s="961"/>
      <c r="KPH14" s="961"/>
      <c r="KPI14" s="963"/>
      <c r="KPJ14" s="962"/>
      <c r="KPK14" s="961"/>
      <c r="KPL14" s="961"/>
      <c r="KPM14" s="963"/>
      <c r="KPN14" s="962"/>
      <c r="KPO14" s="961"/>
      <c r="KPP14" s="961"/>
      <c r="KPQ14" s="963"/>
      <c r="KPR14" s="962"/>
      <c r="KPS14" s="961"/>
      <c r="KPT14" s="961"/>
      <c r="KPU14" s="963"/>
      <c r="KPV14" s="962"/>
      <c r="KPW14" s="961"/>
      <c r="KPX14" s="961"/>
      <c r="KPY14" s="963"/>
      <c r="KPZ14" s="962"/>
      <c r="KQA14" s="961"/>
      <c r="KQB14" s="961"/>
      <c r="KQC14" s="963"/>
      <c r="KQD14" s="962"/>
      <c r="KQE14" s="961"/>
      <c r="KQF14" s="961"/>
      <c r="KQG14" s="963"/>
      <c r="KQH14" s="962"/>
      <c r="KQI14" s="961"/>
      <c r="KQJ14" s="961"/>
      <c r="KQK14" s="963"/>
      <c r="KQL14" s="962"/>
      <c r="KQM14" s="961"/>
      <c r="KQN14" s="961"/>
      <c r="KQO14" s="963"/>
      <c r="KQP14" s="962"/>
      <c r="KQQ14" s="961"/>
      <c r="KQR14" s="961"/>
      <c r="KQS14" s="963"/>
      <c r="KQT14" s="962"/>
      <c r="KQU14" s="961"/>
      <c r="KQV14" s="961"/>
      <c r="KQW14" s="963"/>
      <c r="KQX14" s="962"/>
      <c r="KQY14" s="961"/>
      <c r="KQZ14" s="961"/>
      <c r="KRA14" s="963"/>
      <c r="KRB14" s="962"/>
      <c r="KRC14" s="961"/>
      <c r="KRD14" s="961"/>
      <c r="KRE14" s="963"/>
      <c r="KRF14" s="962"/>
      <c r="KRG14" s="961"/>
      <c r="KRH14" s="961"/>
      <c r="KRI14" s="963"/>
      <c r="KRJ14" s="962"/>
      <c r="KRK14" s="961"/>
      <c r="KRL14" s="961"/>
      <c r="KRM14" s="963"/>
      <c r="KRN14" s="962"/>
      <c r="KRO14" s="961"/>
      <c r="KRP14" s="961"/>
      <c r="KRQ14" s="963"/>
      <c r="KRR14" s="962"/>
      <c r="KRS14" s="961"/>
      <c r="KRT14" s="961"/>
      <c r="KRU14" s="963"/>
      <c r="KRV14" s="962"/>
      <c r="KRW14" s="961"/>
      <c r="KRX14" s="961"/>
      <c r="KRY14" s="963"/>
      <c r="KRZ14" s="962"/>
      <c r="KSA14" s="961"/>
      <c r="KSB14" s="961"/>
      <c r="KSC14" s="963"/>
      <c r="KSD14" s="962"/>
      <c r="KSE14" s="961"/>
      <c r="KSF14" s="961"/>
      <c r="KSG14" s="963"/>
      <c r="KSH14" s="962"/>
      <c r="KSI14" s="961"/>
      <c r="KSJ14" s="961"/>
      <c r="KSK14" s="963"/>
      <c r="KSL14" s="962"/>
      <c r="KSM14" s="961"/>
      <c r="KSN14" s="961"/>
      <c r="KSO14" s="963"/>
      <c r="KSP14" s="962"/>
      <c r="KSQ14" s="961"/>
      <c r="KSR14" s="961"/>
      <c r="KSS14" s="963"/>
      <c r="KST14" s="962"/>
      <c r="KSU14" s="961"/>
      <c r="KSV14" s="961"/>
      <c r="KSW14" s="963"/>
      <c r="KSX14" s="962"/>
      <c r="KSY14" s="961"/>
      <c r="KSZ14" s="961"/>
      <c r="KTA14" s="963"/>
      <c r="KTB14" s="962"/>
      <c r="KTC14" s="961"/>
      <c r="KTD14" s="961"/>
      <c r="KTE14" s="963"/>
      <c r="KTF14" s="962"/>
      <c r="KTG14" s="961"/>
      <c r="KTH14" s="961"/>
      <c r="KTI14" s="963"/>
      <c r="KTJ14" s="962"/>
      <c r="KTK14" s="961"/>
      <c r="KTL14" s="961"/>
      <c r="KTM14" s="963"/>
      <c r="KTN14" s="962"/>
      <c r="KTO14" s="961"/>
      <c r="KTP14" s="961"/>
      <c r="KTQ14" s="963"/>
      <c r="KTR14" s="962"/>
      <c r="KTS14" s="961"/>
      <c r="KTT14" s="961"/>
      <c r="KTU14" s="963"/>
      <c r="KTV14" s="962"/>
      <c r="KTW14" s="961"/>
      <c r="KTX14" s="961"/>
      <c r="KTY14" s="963"/>
      <c r="KTZ14" s="962"/>
      <c r="KUA14" s="961"/>
      <c r="KUB14" s="961"/>
      <c r="KUC14" s="963"/>
      <c r="KUD14" s="962"/>
      <c r="KUE14" s="961"/>
      <c r="KUF14" s="961"/>
      <c r="KUG14" s="963"/>
      <c r="KUH14" s="962"/>
      <c r="KUI14" s="961"/>
      <c r="KUJ14" s="961"/>
      <c r="KUK14" s="963"/>
      <c r="KUL14" s="962"/>
      <c r="KUM14" s="961"/>
      <c r="KUN14" s="961"/>
      <c r="KUO14" s="963"/>
      <c r="KUP14" s="962"/>
      <c r="KUQ14" s="961"/>
      <c r="KUR14" s="961"/>
      <c r="KUS14" s="963"/>
      <c r="KUT14" s="962"/>
      <c r="KUU14" s="961"/>
      <c r="KUV14" s="961"/>
      <c r="KUW14" s="963"/>
      <c r="KUX14" s="962"/>
      <c r="KUY14" s="961"/>
      <c r="KUZ14" s="961"/>
      <c r="KVA14" s="963"/>
      <c r="KVB14" s="962"/>
      <c r="KVC14" s="961"/>
      <c r="KVD14" s="961"/>
      <c r="KVE14" s="963"/>
      <c r="KVF14" s="962"/>
      <c r="KVG14" s="961"/>
      <c r="KVH14" s="961"/>
      <c r="KVI14" s="963"/>
      <c r="KVJ14" s="962"/>
      <c r="KVK14" s="961"/>
      <c r="KVL14" s="961"/>
      <c r="KVM14" s="963"/>
      <c r="KVN14" s="962"/>
      <c r="KVO14" s="961"/>
      <c r="KVP14" s="961"/>
      <c r="KVQ14" s="963"/>
      <c r="KVR14" s="962"/>
      <c r="KVS14" s="961"/>
      <c r="KVT14" s="961"/>
      <c r="KVU14" s="963"/>
      <c r="KVV14" s="962"/>
      <c r="KVW14" s="961"/>
      <c r="KVX14" s="961"/>
      <c r="KVY14" s="963"/>
      <c r="KVZ14" s="962"/>
      <c r="KWA14" s="961"/>
      <c r="KWB14" s="961"/>
      <c r="KWC14" s="963"/>
      <c r="KWD14" s="962"/>
      <c r="KWE14" s="961"/>
      <c r="KWF14" s="961"/>
      <c r="KWG14" s="963"/>
      <c r="KWH14" s="962"/>
      <c r="KWI14" s="961"/>
      <c r="KWJ14" s="961"/>
      <c r="KWK14" s="963"/>
      <c r="KWL14" s="962"/>
      <c r="KWM14" s="961"/>
      <c r="KWN14" s="961"/>
      <c r="KWO14" s="963"/>
      <c r="KWP14" s="962"/>
      <c r="KWQ14" s="961"/>
      <c r="KWR14" s="961"/>
      <c r="KWS14" s="963"/>
      <c r="KWT14" s="962"/>
      <c r="KWU14" s="961"/>
      <c r="KWV14" s="961"/>
      <c r="KWW14" s="963"/>
      <c r="KWX14" s="962"/>
      <c r="KWY14" s="961"/>
      <c r="KWZ14" s="961"/>
      <c r="KXA14" s="963"/>
      <c r="KXB14" s="962"/>
      <c r="KXC14" s="961"/>
      <c r="KXD14" s="961"/>
      <c r="KXE14" s="963"/>
      <c r="KXF14" s="962"/>
      <c r="KXG14" s="961"/>
      <c r="KXH14" s="961"/>
      <c r="KXI14" s="963"/>
      <c r="KXJ14" s="962"/>
      <c r="KXK14" s="961"/>
      <c r="KXL14" s="961"/>
      <c r="KXM14" s="963"/>
      <c r="KXN14" s="962"/>
      <c r="KXO14" s="961"/>
      <c r="KXP14" s="961"/>
      <c r="KXQ14" s="963"/>
      <c r="KXR14" s="962"/>
      <c r="KXS14" s="961"/>
      <c r="KXT14" s="961"/>
      <c r="KXU14" s="963"/>
      <c r="KXV14" s="962"/>
      <c r="KXW14" s="961"/>
      <c r="KXX14" s="961"/>
      <c r="KXY14" s="963"/>
      <c r="KXZ14" s="962"/>
      <c r="KYA14" s="961"/>
      <c r="KYB14" s="961"/>
      <c r="KYC14" s="963"/>
      <c r="KYD14" s="962"/>
      <c r="KYE14" s="961"/>
      <c r="KYF14" s="961"/>
      <c r="KYG14" s="963"/>
      <c r="KYH14" s="962"/>
      <c r="KYI14" s="961"/>
      <c r="KYJ14" s="961"/>
      <c r="KYK14" s="963"/>
      <c r="KYL14" s="962"/>
      <c r="KYM14" s="961"/>
      <c r="KYN14" s="961"/>
      <c r="KYO14" s="963"/>
      <c r="KYP14" s="962"/>
      <c r="KYQ14" s="961"/>
      <c r="KYR14" s="961"/>
      <c r="KYS14" s="963"/>
      <c r="KYT14" s="962"/>
      <c r="KYU14" s="961"/>
      <c r="KYV14" s="961"/>
      <c r="KYW14" s="963"/>
      <c r="KYX14" s="962"/>
      <c r="KYY14" s="961"/>
      <c r="KYZ14" s="961"/>
      <c r="KZA14" s="963"/>
      <c r="KZB14" s="962"/>
      <c r="KZC14" s="961"/>
      <c r="KZD14" s="961"/>
      <c r="KZE14" s="963"/>
      <c r="KZF14" s="962"/>
      <c r="KZG14" s="961"/>
      <c r="KZH14" s="961"/>
      <c r="KZI14" s="963"/>
      <c r="KZJ14" s="962"/>
      <c r="KZK14" s="961"/>
      <c r="KZL14" s="961"/>
      <c r="KZM14" s="963"/>
      <c r="KZN14" s="962"/>
      <c r="KZO14" s="961"/>
      <c r="KZP14" s="961"/>
      <c r="KZQ14" s="963"/>
      <c r="KZR14" s="962"/>
      <c r="KZS14" s="961"/>
      <c r="KZT14" s="961"/>
      <c r="KZU14" s="963"/>
      <c r="KZV14" s="962"/>
      <c r="KZW14" s="961"/>
      <c r="KZX14" s="961"/>
      <c r="KZY14" s="963"/>
      <c r="KZZ14" s="962"/>
      <c r="LAA14" s="961"/>
      <c r="LAB14" s="961"/>
      <c r="LAC14" s="963"/>
      <c r="LAD14" s="962"/>
      <c r="LAE14" s="961"/>
      <c r="LAF14" s="961"/>
      <c r="LAG14" s="963"/>
      <c r="LAH14" s="962"/>
      <c r="LAI14" s="961"/>
      <c r="LAJ14" s="961"/>
      <c r="LAK14" s="963"/>
      <c r="LAL14" s="962"/>
      <c r="LAM14" s="961"/>
      <c r="LAN14" s="961"/>
      <c r="LAO14" s="963"/>
      <c r="LAP14" s="962"/>
      <c r="LAQ14" s="961"/>
      <c r="LAR14" s="961"/>
      <c r="LAS14" s="963"/>
      <c r="LAT14" s="962"/>
      <c r="LAU14" s="961"/>
      <c r="LAV14" s="961"/>
      <c r="LAW14" s="963"/>
      <c r="LAX14" s="962"/>
      <c r="LAY14" s="961"/>
      <c r="LAZ14" s="961"/>
      <c r="LBA14" s="963"/>
      <c r="LBB14" s="962"/>
      <c r="LBC14" s="961"/>
      <c r="LBD14" s="961"/>
      <c r="LBE14" s="963"/>
      <c r="LBF14" s="962"/>
      <c r="LBG14" s="961"/>
      <c r="LBH14" s="961"/>
      <c r="LBI14" s="963"/>
      <c r="LBJ14" s="962"/>
      <c r="LBK14" s="961"/>
      <c r="LBL14" s="961"/>
      <c r="LBM14" s="963"/>
      <c r="LBN14" s="962"/>
      <c r="LBO14" s="961"/>
      <c r="LBP14" s="961"/>
      <c r="LBQ14" s="963"/>
      <c r="LBR14" s="962"/>
      <c r="LBS14" s="961"/>
      <c r="LBT14" s="961"/>
      <c r="LBU14" s="963"/>
      <c r="LBV14" s="962"/>
      <c r="LBW14" s="961"/>
      <c r="LBX14" s="961"/>
      <c r="LBY14" s="963"/>
      <c r="LBZ14" s="962"/>
      <c r="LCA14" s="961"/>
      <c r="LCB14" s="961"/>
      <c r="LCC14" s="963"/>
      <c r="LCD14" s="962"/>
      <c r="LCE14" s="961"/>
      <c r="LCF14" s="961"/>
      <c r="LCG14" s="963"/>
      <c r="LCH14" s="962"/>
      <c r="LCI14" s="961"/>
      <c r="LCJ14" s="961"/>
      <c r="LCK14" s="963"/>
      <c r="LCL14" s="962"/>
      <c r="LCM14" s="961"/>
      <c r="LCN14" s="961"/>
      <c r="LCO14" s="963"/>
      <c r="LCP14" s="962"/>
      <c r="LCQ14" s="961"/>
      <c r="LCR14" s="961"/>
      <c r="LCS14" s="963"/>
      <c r="LCT14" s="962"/>
      <c r="LCU14" s="961"/>
      <c r="LCV14" s="961"/>
      <c r="LCW14" s="963"/>
      <c r="LCX14" s="962"/>
      <c r="LCY14" s="961"/>
      <c r="LCZ14" s="961"/>
      <c r="LDA14" s="963"/>
      <c r="LDB14" s="962"/>
      <c r="LDC14" s="961"/>
      <c r="LDD14" s="961"/>
      <c r="LDE14" s="963"/>
      <c r="LDF14" s="962"/>
      <c r="LDG14" s="961"/>
      <c r="LDH14" s="961"/>
      <c r="LDI14" s="963"/>
      <c r="LDJ14" s="962"/>
      <c r="LDK14" s="961"/>
      <c r="LDL14" s="961"/>
      <c r="LDM14" s="963"/>
      <c r="LDN14" s="962"/>
      <c r="LDO14" s="961"/>
      <c r="LDP14" s="961"/>
      <c r="LDQ14" s="963"/>
      <c r="LDR14" s="962"/>
      <c r="LDS14" s="961"/>
      <c r="LDT14" s="961"/>
      <c r="LDU14" s="963"/>
      <c r="LDV14" s="962"/>
      <c r="LDW14" s="961"/>
      <c r="LDX14" s="961"/>
      <c r="LDY14" s="963"/>
      <c r="LDZ14" s="962"/>
      <c r="LEA14" s="961"/>
      <c r="LEB14" s="961"/>
      <c r="LEC14" s="963"/>
      <c r="LED14" s="962"/>
      <c r="LEE14" s="961"/>
      <c r="LEF14" s="961"/>
      <c r="LEG14" s="963"/>
      <c r="LEH14" s="962"/>
      <c r="LEI14" s="961"/>
      <c r="LEJ14" s="961"/>
      <c r="LEK14" s="963"/>
      <c r="LEL14" s="962"/>
      <c r="LEM14" s="961"/>
      <c r="LEN14" s="961"/>
      <c r="LEO14" s="963"/>
      <c r="LEP14" s="962"/>
      <c r="LEQ14" s="961"/>
      <c r="LER14" s="961"/>
      <c r="LES14" s="963"/>
      <c r="LET14" s="962"/>
      <c r="LEU14" s="961"/>
      <c r="LEV14" s="961"/>
      <c r="LEW14" s="963"/>
      <c r="LEX14" s="962"/>
      <c r="LEY14" s="961"/>
      <c r="LEZ14" s="961"/>
      <c r="LFA14" s="963"/>
      <c r="LFB14" s="962"/>
      <c r="LFC14" s="961"/>
      <c r="LFD14" s="961"/>
      <c r="LFE14" s="963"/>
      <c r="LFF14" s="962"/>
      <c r="LFG14" s="961"/>
      <c r="LFH14" s="961"/>
      <c r="LFI14" s="963"/>
      <c r="LFJ14" s="962"/>
      <c r="LFK14" s="961"/>
      <c r="LFL14" s="961"/>
      <c r="LFM14" s="963"/>
      <c r="LFN14" s="962"/>
      <c r="LFO14" s="961"/>
      <c r="LFP14" s="961"/>
      <c r="LFQ14" s="963"/>
      <c r="LFR14" s="962"/>
      <c r="LFS14" s="961"/>
      <c r="LFT14" s="961"/>
      <c r="LFU14" s="963"/>
      <c r="LFV14" s="962"/>
      <c r="LFW14" s="961"/>
      <c r="LFX14" s="961"/>
      <c r="LFY14" s="963"/>
      <c r="LFZ14" s="962"/>
      <c r="LGA14" s="961"/>
      <c r="LGB14" s="961"/>
      <c r="LGC14" s="963"/>
      <c r="LGD14" s="962"/>
      <c r="LGE14" s="961"/>
      <c r="LGF14" s="961"/>
      <c r="LGG14" s="963"/>
      <c r="LGH14" s="962"/>
      <c r="LGI14" s="961"/>
      <c r="LGJ14" s="961"/>
      <c r="LGK14" s="963"/>
      <c r="LGL14" s="962"/>
      <c r="LGM14" s="961"/>
      <c r="LGN14" s="961"/>
      <c r="LGO14" s="963"/>
      <c r="LGP14" s="962"/>
      <c r="LGQ14" s="961"/>
      <c r="LGR14" s="961"/>
      <c r="LGS14" s="963"/>
      <c r="LGT14" s="962"/>
      <c r="LGU14" s="961"/>
      <c r="LGV14" s="961"/>
      <c r="LGW14" s="963"/>
      <c r="LGX14" s="962"/>
      <c r="LGY14" s="961"/>
      <c r="LGZ14" s="961"/>
      <c r="LHA14" s="963"/>
      <c r="LHB14" s="962"/>
      <c r="LHC14" s="961"/>
      <c r="LHD14" s="961"/>
      <c r="LHE14" s="963"/>
      <c r="LHF14" s="962"/>
      <c r="LHG14" s="961"/>
      <c r="LHH14" s="961"/>
      <c r="LHI14" s="963"/>
      <c r="LHJ14" s="962"/>
      <c r="LHK14" s="961"/>
      <c r="LHL14" s="961"/>
      <c r="LHM14" s="963"/>
      <c r="LHN14" s="962"/>
      <c r="LHO14" s="961"/>
      <c r="LHP14" s="961"/>
      <c r="LHQ14" s="963"/>
      <c r="LHR14" s="962"/>
      <c r="LHS14" s="961"/>
      <c r="LHT14" s="961"/>
      <c r="LHU14" s="963"/>
      <c r="LHV14" s="962"/>
      <c r="LHW14" s="961"/>
      <c r="LHX14" s="961"/>
      <c r="LHY14" s="963"/>
      <c r="LHZ14" s="962"/>
      <c r="LIA14" s="961"/>
      <c r="LIB14" s="961"/>
      <c r="LIC14" s="963"/>
      <c r="LID14" s="962"/>
      <c r="LIE14" s="961"/>
      <c r="LIF14" s="961"/>
      <c r="LIG14" s="963"/>
      <c r="LIH14" s="962"/>
      <c r="LII14" s="961"/>
      <c r="LIJ14" s="961"/>
      <c r="LIK14" s="963"/>
      <c r="LIL14" s="962"/>
      <c r="LIM14" s="961"/>
      <c r="LIN14" s="961"/>
      <c r="LIO14" s="963"/>
      <c r="LIP14" s="962"/>
      <c r="LIQ14" s="961"/>
      <c r="LIR14" s="961"/>
      <c r="LIS14" s="963"/>
      <c r="LIT14" s="962"/>
      <c r="LIU14" s="961"/>
      <c r="LIV14" s="961"/>
      <c r="LIW14" s="963"/>
      <c r="LIX14" s="962"/>
      <c r="LIY14" s="961"/>
      <c r="LIZ14" s="961"/>
      <c r="LJA14" s="963"/>
      <c r="LJB14" s="962"/>
      <c r="LJC14" s="961"/>
      <c r="LJD14" s="961"/>
      <c r="LJE14" s="963"/>
      <c r="LJF14" s="962"/>
      <c r="LJG14" s="961"/>
      <c r="LJH14" s="961"/>
      <c r="LJI14" s="963"/>
      <c r="LJJ14" s="962"/>
      <c r="LJK14" s="961"/>
      <c r="LJL14" s="961"/>
      <c r="LJM14" s="963"/>
      <c r="LJN14" s="962"/>
      <c r="LJO14" s="961"/>
      <c r="LJP14" s="961"/>
      <c r="LJQ14" s="963"/>
      <c r="LJR14" s="962"/>
      <c r="LJS14" s="961"/>
      <c r="LJT14" s="961"/>
      <c r="LJU14" s="963"/>
      <c r="LJV14" s="962"/>
      <c r="LJW14" s="961"/>
      <c r="LJX14" s="961"/>
      <c r="LJY14" s="963"/>
      <c r="LJZ14" s="962"/>
      <c r="LKA14" s="961"/>
      <c r="LKB14" s="961"/>
      <c r="LKC14" s="963"/>
      <c r="LKD14" s="962"/>
      <c r="LKE14" s="961"/>
      <c r="LKF14" s="961"/>
      <c r="LKG14" s="963"/>
      <c r="LKH14" s="962"/>
      <c r="LKI14" s="961"/>
      <c r="LKJ14" s="961"/>
      <c r="LKK14" s="963"/>
      <c r="LKL14" s="962"/>
      <c r="LKM14" s="961"/>
      <c r="LKN14" s="961"/>
      <c r="LKO14" s="963"/>
      <c r="LKP14" s="962"/>
      <c r="LKQ14" s="961"/>
      <c r="LKR14" s="961"/>
      <c r="LKS14" s="963"/>
      <c r="LKT14" s="962"/>
      <c r="LKU14" s="961"/>
      <c r="LKV14" s="961"/>
      <c r="LKW14" s="963"/>
      <c r="LKX14" s="962"/>
      <c r="LKY14" s="961"/>
      <c r="LKZ14" s="961"/>
      <c r="LLA14" s="963"/>
      <c r="LLB14" s="962"/>
      <c r="LLC14" s="961"/>
      <c r="LLD14" s="961"/>
      <c r="LLE14" s="963"/>
      <c r="LLF14" s="962"/>
      <c r="LLG14" s="961"/>
      <c r="LLH14" s="961"/>
      <c r="LLI14" s="963"/>
      <c r="LLJ14" s="962"/>
      <c r="LLK14" s="961"/>
      <c r="LLL14" s="961"/>
      <c r="LLM14" s="963"/>
      <c r="LLN14" s="962"/>
      <c r="LLO14" s="961"/>
      <c r="LLP14" s="961"/>
      <c r="LLQ14" s="963"/>
      <c r="LLR14" s="962"/>
      <c r="LLS14" s="961"/>
      <c r="LLT14" s="961"/>
      <c r="LLU14" s="963"/>
      <c r="LLV14" s="962"/>
      <c r="LLW14" s="961"/>
      <c r="LLX14" s="961"/>
      <c r="LLY14" s="963"/>
      <c r="LLZ14" s="962"/>
      <c r="LMA14" s="961"/>
      <c r="LMB14" s="961"/>
      <c r="LMC14" s="963"/>
      <c r="LMD14" s="962"/>
      <c r="LME14" s="961"/>
      <c r="LMF14" s="961"/>
      <c r="LMG14" s="963"/>
      <c r="LMH14" s="962"/>
      <c r="LMI14" s="961"/>
      <c r="LMJ14" s="961"/>
      <c r="LMK14" s="963"/>
      <c r="LML14" s="962"/>
      <c r="LMM14" s="961"/>
      <c r="LMN14" s="961"/>
      <c r="LMO14" s="963"/>
      <c r="LMP14" s="962"/>
      <c r="LMQ14" s="961"/>
      <c r="LMR14" s="961"/>
      <c r="LMS14" s="963"/>
      <c r="LMT14" s="962"/>
      <c r="LMU14" s="961"/>
      <c r="LMV14" s="961"/>
      <c r="LMW14" s="963"/>
      <c r="LMX14" s="962"/>
      <c r="LMY14" s="961"/>
      <c r="LMZ14" s="961"/>
      <c r="LNA14" s="963"/>
      <c r="LNB14" s="962"/>
      <c r="LNC14" s="961"/>
      <c r="LND14" s="961"/>
      <c r="LNE14" s="963"/>
      <c r="LNF14" s="962"/>
      <c r="LNG14" s="961"/>
      <c r="LNH14" s="961"/>
      <c r="LNI14" s="963"/>
      <c r="LNJ14" s="962"/>
      <c r="LNK14" s="961"/>
      <c r="LNL14" s="961"/>
      <c r="LNM14" s="963"/>
      <c r="LNN14" s="962"/>
      <c r="LNO14" s="961"/>
      <c r="LNP14" s="961"/>
      <c r="LNQ14" s="963"/>
      <c r="LNR14" s="962"/>
      <c r="LNS14" s="961"/>
      <c r="LNT14" s="961"/>
      <c r="LNU14" s="963"/>
      <c r="LNV14" s="962"/>
      <c r="LNW14" s="961"/>
      <c r="LNX14" s="961"/>
      <c r="LNY14" s="963"/>
      <c r="LNZ14" s="962"/>
      <c r="LOA14" s="961"/>
      <c r="LOB14" s="961"/>
      <c r="LOC14" s="963"/>
      <c r="LOD14" s="962"/>
      <c r="LOE14" s="961"/>
      <c r="LOF14" s="961"/>
      <c r="LOG14" s="963"/>
      <c r="LOH14" s="962"/>
      <c r="LOI14" s="961"/>
      <c r="LOJ14" s="961"/>
      <c r="LOK14" s="963"/>
      <c r="LOL14" s="962"/>
      <c r="LOM14" s="961"/>
      <c r="LON14" s="961"/>
      <c r="LOO14" s="963"/>
      <c r="LOP14" s="962"/>
      <c r="LOQ14" s="961"/>
      <c r="LOR14" s="961"/>
      <c r="LOS14" s="963"/>
      <c r="LOT14" s="962"/>
      <c r="LOU14" s="961"/>
      <c r="LOV14" s="961"/>
      <c r="LOW14" s="963"/>
      <c r="LOX14" s="962"/>
      <c r="LOY14" s="961"/>
      <c r="LOZ14" s="961"/>
      <c r="LPA14" s="963"/>
      <c r="LPB14" s="962"/>
      <c r="LPC14" s="961"/>
      <c r="LPD14" s="961"/>
      <c r="LPE14" s="963"/>
      <c r="LPF14" s="962"/>
      <c r="LPG14" s="961"/>
      <c r="LPH14" s="961"/>
      <c r="LPI14" s="963"/>
      <c r="LPJ14" s="962"/>
      <c r="LPK14" s="961"/>
      <c r="LPL14" s="961"/>
      <c r="LPM14" s="963"/>
      <c r="LPN14" s="962"/>
      <c r="LPO14" s="961"/>
      <c r="LPP14" s="961"/>
      <c r="LPQ14" s="963"/>
      <c r="LPR14" s="962"/>
      <c r="LPS14" s="961"/>
      <c r="LPT14" s="961"/>
      <c r="LPU14" s="963"/>
      <c r="LPV14" s="962"/>
      <c r="LPW14" s="961"/>
      <c r="LPX14" s="961"/>
      <c r="LPY14" s="963"/>
      <c r="LPZ14" s="962"/>
      <c r="LQA14" s="961"/>
      <c r="LQB14" s="961"/>
      <c r="LQC14" s="963"/>
      <c r="LQD14" s="962"/>
      <c r="LQE14" s="961"/>
      <c r="LQF14" s="961"/>
      <c r="LQG14" s="963"/>
      <c r="LQH14" s="962"/>
      <c r="LQI14" s="961"/>
      <c r="LQJ14" s="961"/>
      <c r="LQK14" s="963"/>
      <c r="LQL14" s="962"/>
      <c r="LQM14" s="961"/>
      <c r="LQN14" s="961"/>
      <c r="LQO14" s="963"/>
      <c r="LQP14" s="962"/>
      <c r="LQQ14" s="961"/>
      <c r="LQR14" s="961"/>
      <c r="LQS14" s="963"/>
      <c r="LQT14" s="962"/>
      <c r="LQU14" s="961"/>
      <c r="LQV14" s="961"/>
      <c r="LQW14" s="963"/>
      <c r="LQX14" s="962"/>
      <c r="LQY14" s="961"/>
      <c r="LQZ14" s="961"/>
      <c r="LRA14" s="963"/>
      <c r="LRB14" s="962"/>
      <c r="LRC14" s="961"/>
      <c r="LRD14" s="961"/>
      <c r="LRE14" s="963"/>
      <c r="LRF14" s="962"/>
      <c r="LRG14" s="961"/>
      <c r="LRH14" s="961"/>
      <c r="LRI14" s="963"/>
      <c r="LRJ14" s="962"/>
      <c r="LRK14" s="961"/>
      <c r="LRL14" s="961"/>
      <c r="LRM14" s="963"/>
      <c r="LRN14" s="962"/>
      <c r="LRO14" s="961"/>
      <c r="LRP14" s="961"/>
      <c r="LRQ14" s="963"/>
      <c r="LRR14" s="962"/>
      <c r="LRS14" s="961"/>
      <c r="LRT14" s="961"/>
      <c r="LRU14" s="963"/>
      <c r="LRV14" s="962"/>
      <c r="LRW14" s="961"/>
      <c r="LRX14" s="961"/>
      <c r="LRY14" s="963"/>
      <c r="LRZ14" s="962"/>
      <c r="LSA14" s="961"/>
      <c r="LSB14" s="961"/>
      <c r="LSC14" s="963"/>
      <c r="LSD14" s="962"/>
      <c r="LSE14" s="961"/>
      <c r="LSF14" s="961"/>
      <c r="LSG14" s="963"/>
      <c r="LSH14" s="962"/>
      <c r="LSI14" s="961"/>
      <c r="LSJ14" s="961"/>
      <c r="LSK14" s="963"/>
      <c r="LSL14" s="962"/>
      <c r="LSM14" s="961"/>
      <c r="LSN14" s="961"/>
      <c r="LSO14" s="963"/>
      <c r="LSP14" s="962"/>
      <c r="LSQ14" s="961"/>
      <c r="LSR14" s="961"/>
      <c r="LSS14" s="963"/>
      <c r="LST14" s="962"/>
      <c r="LSU14" s="961"/>
      <c r="LSV14" s="961"/>
      <c r="LSW14" s="963"/>
      <c r="LSX14" s="962"/>
      <c r="LSY14" s="961"/>
      <c r="LSZ14" s="961"/>
      <c r="LTA14" s="963"/>
      <c r="LTB14" s="962"/>
      <c r="LTC14" s="961"/>
      <c r="LTD14" s="961"/>
      <c r="LTE14" s="963"/>
      <c r="LTF14" s="962"/>
      <c r="LTG14" s="961"/>
      <c r="LTH14" s="961"/>
      <c r="LTI14" s="963"/>
      <c r="LTJ14" s="962"/>
      <c r="LTK14" s="961"/>
      <c r="LTL14" s="961"/>
      <c r="LTM14" s="963"/>
      <c r="LTN14" s="962"/>
      <c r="LTO14" s="961"/>
      <c r="LTP14" s="961"/>
      <c r="LTQ14" s="963"/>
      <c r="LTR14" s="962"/>
      <c r="LTS14" s="961"/>
      <c r="LTT14" s="961"/>
      <c r="LTU14" s="963"/>
      <c r="LTV14" s="962"/>
      <c r="LTW14" s="961"/>
      <c r="LTX14" s="961"/>
      <c r="LTY14" s="963"/>
      <c r="LTZ14" s="962"/>
      <c r="LUA14" s="961"/>
      <c r="LUB14" s="961"/>
      <c r="LUC14" s="963"/>
      <c r="LUD14" s="962"/>
      <c r="LUE14" s="961"/>
      <c r="LUF14" s="961"/>
      <c r="LUG14" s="963"/>
      <c r="LUH14" s="962"/>
      <c r="LUI14" s="961"/>
      <c r="LUJ14" s="961"/>
      <c r="LUK14" s="963"/>
      <c r="LUL14" s="962"/>
      <c r="LUM14" s="961"/>
      <c r="LUN14" s="961"/>
      <c r="LUO14" s="963"/>
      <c r="LUP14" s="962"/>
      <c r="LUQ14" s="961"/>
      <c r="LUR14" s="961"/>
      <c r="LUS14" s="963"/>
      <c r="LUT14" s="962"/>
      <c r="LUU14" s="961"/>
      <c r="LUV14" s="961"/>
      <c r="LUW14" s="963"/>
      <c r="LUX14" s="962"/>
      <c r="LUY14" s="961"/>
      <c r="LUZ14" s="961"/>
      <c r="LVA14" s="963"/>
      <c r="LVB14" s="962"/>
      <c r="LVC14" s="961"/>
      <c r="LVD14" s="961"/>
      <c r="LVE14" s="963"/>
      <c r="LVF14" s="962"/>
      <c r="LVG14" s="961"/>
      <c r="LVH14" s="961"/>
      <c r="LVI14" s="963"/>
      <c r="LVJ14" s="962"/>
      <c r="LVK14" s="961"/>
      <c r="LVL14" s="961"/>
      <c r="LVM14" s="963"/>
      <c r="LVN14" s="962"/>
      <c r="LVO14" s="961"/>
      <c r="LVP14" s="961"/>
      <c r="LVQ14" s="963"/>
      <c r="LVR14" s="962"/>
      <c r="LVS14" s="961"/>
      <c r="LVT14" s="961"/>
      <c r="LVU14" s="963"/>
      <c r="LVV14" s="962"/>
      <c r="LVW14" s="961"/>
      <c r="LVX14" s="961"/>
      <c r="LVY14" s="963"/>
      <c r="LVZ14" s="962"/>
      <c r="LWA14" s="961"/>
      <c r="LWB14" s="961"/>
      <c r="LWC14" s="963"/>
      <c r="LWD14" s="962"/>
      <c r="LWE14" s="961"/>
      <c r="LWF14" s="961"/>
      <c r="LWG14" s="963"/>
      <c r="LWH14" s="962"/>
      <c r="LWI14" s="961"/>
      <c r="LWJ14" s="961"/>
      <c r="LWK14" s="963"/>
      <c r="LWL14" s="962"/>
      <c r="LWM14" s="961"/>
      <c r="LWN14" s="961"/>
      <c r="LWO14" s="963"/>
      <c r="LWP14" s="962"/>
      <c r="LWQ14" s="961"/>
      <c r="LWR14" s="961"/>
      <c r="LWS14" s="963"/>
      <c r="LWT14" s="962"/>
      <c r="LWU14" s="961"/>
      <c r="LWV14" s="961"/>
      <c r="LWW14" s="963"/>
      <c r="LWX14" s="962"/>
      <c r="LWY14" s="961"/>
      <c r="LWZ14" s="961"/>
      <c r="LXA14" s="963"/>
      <c r="LXB14" s="962"/>
      <c r="LXC14" s="961"/>
      <c r="LXD14" s="961"/>
      <c r="LXE14" s="963"/>
      <c r="LXF14" s="962"/>
      <c r="LXG14" s="961"/>
      <c r="LXH14" s="961"/>
      <c r="LXI14" s="963"/>
      <c r="LXJ14" s="962"/>
      <c r="LXK14" s="961"/>
      <c r="LXL14" s="961"/>
      <c r="LXM14" s="963"/>
      <c r="LXN14" s="962"/>
      <c r="LXO14" s="961"/>
      <c r="LXP14" s="961"/>
      <c r="LXQ14" s="963"/>
      <c r="LXR14" s="962"/>
      <c r="LXS14" s="961"/>
      <c r="LXT14" s="961"/>
      <c r="LXU14" s="963"/>
      <c r="LXV14" s="962"/>
      <c r="LXW14" s="961"/>
      <c r="LXX14" s="961"/>
      <c r="LXY14" s="963"/>
      <c r="LXZ14" s="962"/>
      <c r="LYA14" s="961"/>
      <c r="LYB14" s="961"/>
      <c r="LYC14" s="963"/>
      <c r="LYD14" s="962"/>
      <c r="LYE14" s="961"/>
      <c r="LYF14" s="961"/>
      <c r="LYG14" s="963"/>
      <c r="LYH14" s="962"/>
      <c r="LYI14" s="961"/>
      <c r="LYJ14" s="961"/>
      <c r="LYK14" s="963"/>
      <c r="LYL14" s="962"/>
      <c r="LYM14" s="961"/>
      <c r="LYN14" s="961"/>
      <c r="LYO14" s="963"/>
      <c r="LYP14" s="962"/>
      <c r="LYQ14" s="961"/>
      <c r="LYR14" s="961"/>
      <c r="LYS14" s="963"/>
      <c r="LYT14" s="962"/>
      <c r="LYU14" s="961"/>
      <c r="LYV14" s="961"/>
      <c r="LYW14" s="963"/>
      <c r="LYX14" s="962"/>
      <c r="LYY14" s="961"/>
      <c r="LYZ14" s="961"/>
      <c r="LZA14" s="963"/>
      <c r="LZB14" s="962"/>
      <c r="LZC14" s="961"/>
      <c r="LZD14" s="961"/>
      <c r="LZE14" s="963"/>
      <c r="LZF14" s="962"/>
      <c r="LZG14" s="961"/>
      <c r="LZH14" s="961"/>
      <c r="LZI14" s="963"/>
      <c r="LZJ14" s="962"/>
      <c r="LZK14" s="961"/>
      <c r="LZL14" s="961"/>
      <c r="LZM14" s="963"/>
      <c r="LZN14" s="962"/>
      <c r="LZO14" s="961"/>
      <c r="LZP14" s="961"/>
      <c r="LZQ14" s="963"/>
      <c r="LZR14" s="962"/>
      <c r="LZS14" s="961"/>
      <c r="LZT14" s="961"/>
      <c r="LZU14" s="963"/>
      <c r="LZV14" s="962"/>
      <c r="LZW14" s="961"/>
      <c r="LZX14" s="961"/>
      <c r="LZY14" s="963"/>
      <c r="LZZ14" s="962"/>
      <c r="MAA14" s="961"/>
      <c r="MAB14" s="961"/>
      <c r="MAC14" s="963"/>
      <c r="MAD14" s="962"/>
      <c r="MAE14" s="961"/>
      <c r="MAF14" s="961"/>
      <c r="MAG14" s="963"/>
      <c r="MAH14" s="962"/>
      <c r="MAI14" s="961"/>
      <c r="MAJ14" s="961"/>
      <c r="MAK14" s="963"/>
      <c r="MAL14" s="962"/>
      <c r="MAM14" s="961"/>
      <c r="MAN14" s="961"/>
      <c r="MAO14" s="963"/>
      <c r="MAP14" s="962"/>
      <c r="MAQ14" s="961"/>
      <c r="MAR14" s="961"/>
      <c r="MAS14" s="963"/>
      <c r="MAT14" s="962"/>
      <c r="MAU14" s="961"/>
      <c r="MAV14" s="961"/>
      <c r="MAW14" s="963"/>
      <c r="MAX14" s="962"/>
      <c r="MAY14" s="961"/>
      <c r="MAZ14" s="961"/>
      <c r="MBA14" s="963"/>
      <c r="MBB14" s="962"/>
      <c r="MBC14" s="961"/>
      <c r="MBD14" s="961"/>
      <c r="MBE14" s="963"/>
      <c r="MBF14" s="962"/>
      <c r="MBG14" s="961"/>
      <c r="MBH14" s="961"/>
      <c r="MBI14" s="963"/>
      <c r="MBJ14" s="962"/>
      <c r="MBK14" s="961"/>
      <c r="MBL14" s="961"/>
      <c r="MBM14" s="963"/>
      <c r="MBN14" s="962"/>
      <c r="MBO14" s="961"/>
      <c r="MBP14" s="961"/>
      <c r="MBQ14" s="963"/>
      <c r="MBR14" s="962"/>
      <c r="MBS14" s="961"/>
      <c r="MBT14" s="961"/>
      <c r="MBU14" s="963"/>
      <c r="MBV14" s="962"/>
      <c r="MBW14" s="961"/>
      <c r="MBX14" s="961"/>
      <c r="MBY14" s="963"/>
      <c r="MBZ14" s="962"/>
      <c r="MCA14" s="961"/>
      <c r="MCB14" s="961"/>
      <c r="MCC14" s="963"/>
      <c r="MCD14" s="962"/>
      <c r="MCE14" s="961"/>
      <c r="MCF14" s="961"/>
      <c r="MCG14" s="963"/>
      <c r="MCH14" s="962"/>
      <c r="MCI14" s="961"/>
      <c r="MCJ14" s="961"/>
      <c r="MCK14" s="963"/>
      <c r="MCL14" s="962"/>
      <c r="MCM14" s="961"/>
      <c r="MCN14" s="961"/>
      <c r="MCO14" s="963"/>
      <c r="MCP14" s="962"/>
      <c r="MCQ14" s="961"/>
      <c r="MCR14" s="961"/>
      <c r="MCS14" s="963"/>
      <c r="MCT14" s="962"/>
      <c r="MCU14" s="961"/>
      <c r="MCV14" s="961"/>
      <c r="MCW14" s="963"/>
      <c r="MCX14" s="962"/>
      <c r="MCY14" s="961"/>
      <c r="MCZ14" s="961"/>
      <c r="MDA14" s="963"/>
      <c r="MDB14" s="962"/>
      <c r="MDC14" s="961"/>
      <c r="MDD14" s="961"/>
      <c r="MDE14" s="963"/>
      <c r="MDF14" s="962"/>
      <c r="MDG14" s="961"/>
      <c r="MDH14" s="961"/>
      <c r="MDI14" s="963"/>
      <c r="MDJ14" s="962"/>
      <c r="MDK14" s="961"/>
      <c r="MDL14" s="961"/>
      <c r="MDM14" s="963"/>
      <c r="MDN14" s="962"/>
      <c r="MDO14" s="961"/>
      <c r="MDP14" s="961"/>
      <c r="MDQ14" s="963"/>
      <c r="MDR14" s="962"/>
      <c r="MDS14" s="961"/>
      <c r="MDT14" s="961"/>
      <c r="MDU14" s="963"/>
      <c r="MDV14" s="962"/>
      <c r="MDW14" s="961"/>
      <c r="MDX14" s="961"/>
      <c r="MDY14" s="963"/>
      <c r="MDZ14" s="962"/>
      <c r="MEA14" s="961"/>
      <c r="MEB14" s="961"/>
      <c r="MEC14" s="963"/>
      <c r="MED14" s="962"/>
      <c r="MEE14" s="961"/>
      <c r="MEF14" s="961"/>
      <c r="MEG14" s="963"/>
      <c r="MEH14" s="962"/>
      <c r="MEI14" s="961"/>
      <c r="MEJ14" s="961"/>
      <c r="MEK14" s="963"/>
      <c r="MEL14" s="962"/>
      <c r="MEM14" s="961"/>
      <c r="MEN14" s="961"/>
      <c r="MEO14" s="963"/>
      <c r="MEP14" s="962"/>
      <c r="MEQ14" s="961"/>
      <c r="MER14" s="961"/>
      <c r="MES14" s="963"/>
      <c r="MET14" s="962"/>
      <c r="MEU14" s="961"/>
      <c r="MEV14" s="961"/>
      <c r="MEW14" s="963"/>
      <c r="MEX14" s="962"/>
      <c r="MEY14" s="961"/>
      <c r="MEZ14" s="961"/>
      <c r="MFA14" s="963"/>
      <c r="MFB14" s="962"/>
      <c r="MFC14" s="961"/>
      <c r="MFD14" s="961"/>
      <c r="MFE14" s="963"/>
      <c r="MFF14" s="962"/>
      <c r="MFG14" s="961"/>
      <c r="MFH14" s="961"/>
      <c r="MFI14" s="963"/>
      <c r="MFJ14" s="962"/>
      <c r="MFK14" s="961"/>
      <c r="MFL14" s="961"/>
      <c r="MFM14" s="963"/>
      <c r="MFN14" s="962"/>
      <c r="MFO14" s="961"/>
      <c r="MFP14" s="961"/>
      <c r="MFQ14" s="963"/>
      <c r="MFR14" s="962"/>
      <c r="MFS14" s="961"/>
      <c r="MFT14" s="961"/>
      <c r="MFU14" s="963"/>
      <c r="MFV14" s="962"/>
      <c r="MFW14" s="961"/>
      <c r="MFX14" s="961"/>
      <c r="MFY14" s="963"/>
      <c r="MFZ14" s="962"/>
      <c r="MGA14" s="961"/>
      <c r="MGB14" s="961"/>
      <c r="MGC14" s="963"/>
      <c r="MGD14" s="962"/>
      <c r="MGE14" s="961"/>
      <c r="MGF14" s="961"/>
      <c r="MGG14" s="963"/>
      <c r="MGH14" s="962"/>
      <c r="MGI14" s="961"/>
      <c r="MGJ14" s="961"/>
      <c r="MGK14" s="963"/>
      <c r="MGL14" s="962"/>
      <c r="MGM14" s="961"/>
      <c r="MGN14" s="961"/>
      <c r="MGO14" s="963"/>
      <c r="MGP14" s="962"/>
      <c r="MGQ14" s="961"/>
      <c r="MGR14" s="961"/>
      <c r="MGS14" s="963"/>
      <c r="MGT14" s="962"/>
      <c r="MGU14" s="961"/>
      <c r="MGV14" s="961"/>
      <c r="MGW14" s="963"/>
      <c r="MGX14" s="962"/>
      <c r="MGY14" s="961"/>
      <c r="MGZ14" s="961"/>
      <c r="MHA14" s="963"/>
      <c r="MHB14" s="962"/>
      <c r="MHC14" s="961"/>
      <c r="MHD14" s="961"/>
      <c r="MHE14" s="963"/>
      <c r="MHF14" s="962"/>
      <c r="MHG14" s="961"/>
      <c r="MHH14" s="961"/>
      <c r="MHI14" s="963"/>
      <c r="MHJ14" s="962"/>
      <c r="MHK14" s="961"/>
      <c r="MHL14" s="961"/>
      <c r="MHM14" s="963"/>
      <c r="MHN14" s="962"/>
      <c r="MHO14" s="961"/>
      <c r="MHP14" s="961"/>
      <c r="MHQ14" s="963"/>
      <c r="MHR14" s="962"/>
      <c r="MHS14" s="961"/>
      <c r="MHT14" s="961"/>
      <c r="MHU14" s="963"/>
      <c r="MHV14" s="962"/>
      <c r="MHW14" s="961"/>
      <c r="MHX14" s="961"/>
      <c r="MHY14" s="963"/>
      <c r="MHZ14" s="962"/>
      <c r="MIA14" s="961"/>
      <c r="MIB14" s="961"/>
      <c r="MIC14" s="963"/>
      <c r="MID14" s="962"/>
      <c r="MIE14" s="961"/>
      <c r="MIF14" s="961"/>
      <c r="MIG14" s="963"/>
      <c r="MIH14" s="962"/>
      <c r="MII14" s="961"/>
      <c r="MIJ14" s="961"/>
      <c r="MIK14" s="963"/>
      <c r="MIL14" s="962"/>
      <c r="MIM14" s="961"/>
      <c r="MIN14" s="961"/>
      <c r="MIO14" s="963"/>
      <c r="MIP14" s="962"/>
      <c r="MIQ14" s="961"/>
      <c r="MIR14" s="961"/>
      <c r="MIS14" s="963"/>
      <c r="MIT14" s="962"/>
      <c r="MIU14" s="961"/>
      <c r="MIV14" s="961"/>
      <c r="MIW14" s="963"/>
      <c r="MIX14" s="962"/>
      <c r="MIY14" s="961"/>
      <c r="MIZ14" s="961"/>
      <c r="MJA14" s="963"/>
      <c r="MJB14" s="962"/>
      <c r="MJC14" s="961"/>
      <c r="MJD14" s="961"/>
      <c r="MJE14" s="963"/>
      <c r="MJF14" s="962"/>
      <c r="MJG14" s="961"/>
      <c r="MJH14" s="961"/>
      <c r="MJI14" s="963"/>
      <c r="MJJ14" s="962"/>
      <c r="MJK14" s="961"/>
      <c r="MJL14" s="961"/>
      <c r="MJM14" s="963"/>
      <c r="MJN14" s="962"/>
      <c r="MJO14" s="961"/>
      <c r="MJP14" s="961"/>
      <c r="MJQ14" s="963"/>
      <c r="MJR14" s="962"/>
      <c r="MJS14" s="961"/>
      <c r="MJT14" s="961"/>
      <c r="MJU14" s="963"/>
      <c r="MJV14" s="962"/>
      <c r="MJW14" s="961"/>
      <c r="MJX14" s="961"/>
      <c r="MJY14" s="963"/>
      <c r="MJZ14" s="962"/>
      <c r="MKA14" s="961"/>
      <c r="MKB14" s="961"/>
      <c r="MKC14" s="963"/>
      <c r="MKD14" s="962"/>
      <c r="MKE14" s="961"/>
      <c r="MKF14" s="961"/>
      <c r="MKG14" s="963"/>
      <c r="MKH14" s="962"/>
      <c r="MKI14" s="961"/>
      <c r="MKJ14" s="961"/>
      <c r="MKK14" s="963"/>
      <c r="MKL14" s="962"/>
      <c r="MKM14" s="961"/>
      <c r="MKN14" s="961"/>
      <c r="MKO14" s="963"/>
      <c r="MKP14" s="962"/>
      <c r="MKQ14" s="961"/>
      <c r="MKR14" s="961"/>
      <c r="MKS14" s="963"/>
      <c r="MKT14" s="962"/>
      <c r="MKU14" s="961"/>
      <c r="MKV14" s="961"/>
      <c r="MKW14" s="963"/>
      <c r="MKX14" s="962"/>
      <c r="MKY14" s="961"/>
      <c r="MKZ14" s="961"/>
      <c r="MLA14" s="963"/>
      <c r="MLB14" s="962"/>
      <c r="MLC14" s="961"/>
      <c r="MLD14" s="961"/>
      <c r="MLE14" s="963"/>
      <c r="MLF14" s="962"/>
      <c r="MLG14" s="961"/>
      <c r="MLH14" s="961"/>
      <c r="MLI14" s="963"/>
      <c r="MLJ14" s="962"/>
      <c r="MLK14" s="961"/>
      <c r="MLL14" s="961"/>
      <c r="MLM14" s="963"/>
      <c r="MLN14" s="962"/>
      <c r="MLO14" s="961"/>
      <c r="MLP14" s="961"/>
      <c r="MLQ14" s="963"/>
      <c r="MLR14" s="962"/>
      <c r="MLS14" s="961"/>
      <c r="MLT14" s="961"/>
      <c r="MLU14" s="963"/>
      <c r="MLV14" s="962"/>
      <c r="MLW14" s="961"/>
      <c r="MLX14" s="961"/>
      <c r="MLY14" s="963"/>
      <c r="MLZ14" s="962"/>
      <c r="MMA14" s="961"/>
      <c r="MMB14" s="961"/>
      <c r="MMC14" s="963"/>
      <c r="MMD14" s="962"/>
      <c r="MME14" s="961"/>
      <c r="MMF14" s="961"/>
      <c r="MMG14" s="963"/>
      <c r="MMH14" s="962"/>
      <c r="MMI14" s="961"/>
      <c r="MMJ14" s="961"/>
      <c r="MMK14" s="963"/>
      <c r="MML14" s="962"/>
      <c r="MMM14" s="961"/>
      <c r="MMN14" s="961"/>
      <c r="MMO14" s="963"/>
      <c r="MMP14" s="962"/>
      <c r="MMQ14" s="961"/>
      <c r="MMR14" s="961"/>
      <c r="MMS14" s="963"/>
      <c r="MMT14" s="962"/>
      <c r="MMU14" s="961"/>
      <c r="MMV14" s="961"/>
      <c r="MMW14" s="963"/>
      <c r="MMX14" s="962"/>
      <c r="MMY14" s="961"/>
      <c r="MMZ14" s="961"/>
      <c r="MNA14" s="963"/>
      <c r="MNB14" s="962"/>
      <c r="MNC14" s="961"/>
      <c r="MND14" s="961"/>
      <c r="MNE14" s="963"/>
      <c r="MNF14" s="962"/>
      <c r="MNG14" s="961"/>
      <c r="MNH14" s="961"/>
      <c r="MNI14" s="963"/>
      <c r="MNJ14" s="962"/>
      <c r="MNK14" s="961"/>
      <c r="MNL14" s="961"/>
      <c r="MNM14" s="963"/>
      <c r="MNN14" s="962"/>
      <c r="MNO14" s="961"/>
      <c r="MNP14" s="961"/>
      <c r="MNQ14" s="963"/>
      <c r="MNR14" s="962"/>
      <c r="MNS14" s="961"/>
      <c r="MNT14" s="961"/>
      <c r="MNU14" s="963"/>
      <c r="MNV14" s="962"/>
      <c r="MNW14" s="961"/>
      <c r="MNX14" s="961"/>
      <c r="MNY14" s="963"/>
      <c r="MNZ14" s="962"/>
      <c r="MOA14" s="961"/>
      <c r="MOB14" s="961"/>
      <c r="MOC14" s="963"/>
      <c r="MOD14" s="962"/>
      <c r="MOE14" s="961"/>
      <c r="MOF14" s="961"/>
      <c r="MOG14" s="963"/>
      <c r="MOH14" s="962"/>
      <c r="MOI14" s="961"/>
      <c r="MOJ14" s="961"/>
      <c r="MOK14" s="963"/>
      <c r="MOL14" s="962"/>
      <c r="MOM14" s="961"/>
      <c r="MON14" s="961"/>
      <c r="MOO14" s="963"/>
      <c r="MOP14" s="962"/>
      <c r="MOQ14" s="961"/>
      <c r="MOR14" s="961"/>
      <c r="MOS14" s="963"/>
      <c r="MOT14" s="962"/>
      <c r="MOU14" s="961"/>
      <c r="MOV14" s="961"/>
      <c r="MOW14" s="963"/>
      <c r="MOX14" s="962"/>
      <c r="MOY14" s="961"/>
      <c r="MOZ14" s="961"/>
      <c r="MPA14" s="963"/>
      <c r="MPB14" s="962"/>
      <c r="MPC14" s="961"/>
      <c r="MPD14" s="961"/>
      <c r="MPE14" s="963"/>
      <c r="MPF14" s="962"/>
      <c r="MPG14" s="961"/>
      <c r="MPH14" s="961"/>
      <c r="MPI14" s="963"/>
      <c r="MPJ14" s="962"/>
      <c r="MPK14" s="961"/>
      <c r="MPL14" s="961"/>
      <c r="MPM14" s="963"/>
      <c r="MPN14" s="962"/>
      <c r="MPO14" s="961"/>
      <c r="MPP14" s="961"/>
      <c r="MPQ14" s="963"/>
      <c r="MPR14" s="962"/>
      <c r="MPS14" s="961"/>
      <c r="MPT14" s="961"/>
      <c r="MPU14" s="963"/>
      <c r="MPV14" s="962"/>
      <c r="MPW14" s="961"/>
      <c r="MPX14" s="961"/>
      <c r="MPY14" s="963"/>
      <c r="MPZ14" s="962"/>
      <c r="MQA14" s="961"/>
      <c r="MQB14" s="961"/>
      <c r="MQC14" s="963"/>
      <c r="MQD14" s="962"/>
      <c r="MQE14" s="961"/>
      <c r="MQF14" s="961"/>
      <c r="MQG14" s="963"/>
      <c r="MQH14" s="962"/>
      <c r="MQI14" s="961"/>
      <c r="MQJ14" s="961"/>
      <c r="MQK14" s="963"/>
      <c r="MQL14" s="962"/>
      <c r="MQM14" s="961"/>
      <c r="MQN14" s="961"/>
      <c r="MQO14" s="963"/>
      <c r="MQP14" s="962"/>
      <c r="MQQ14" s="961"/>
      <c r="MQR14" s="961"/>
      <c r="MQS14" s="963"/>
      <c r="MQT14" s="962"/>
      <c r="MQU14" s="961"/>
      <c r="MQV14" s="961"/>
      <c r="MQW14" s="963"/>
      <c r="MQX14" s="962"/>
      <c r="MQY14" s="961"/>
      <c r="MQZ14" s="961"/>
      <c r="MRA14" s="963"/>
      <c r="MRB14" s="962"/>
      <c r="MRC14" s="961"/>
      <c r="MRD14" s="961"/>
      <c r="MRE14" s="963"/>
      <c r="MRF14" s="962"/>
      <c r="MRG14" s="961"/>
      <c r="MRH14" s="961"/>
      <c r="MRI14" s="963"/>
      <c r="MRJ14" s="962"/>
      <c r="MRK14" s="961"/>
      <c r="MRL14" s="961"/>
      <c r="MRM14" s="963"/>
      <c r="MRN14" s="962"/>
      <c r="MRO14" s="961"/>
      <c r="MRP14" s="961"/>
      <c r="MRQ14" s="963"/>
      <c r="MRR14" s="962"/>
      <c r="MRS14" s="961"/>
      <c r="MRT14" s="961"/>
      <c r="MRU14" s="963"/>
      <c r="MRV14" s="962"/>
      <c r="MRW14" s="961"/>
      <c r="MRX14" s="961"/>
      <c r="MRY14" s="963"/>
      <c r="MRZ14" s="962"/>
      <c r="MSA14" s="961"/>
      <c r="MSB14" s="961"/>
      <c r="MSC14" s="963"/>
      <c r="MSD14" s="962"/>
      <c r="MSE14" s="961"/>
      <c r="MSF14" s="961"/>
      <c r="MSG14" s="963"/>
      <c r="MSH14" s="962"/>
      <c r="MSI14" s="961"/>
      <c r="MSJ14" s="961"/>
      <c r="MSK14" s="963"/>
      <c r="MSL14" s="962"/>
      <c r="MSM14" s="961"/>
      <c r="MSN14" s="961"/>
      <c r="MSO14" s="963"/>
      <c r="MSP14" s="962"/>
      <c r="MSQ14" s="961"/>
      <c r="MSR14" s="961"/>
      <c r="MSS14" s="963"/>
      <c r="MST14" s="962"/>
      <c r="MSU14" s="961"/>
      <c r="MSV14" s="961"/>
      <c r="MSW14" s="963"/>
      <c r="MSX14" s="962"/>
      <c r="MSY14" s="961"/>
      <c r="MSZ14" s="961"/>
      <c r="MTA14" s="963"/>
      <c r="MTB14" s="962"/>
      <c r="MTC14" s="961"/>
      <c r="MTD14" s="961"/>
      <c r="MTE14" s="963"/>
      <c r="MTF14" s="962"/>
      <c r="MTG14" s="961"/>
      <c r="MTH14" s="961"/>
      <c r="MTI14" s="963"/>
      <c r="MTJ14" s="962"/>
      <c r="MTK14" s="961"/>
      <c r="MTL14" s="961"/>
      <c r="MTM14" s="963"/>
      <c r="MTN14" s="962"/>
      <c r="MTO14" s="961"/>
      <c r="MTP14" s="961"/>
      <c r="MTQ14" s="963"/>
      <c r="MTR14" s="962"/>
      <c r="MTS14" s="961"/>
      <c r="MTT14" s="961"/>
      <c r="MTU14" s="963"/>
      <c r="MTV14" s="962"/>
      <c r="MTW14" s="961"/>
      <c r="MTX14" s="961"/>
      <c r="MTY14" s="963"/>
      <c r="MTZ14" s="962"/>
      <c r="MUA14" s="961"/>
      <c r="MUB14" s="961"/>
      <c r="MUC14" s="963"/>
      <c r="MUD14" s="962"/>
      <c r="MUE14" s="961"/>
      <c r="MUF14" s="961"/>
      <c r="MUG14" s="963"/>
      <c r="MUH14" s="962"/>
      <c r="MUI14" s="961"/>
      <c r="MUJ14" s="961"/>
      <c r="MUK14" s="963"/>
      <c r="MUL14" s="962"/>
      <c r="MUM14" s="961"/>
      <c r="MUN14" s="961"/>
      <c r="MUO14" s="963"/>
      <c r="MUP14" s="962"/>
      <c r="MUQ14" s="961"/>
      <c r="MUR14" s="961"/>
      <c r="MUS14" s="963"/>
      <c r="MUT14" s="962"/>
      <c r="MUU14" s="961"/>
      <c r="MUV14" s="961"/>
      <c r="MUW14" s="963"/>
      <c r="MUX14" s="962"/>
      <c r="MUY14" s="961"/>
      <c r="MUZ14" s="961"/>
      <c r="MVA14" s="963"/>
      <c r="MVB14" s="962"/>
      <c r="MVC14" s="961"/>
      <c r="MVD14" s="961"/>
      <c r="MVE14" s="963"/>
      <c r="MVF14" s="962"/>
      <c r="MVG14" s="961"/>
      <c r="MVH14" s="961"/>
      <c r="MVI14" s="963"/>
      <c r="MVJ14" s="962"/>
      <c r="MVK14" s="961"/>
      <c r="MVL14" s="961"/>
      <c r="MVM14" s="963"/>
      <c r="MVN14" s="962"/>
      <c r="MVO14" s="961"/>
      <c r="MVP14" s="961"/>
      <c r="MVQ14" s="963"/>
      <c r="MVR14" s="962"/>
      <c r="MVS14" s="961"/>
      <c r="MVT14" s="961"/>
      <c r="MVU14" s="963"/>
      <c r="MVV14" s="962"/>
      <c r="MVW14" s="961"/>
      <c r="MVX14" s="961"/>
      <c r="MVY14" s="963"/>
      <c r="MVZ14" s="962"/>
      <c r="MWA14" s="961"/>
      <c r="MWB14" s="961"/>
      <c r="MWC14" s="963"/>
      <c r="MWD14" s="962"/>
      <c r="MWE14" s="961"/>
      <c r="MWF14" s="961"/>
      <c r="MWG14" s="963"/>
      <c r="MWH14" s="962"/>
      <c r="MWI14" s="961"/>
      <c r="MWJ14" s="961"/>
      <c r="MWK14" s="963"/>
      <c r="MWL14" s="962"/>
      <c r="MWM14" s="961"/>
      <c r="MWN14" s="961"/>
      <c r="MWO14" s="963"/>
      <c r="MWP14" s="962"/>
      <c r="MWQ14" s="961"/>
      <c r="MWR14" s="961"/>
      <c r="MWS14" s="963"/>
      <c r="MWT14" s="962"/>
      <c r="MWU14" s="961"/>
      <c r="MWV14" s="961"/>
      <c r="MWW14" s="963"/>
      <c r="MWX14" s="962"/>
      <c r="MWY14" s="961"/>
      <c r="MWZ14" s="961"/>
      <c r="MXA14" s="963"/>
      <c r="MXB14" s="962"/>
      <c r="MXC14" s="961"/>
      <c r="MXD14" s="961"/>
      <c r="MXE14" s="963"/>
      <c r="MXF14" s="962"/>
      <c r="MXG14" s="961"/>
      <c r="MXH14" s="961"/>
      <c r="MXI14" s="963"/>
      <c r="MXJ14" s="962"/>
      <c r="MXK14" s="961"/>
      <c r="MXL14" s="961"/>
      <c r="MXM14" s="963"/>
      <c r="MXN14" s="962"/>
      <c r="MXO14" s="961"/>
      <c r="MXP14" s="961"/>
      <c r="MXQ14" s="963"/>
      <c r="MXR14" s="962"/>
      <c r="MXS14" s="961"/>
      <c r="MXT14" s="961"/>
      <c r="MXU14" s="963"/>
      <c r="MXV14" s="962"/>
      <c r="MXW14" s="961"/>
      <c r="MXX14" s="961"/>
      <c r="MXY14" s="963"/>
      <c r="MXZ14" s="962"/>
      <c r="MYA14" s="961"/>
      <c r="MYB14" s="961"/>
      <c r="MYC14" s="963"/>
      <c r="MYD14" s="962"/>
      <c r="MYE14" s="961"/>
      <c r="MYF14" s="961"/>
      <c r="MYG14" s="963"/>
      <c r="MYH14" s="962"/>
      <c r="MYI14" s="961"/>
      <c r="MYJ14" s="961"/>
      <c r="MYK14" s="963"/>
      <c r="MYL14" s="962"/>
      <c r="MYM14" s="961"/>
      <c r="MYN14" s="961"/>
      <c r="MYO14" s="963"/>
      <c r="MYP14" s="962"/>
      <c r="MYQ14" s="961"/>
      <c r="MYR14" s="961"/>
      <c r="MYS14" s="963"/>
      <c r="MYT14" s="962"/>
      <c r="MYU14" s="961"/>
      <c r="MYV14" s="961"/>
      <c r="MYW14" s="963"/>
      <c r="MYX14" s="962"/>
      <c r="MYY14" s="961"/>
      <c r="MYZ14" s="961"/>
      <c r="MZA14" s="963"/>
      <c r="MZB14" s="962"/>
      <c r="MZC14" s="961"/>
      <c r="MZD14" s="961"/>
      <c r="MZE14" s="963"/>
      <c r="MZF14" s="962"/>
      <c r="MZG14" s="961"/>
      <c r="MZH14" s="961"/>
      <c r="MZI14" s="963"/>
      <c r="MZJ14" s="962"/>
      <c r="MZK14" s="961"/>
      <c r="MZL14" s="961"/>
      <c r="MZM14" s="963"/>
      <c r="MZN14" s="962"/>
      <c r="MZO14" s="961"/>
      <c r="MZP14" s="961"/>
      <c r="MZQ14" s="963"/>
      <c r="MZR14" s="962"/>
      <c r="MZS14" s="961"/>
      <c r="MZT14" s="961"/>
      <c r="MZU14" s="963"/>
      <c r="MZV14" s="962"/>
      <c r="MZW14" s="961"/>
      <c r="MZX14" s="961"/>
      <c r="MZY14" s="963"/>
      <c r="MZZ14" s="962"/>
      <c r="NAA14" s="961"/>
      <c r="NAB14" s="961"/>
      <c r="NAC14" s="963"/>
      <c r="NAD14" s="962"/>
      <c r="NAE14" s="961"/>
      <c r="NAF14" s="961"/>
      <c r="NAG14" s="963"/>
      <c r="NAH14" s="962"/>
      <c r="NAI14" s="961"/>
      <c r="NAJ14" s="961"/>
      <c r="NAK14" s="963"/>
      <c r="NAL14" s="962"/>
      <c r="NAM14" s="961"/>
      <c r="NAN14" s="961"/>
      <c r="NAO14" s="963"/>
      <c r="NAP14" s="962"/>
      <c r="NAQ14" s="961"/>
      <c r="NAR14" s="961"/>
      <c r="NAS14" s="963"/>
      <c r="NAT14" s="962"/>
      <c r="NAU14" s="961"/>
      <c r="NAV14" s="961"/>
      <c r="NAW14" s="963"/>
      <c r="NAX14" s="962"/>
      <c r="NAY14" s="961"/>
      <c r="NAZ14" s="961"/>
      <c r="NBA14" s="963"/>
      <c r="NBB14" s="962"/>
      <c r="NBC14" s="961"/>
      <c r="NBD14" s="961"/>
      <c r="NBE14" s="963"/>
      <c r="NBF14" s="962"/>
      <c r="NBG14" s="961"/>
      <c r="NBH14" s="961"/>
      <c r="NBI14" s="963"/>
      <c r="NBJ14" s="962"/>
      <c r="NBK14" s="961"/>
      <c r="NBL14" s="961"/>
      <c r="NBM14" s="963"/>
      <c r="NBN14" s="962"/>
      <c r="NBO14" s="961"/>
      <c r="NBP14" s="961"/>
      <c r="NBQ14" s="963"/>
      <c r="NBR14" s="962"/>
      <c r="NBS14" s="961"/>
      <c r="NBT14" s="961"/>
      <c r="NBU14" s="963"/>
      <c r="NBV14" s="962"/>
      <c r="NBW14" s="961"/>
      <c r="NBX14" s="961"/>
      <c r="NBY14" s="963"/>
      <c r="NBZ14" s="962"/>
      <c r="NCA14" s="961"/>
      <c r="NCB14" s="961"/>
      <c r="NCC14" s="963"/>
      <c r="NCD14" s="962"/>
      <c r="NCE14" s="961"/>
      <c r="NCF14" s="961"/>
      <c r="NCG14" s="963"/>
      <c r="NCH14" s="962"/>
      <c r="NCI14" s="961"/>
      <c r="NCJ14" s="961"/>
      <c r="NCK14" s="963"/>
      <c r="NCL14" s="962"/>
      <c r="NCM14" s="961"/>
      <c r="NCN14" s="961"/>
      <c r="NCO14" s="963"/>
      <c r="NCP14" s="962"/>
      <c r="NCQ14" s="961"/>
      <c r="NCR14" s="961"/>
      <c r="NCS14" s="963"/>
      <c r="NCT14" s="962"/>
      <c r="NCU14" s="961"/>
      <c r="NCV14" s="961"/>
      <c r="NCW14" s="963"/>
      <c r="NCX14" s="962"/>
      <c r="NCY14" s="961"/>
      <c r="NCZ14" s="961"/>
      <c r="NDA14" s="963"/>
      <c r="NDB14" s="962"/>
      <c r="NDC14" s="961"/>
      <c r="NDD14" s="961"/>
      <c r="NDE14" s="963"/>
      <c r="NDF14" s="962"/>
      <c r="NDG14" s="961"/>
      <c r="NDH14" s="961"/>
      <c r="NDI14" s="963"/>
      <c r="NDJ14" s="962"/>
      <c r="NDK14" s="961"/>
      <c r="NDL14" s="961"/>
      <c r="NDM14" s="963"/>
      <c r="NDN14" s="962"/>
      <c r="NDO14" s="961"/>
      <c r="NDP14" s="961"/>
      <c r="NDQ14" s="963"/>
      <c r="NDR14" s="962"/>
      <c r="NDS14" s="961"/>
      <c r="NDT14" s="961"/>
      <c r="NDU14" s="963"/>
      <c r="NDV14" s="962"/>
      <c r="NDW14" s="961"/>
      <c r="NDX14" s="961"/>
      <c r="NDY14" s="963"/>
      <c r="NDZ14" s="962"/>
      <c r="NEA14" s="961"/>
      <c r="NEB14" s="961"/>
      <c r="NEC14" s="963"/>
      <c r="NED14" s="962"/>
      <c r="NEE14" s="961"/>
      <c r="NEF14" s="961"/>
      <c r="NEG14" s="963"/>
      <c r="NEH14" s="962"/>
      <c r="NEI14" s="961"/>
      <c r="NEJ14" s="961"/>
      <c r="NEK14" s="963"/>
      <c r="NEL14" s="962"/>
      <c r="NEM14" s="961"/>
      <c r="NEN14" s="961"/>
      <c r="NEO14" s="963"/>
      <c r="NEP14" s="962"/>
      <c r="NEQ14" s="961"/>
      <c r="NER14" s="961"/>
      <c r="NES14" s="963"/>
      <c r="NET14" s="962"/>
      <c r="NEU14" s="961"/>
      <c r="NEV14" s="961"/>
      <c r="NEW14" s="963"/>
      <c r="NEX14" s="962"/>
      <c r="NEY14" s="961"/>
      <c r="NEZ14" s="961"/>
      <c r="NFA14" s="963"/>
      <c r="NFB14" s="962"/>
      <c r="NFC14" s="961"/>
      <c r="NFD14" s="961"/>
      <c r="NFE14" s="963"/>
      <c r="NFF14" s="962"/>
      <c r="NFG14" s="961"/>
      <c r="NFH14" s="961"/>
      <c r="NFI14" s="963"/>
      <c r="NFJ14" s="962"/>
      <c r="NFK14" s="961"/>
      <c r="NFL14" s="961"/>
      <c r="NFM14" s="963"/>
      <c r="NFN14" s="962"/>
      <c r="NFO14" s="961"/>
      <c r="NFP14" s="961"/>
      <c r="NFQ14" s="963"/>
      <c r="NFR14" s="962"/>
      <c r="NFS14" s="961"/>
      <c r="NFT14" s="961"/>
      <c r="NFU14" s="963"/>
      <c r="NFV14" s="962"/>
      <c r="NFW14" s="961"/>
      <c r="NFX14" s="961"/>
      <c r="NFY14" s="963"/>
      <c r="NFZ14" s="962"/>
      <c r="NGA14" s="961"/>
      <c r="NGB14" s="961"/>
      <c r="NGC14" s="963"/>
      <c r="NGD14" s="962"/>
      <c r="NGE14" s="961"/>
      <c r="NGF14" s="961"/>
      <c r="NGG14" s="963"/>
      <c r="NGH14" s="962"/>
      <c r="NGI14" s="961"/>
      <c r="NGJ14" s="961"/>
      <c r="NGK14" s="963"/>
      <c r="NGL14" s="962"/>
      <c r="NGM14" s="961"/>
      <c r="NGN14" s="961"/>
      <c r="NGO14" s="963"/>
      <c r="NGP14" s="962"/>
      <c r="NGQ14" s="961"/>
      <c r="NGR14" s="961"/>
      <c r="NGS14" s="963"/>
      <c r="NGT14" s="962"/>
      <c r="NGU14" s="961"/>
      <c r="NGV14" s="961"/>
      <c r="NGW14" s="963"/>
      <c r="NGX14" s="962"/>
      <c r="NGY14" s="961"/>
      <c r="NGZ14" s="961"/>
      <c r="NHA14" s="963"/>
      <c r="NHB14" s="962"/>
      <c r="NHC14" s="961"/>
      <c r="NHD14" s="961"/>
      <c r="NHE14" s="963"/>
      <c r="NHF14" s="962"/>
      <c r="NHG14" s="961"/>
      <c r="NHH14" s="961"/>
      <c r="NHI14" s="963"/>
      <c r="NHJ14" s="962"/>
      <c r="NHK14" s="961"/>
      <c r="NHL14" s="961"/>
      <c r="NHM14" s="963"/>
      <c r="NHN14" s="962"/>
      <c r="NHO14" s="961"/>
      <c r="NHP14" s="961"/>
      <c r="NHQ14" s="963"/>
      <c r="NHR14" s="962"/>
      <c r="NHS14" s="961"/>
      <c r="NHT14" s="961"/>
      <c r="NHU14" s="963"/>
      <c r="NHV14" s="962"/>
      <c r="NHW14" s="961"/>
      <c r="NHX14" s="961"/>
      <c r="NHY14" s="963"/>
      <c r="NHZ14" s="962"/>
      <c r="NIA14" s="961"/>
      <c r="NIB14" s="961"/>
      <c r="NIC14" s="963"/>
      <c r="NID14" s="962"/>
      <c r="NIE14" s="961"/>
      <c r="NIF14" s="961"/>
      <c r="NIG14" s="963"/>
      <c r="NIH14" s="962"/>
      <c r="NII14" s="961"/>
      <c r="NIJ14" s="961"/>
      <c r="NIK14" s="963"/>
      <c r="NIL14" s="962"/>
      <c r="NIM14" s="961"/>
      <c r="NIN14" s="961"/>
      <c r="NIO14" s="963"/>
      <c r="NIP14" s="962"/>
      <c r="NIQ14" s="961"/>
      <c r="NIR14" s="961"/>
      <c r="NIS14" s="963"/>
      <c r="NIT14" s="962"/>
      <c r="NIU14" s="961"/>
      <c r="NIV14" s="961"/>
      <c r="NIW14" s="963"/>
      <c r="NIX14" s="962"/>
      <c r="NIY14" s="961"/>
      <c r="NIZ14" s="961"/>
      <c r="NJA14" s="963"/>
      <c r="NJB14" s="962"/>
      <c r="NJC14" s="961"/>
      <c r="NJD14" s="961"/>
      <c r="NJE14" s="963"/>
      <c r="NJF14" s="962"/>
      <c r="NJG14" s="961"/>
      <c r="NJH14" s="961"/>
      <c r="NJI14" s="963"/>
      <c r="NJJ14" s="962"/>
      <c r="NJK14" s="961"/>
      <c r="NJL14" s="961"/>
      <c r="NJM14" s="963"/>
      <c r="NJN14" s="962"/>
      <c r="NJO14" s="961"/>
      <c r="NJP14" s="961"/>
      <c r="NJQ14" s="963"/>
      <c r="NJR14" s="962"/>
      <c r="NJS14" s="961"/>
      <c r="NJT14" s="961"/>
      <c r="NJU14" s="963"/>
      <c r="NJV14" s="962"/>
      <c r="NJW14" s="961"/>
      <c r="NJX14" s="961"/>
      <c r="NJY14" s="963"/>
      <c r="NJZ14" s="962"/>
      <c r="NKA14" s="961"/>
      <c r="NKB14" s="961"/>
      <c r="NKC14" s="963"/>
      <c r="NKD14" s="962"/>
      <c r="NKE14" s="961"/>
      <c r="NKF14" s="961"/>
      <c r="NKG14" s="963"/>
      <c r="NKH14" s="962"/>
      <c r="NKI14" s="961"/>
      <c r="NKJ14" s="961"/>
      <c r="NKK14" s="963"/>
      <c r="NKL14" s="962"/>
      <c r="NKM14" s="961"/>
      <c r="NKN14" s="961"/>
      <c r="NKO14" s="963"/>
      <c r="NKP14" s="962"/>
      <c r="NKQ14" s="961"/>
      <c r="NKR14" s="961"/>
      <c r="NKS14" s="963"/>
      <c r="NKT14" s="962"/>
      <c r="NKU14" s="961"/>
      <c r="NKV14" s="961"/>
      <c r="NKW14" s="963"/>
      <c r="NKX14" s="962"/>
      <c r="NKY14" s="961"/>
      <c r="NKZ14" s="961"/>
      <c r="NLA14" s="963"/>
      <c r="NLB14" s="962"/>
      <c r="NLC14" s="961"/>
      <c r="NLD14" s="961"/>
      <c r="NLE14" s="963"/>
      <c r="NLF14" s="962"/>
      <c r="NLG14" s="961"/>
      <c r="NLH14" s="961"/>
      <c r="NLI14" s="963"/>
      <c r="NLJ14" s="962"/>
      <c r="NLK14" s="961"/>
      <c r="NLL14" s="961"/>
      <c r="NLM14" s="963"/>
      <c r="NLN14" s="962"/>
      <c r="NLO14" s="961"/>
      <c r="NLP14" s="961"/>
      <c r="NLQ14" s="963"/>
      <c r="NLR14" s="962"/>
      <c r="NLS14" s="961"/>
      <c r="NLT14" s="961"/>
      <c r="NLU14" s="963"/>
      <c r="NLV14" s="962"/>
      <c r="NLW14" s="961"/>
      <c r="NLX14" s="961"/>
      <c r="NLY14" s="963"/>
      <c r="NLZ14" s="962"/>
      <c r="NMA14" s="961"/>
      <c r="NMB14" s="961"/>
      <c r="NMC14" s="963"/>
      <c r="NMD14" s="962"/>
      <c r="NME14" s="961"/>
      <c r="NMF14" s="961"/>
      <c r="NMG14" s="963"/>
      <c r="NMH14" s="962"/>
      <c r="NMI14" s="961"/>
      <c r="NMJ14" s="961"/>
      <c r="NMK14" s="963"/>
      <c r="NML14" s="962"/>
      <c r="NMM14" s="961"/>
      <c r="NMN14" s="961"/>
      <c r="NMO14" s="963"/>
      <c r="NMP14" s="962"/>
      <c r="NMQ14" s="961"/>
      <c r="NMR14" s="961"/>
      <c r="NMS14" s="963"/>
      <c r="NMT14" s="962"/>
      <c r="NMU14" s="961"/>
      <c r="NMV14" s="961"/>
      <c r="NMW14" s="963"/>
      <c r="NMX14" s="962"/>
      <c r="NMY14" s="961"/>
      <c r="NMZ14" s="961"/>
      <c r="NNA14" s="963"/>
      <c r="NNB14" s="962"/>
      <c r="NNC14" s="961"/>
      <c r="NND14" s="961"/>
      <c r="NNE14" s="963"/>
      <c r="NNF14" s="962"/>
      <c r="NNG14" s="961"/>
      <c r="NNH14" s="961"/>
      <c r="NNI14" s="963"/>
      <c r="NNJ14" s="962"/>
      <c r="NNK14" s="961"/>
      <c r="NNL14" s="961"/>
      <c r="NNM14" s="963"/>
      <c r="NNN14" s="962"/>
      <c r="NNO14" s="961"/>
      <c r="NNP14" s="961"/>
      <c r="NNQ14" s="963"/>
      <c r="NNR14" s="962"/>
      <c r="NNS14" s="961"/>
      <c r="NNT14" s="961"/>
      <c r="NNU14" s="963"/>
      <c r="NNV14" s="962"/>
      <c r="NNW14" s="961"/>
      <c r="NNX14" s="961"/>
      <c r="NNY14" s="963"/>
      <c r="NNZ14" s="962"/>
      <c r="NOA14" s="961"/>
      <c r="NOB14" s="961"/>
      <c r="NOC14" s="963"/>
      <c r="NOD14" s="962"/>
      <c r="NOE14" s="961"/>
      <c r="NOF14" s="961"/>
      <c r="NOG14" s="963"/>
      <c r="NOH14" s="962"/>
      <c r="NOI14" s="961"/>
      <c r="NOJ14" s="961"/>
      <c r="NOK14" s="963"/>
      <c r="NOL14" s="962"/>
      <c r="NOM14" s="961"/>
      <c r="NON14" s="961"/>
      <c r="NOO14" s="963"/>
      <c r="NOP14" s="962"/>
      <c r="NOQ14" s="961"/>
      <c r="NOR14" s="961"/>
      <c r="NOS14" s="963"/>
      <c r="NOT14" s="962"/>
      <c r="NOU14" s="961"/>
      <c r="NOV14" s="961"/>
      <c r="NOW14" s="963"/>
      <c r="NOX14" s="962"/>
      <c r="NOY14" s="961"/>
      <c r="NOZ14" s="961"/>
      <c r="NPA14" s="963"/>
      <c r="NPB14" s="962"/>
      <c r="NPC14" s="961"/>
      <c r="NPD14" s="961"/>
      <c r="NPE14" s="963"/>
      <c r="NPF14" s="962"/>
      <c r="NPG14" s="961"/>
      <c r="NPH14" s="961"/>
      <c r="NPI14" s="963"/>
      <c r="NPJ14" s="962"/>
      <c r="NPK14" s="961"/>
      <c r="NPL14" s="961"/>
      <c r="NPM14" s="963"/>
      <c r="NPN14" s="962"/>
      <c r="NPO14" s="961"/>
      <c r="NPP14" s="961"/>
      <c r="NPQ14" s="963"/>
      <c r="NPR14" s="962"/>
      <c r="NPS14" s="961"/>
      <c r="NPT14" s="961"/>
      <c r="NPU14" s="963"/>
      <c r="NPV14" s="962"/>
      <c r="NPW14" s="961"/>
      <c r="NPX14" s="961"/>
      <c r="NPY14" s="963"/>
      <c r="NPZ14" s="962"/>
      <c r="NQA14" s="961"/>
      <c r="NQB14" s="961"/>
      <c r="NQC14" s="963"/>
      <c r="NQD14" s="962"/>
      <c r="NQE14" s="961"/>
      <c r="NQF14" s="961"/>
      <c r="NQG14" s="963"/>
      <c r="NQH14" s="962"/>
      <c r="NQI14" s="961"/>
      <c r="NQJ14" s="961"/>
      <c r="NQK14" s="963"/>
      <c r="NQL14" s="962"/>
      <c r="NQM14" s="961"/>
      <c r="NQN14" s="961"/>
      <c r="NQO14" s="963"/>
      <c r="NQP14" s="962"/>
      <c r="NQQ14" s="961"/>
      <c r="NQR14" s="961"/>
      <c r="NQS14" s="963"/>
      <c r="NQT14" s="962"/>
      <c r="NQU14" s="961"/>
      <c r="NQV14" s="961"/>
      <c r="NQW14" s="963"/>
      <c r="NQX14" s="962"/>
      <c r="NQY14" s="961"/>
      <c r="NQZ14" s="961"/>
      <c r="NRA14" s="963"/>
      <c r="NRB14" s="962"/>
      <c r="NRC14" s="961"/>
      <c r="NRD14" s="961"/>
      <c r="NRE14" s="963"/>
      <c r="NRF14" s="962"/>
      <c r="NRG14" s="961"/>
      <c r="NRH14" s="961"/>
      <c r="NRI14" s="963"/>
      <c r="NRJ14" s="962"/>
      <c r="NRK14" s="961"/>
      <c r="NRL14" s="961"/>
      <c r="NRM14" s="963"/>
      <c r="NRN14" s="962"/>
      <c r="NRO14" s="961"/>
      <c r="NRP14" s="961"/>
      <c r="NRQ14" s="963"/>
      <c r="NRR14" s="962"/>
      <c r="NRS14" s="961"/>
      <c r="NRT14" s="961"/>
      <c r="NRU14" s="963"/>
      <c r="NRV14" s="962"/>
      <c r="NRW14" s="961"/>
      <c r="NRX14" s="961"/>
      <c r="NRY14" s="963"/>
      <c r="NRZ14" s="962"/>
      <c r="NSA14" s="961"/>
      <c r="NSB14" s="961"/>
      <c r="NSC14" s="963"/>
      <c r="NSD14" s="962"/>
      <c r="NSE14" s="961"/>
      <c r="NSF14" s="961"/>
      <c r="NSG14" s="963"/>
      <c r="NSH14" s="962"/>
      <c r="NSI14" s="961"/>
      <c r="NSJ14" s="961"/>
      <c r="NSK14" s="963"/>
      <c r="NSL14" s="962"/>
      <c r="NSM14" s="961"/>
      <c r="NSN14" s="961"/>
      <c r="NSO14" s="963"/>
      <c r="NSP14" s="962"/>
      <c r="NSQ14" s="961"/>
      <c r="NSR14" s="961"/>
      <c r="NSS14" s="963"/>
      <c r="NST14" s="962"/>
      <c r="NSU14" s="961"/>
      <c r="NSV14" s="961"/>
      <c r="NSW14" s="963"/>
      <c r="NSX14" s="962"/>
      <c r="NSY14" s="961"/>
      <c r="NSZ14" s="961"/>
      <c r="NTA14" s="963"/>
      <c r="NTB14" s="962"/>
      <c r="NTC14" s="961"/>
      <c r="NTD14" s="961"/>
      <c r="NTE14" s="963"/>
      <c r="NTF14" s="962"/>
      <c r="NTG14" s="961"/>
      <c r="NTH14" s="961"/>
      <c r="NTI14" s="963"/>
      <c r="NTJ14" s="962"/>
      <c r="NTK14" s="961"/>
      <c r="NTL14" s="961"/>
      <c r="NTM14" s="963"/>
      <c r="NTN14" s="962"/>
      <c r="NTO14" s="961"/>
      <c r="NTP14" s="961"/>
      <c r="NTQ14" s="963"/>
      <c r="NTR14" s="962"/>
      <c r="NTS14" s="961"/>
      <c r="NTT14" s="961"/>
      <c r="NTU14" s="963"/>
      <c r="NTV14" s="962"/>
      <c r="NTW14" s="961"/>
      <c r="NTX14" s="961"/>
      <c r="NTY14" s="963"/>
      <c r="NTZ14" s="962"/>
      <c r="NUA14" s="961"/>
      <c r="NUB14" s="961"/>
      <c r="NUC14" s="963"/>
      <c r="NUD14" s="962"/>
      <c r="NUE14" s="961"/>
      <c r="NUF14" s="961"/>
      <c r="NUG14" s="963"/>
      <c r="NUH14" s="962"/>
      <c r="NUI14" s="961"/>
      <c r="NUJ14" s="961"/>
      <c r="NUK14" s="963"/>
      <c r="NUL14" s="962"/>
      <c r="NUM14" s="961"/>
      <c r="NUN14" s="961"/>
      <c r="NUO14" s="963"/>
      <c r="NUP14" s="962"/>
      <c r="NUQ14" s="961"/>
      <c r="NUR14" s="961"/>
      <c r="NUS14" s="963"/>
      <c r="NUT14" s="962"/>
      <c r="NUU14" s="961"/>
      <c r="NUV14" s="961"/>
      <c r="NUW14" s="963"/>
      <c r="NUX14" s="962"/>
      <c r="NUY14" s="961"/>
      <c r="NUZ14" s="961"/>
      <c r="NVA14" s="963"/>
      <c r="NVB14" s="962"/>
      <c r="NVC14" s="961"/>
      <c r="NVD14" s="961"/>
      <c r="NVE14" s="963"/>
      <c r="NVF14" s="962"/>
      <c r="NVG14" s="961"/>
      <c r="NVH14" s="961"/>
      <c r="NVI14" s="963"/>
      <c r="NVJ14" s="962"/>
      <c r="NVK14" s="961"/>
      <c r="NVL14" s="961"/>
      <c r="NVM14" s="963"/>
      <c r="NVN14" s="962"/>
      <c r="NVO14" s="961"/>
      <c r="NVP14" s="961"/>
      <c r="NVQ14" s="963"/>
      <c r="NVR14" s="962"/>
      <c r="NVS14" s="961"/>
      <c r="NVT14" s="961"/>
      <c r="NVU14" s="963"/>
      <c r="NVV14" s="962"/>
      <c r="NVW14" s="961"/>
      <c r="NVX14" s="961"/>
      <c r="NVY14" s="963"/>
      <c r="NVZ14" s="962"/>
      <c r="NWA14" s="961"/>
      <c r="NWB14" s="961"/>
      <c r="NWC14" s="963"/>
      <c r="NWD14" s="962"/>
      <c r="NWE14" s="961"/>
      <c r="NWF14" s="961"/>
      <c r="NWG14" s="963"/>
      <c r="NWH14" s="962"/>
      <c r="NWI14" s="961"/>
      <c r="NWJ14" s="961"/>
      <c r="NWK14" s="963"/>
      <c r="NWL14" s="962"/>
      <c r="NWM14" s="961"/>
      <c r="NWN14" s="961"/>
      <c r="NWO14" s="963"/>
      <c r="NWP14" s="962"/>
      <c r="NWQ14" s="961"/>
      <c r="NWR14" s="961"/>
      <c r="NWS14" s="963"/>
      <c r="NWT14" s="962"/>
      <c r="NWU14" s="961"/>
      <c r="NWV14" s="961"/>
      <c r="NWW14" s="963"/>
      <c r="NWX14" s="962"/>
      <c r="NWY14" s="961"/>
      <c r="NWZ14" s="961"/>
      <c r="NXA14" s="963"/>
      <c r="NXB14" s="962"/>
      <c r="NXC14" s="961"/>
      <c r="NXD14" s="961"/>
      <c r="NXE14" s="963"/>
      <c r="NXF14" s="962"/>
      <c r="NXG14" s="961"/>
      <c r="NXH14" s="961"/>
      <c r="NXI14" s="963"/>
      <c r="NXJ14" s="962"/>
      <c r="NXK14" s="961"/>
      <c r="NXL14" s="961"/>
      <c r="NXM14" s="963"/>
      <c r="NXN14" s="962"/>
      <c r="NXO14" s="961"/>
      <c r="NXP14" s="961"/>
      <c r="NXQ14" s="963"/>
      <c r="NXR14" s="962"/>
      <c r="NXS14" s="961"/>
      <c r="NXT14" s="961"/>
      <c r="NXU14" s="963"/>
      <c r="NXV14" s="962"/>
      <c r="NXW14" s="961"/>
      <c r="NXX14" s="961"/>
      <c r="NXY14" s="963"/>
      <c r="NXZ14" s="962"/>
      <c r="NYA14" s="961"/>
      <c r="NYB14" s="961"/>
      <c r="NYC14" s="963"/>
      <c r="NYD14" s="962"/>
      <c r="NYE14" s="961"/>
      <c r="NYF14" s="961"/>
      <c r="NYG14" s="963"/>
      <c r="NYH14" s="962"/>
      <c r="NYI14" s="961"/>
      <c r="NYJ14" s="961"/>
      <c r="NYK14" s="963"/>
      <c r="NYL14" s="962"/>
      <c r="NYM14" s="961"/>
      <c r="NYN14" s="961"/>
      <c r="NYO14" s="963"/>
      <c r="NYP14" s="962"/>
      <c r="NYQ14" s="961"/>
      <c r="NYR14" s="961"/>
      <c r="NYS14" s="963"/>
      <c r="NYT14" s="962"/>
      <c r="NYU14" s="961"/>
      <c r="NYV14" s="961"/>
      <c r="NYW14" s="963"/>
      <c r="NYX14" s="962"/>
      <c r="NYY14" s="961"/>
      <c r="NYZ14" s="961"/>
      <c r="NZA14" s="963"/>
      <c r="NZB14" s="962"/>
      <c r="NZC14" s="961"/>
      <c r="NZD14" s="961"/>
      <c r="NZE14" s="963"/>
      <c r="NZF14" s="962"/>
      <c r="NZG14" s="961"/>
      <c r="NZH14" s="961"/>
      <c r="NZI14" s="963"/>
      <c r="NZJ14" s="962"/>
      <c r="NZK14" s="961"/>
      <c r="NZL14" s="961"/>
      <c r="NZM14" s="963"/>
      <c r="NZN14" s="962"/>
      <c r="NZO14" s="961"/>
      <c r="NZP14" s="961"/>
      <c r="NZQ14" s="963"/>
      <c r="NZR14" s="962"/>
      <c r="NZS14" s="961"/>
      <c r="NZT14" s="961"/>
      <c r="NZU14" s="963"/>
      <c r="NZV14" s="962"/>
      <c r="NZW14" s="961"/>
      <c r="NZX14" s="961"/>
      <c r="NZY14" s="963"/>
      <c r="NZZ14" s="962"/>
      <c r="OAA14" s="961"/>
      <c r="OAB14" s="961"/>
      <c r="OAC14" s="963"/>
      <c r="OAD14" s="962"/>
      <c r="OAE14" s="961"/>
      <c r="OAF14" s="961"/>
      <c r="OAG14" s="963"/>
      <c r="OAH14" s="962"/>
      <c r="OAI14" s="961"/>
      <c r="OAJ14" s="961"/>
      <c r="OAK14" s="963"/>
      <c r="OAL14" s="962"/>
      <c r="OAM14" s="961"/>
      <c r="OAN14" s="961"/>
      <c r="OAO14" s="963"/>
      <c r="OAP14" s="962"/>
      <c r="OAQ14" s="961"/>
      <c r="OAR14" s="961"/>
      <c r="OAS14" s="963"/>
      <c r="OAT14" s="962"/>
      <c r="OAU14" s="961"/>
      <c r="OAV14" s="961"/>
      <c r="OAW14" s="963"/>
      <c r="OAX14" s="962"/>
      <c r="OAY14" s="961"/>
      <c r="OAZ14" s="961"/>
      <c r="OBA14" s="963"/>
      <c r="OBB14" s="962"/>
      <c r="OBC14" s="961"/>
      <c r="OBD14" s="961"/>
      <c r="OBE14" s="963"/>
      <c r="OBF14" s="962"/>
      <c r="OBG14" s="961"/>
      <c r="OBH14" s="961"/>
      <c r="OBI14" s="963"/>
      <c r="OBJ14" s="962"/>
      <c r="OBK14" s="961"/>
      <c r="OBL14" s="961"/>
      <c r="OBM14" s="963"/>
      <c r="OBN14" s="962"/>
      <c r="OBO14" s="961"/>
      <c r="OBP14" s="961"/>
      <c r="OBQ14" s="963"/>
      <c r="OBR14" s="962"/>
      <c r="OBS14" s="961"/>
      <c r="OBT14" s="961"/>
      <c r="OBU14" s="963"/>
      <c r="OBV14" s="962"/>
      <c r="OBW14" s="961"/>
      <c r="OBX14" s="961"/>
      <c r="OBY14" s="963"/>
      <c r="OBZ14" s="962"/>
      <c r="OCA14" s="961"/>
      <c r="OCB14" s="961"/>
      <c r="OCC14" s="963"/>
      <c r="OCD14" s="962"/>
      <c r="OCE14" s="961"/>
      <c r="OCF14" s="961"/>
      <c r="OCG14" s="963"/>
      <c r="OCH14" s="962"/>
      <c r="OCI14" s="961"/>
      <c r="OCJ14" s="961"/>
      <c r="OCK14" s="963"/>
      <c r="OCL14" s="962"/>
      <c r="OCM14" s="961"/>
      <c r="OCN14" s="961"/>
      <c r="OCO14" s="963"/>
      <c r="OCP14" s="962"/>
      <c r="OCQ14" s="961"/>
      <c r="OCR14" s="961"/>
      <c r="OCS14" s="963"/>
      <c r="OCT14" s="962"/>
      <c r="OCU14" s="961"/>
      <c r="OCV14" s="961"/>
      <c r="OCW14" s="963"/>
      <c r="OCX14" s="962"/>
      <c r="OCY14" s="961"/>
      <c r="OCZ14" s="961"/>
      <c r="ODA14" s="963"/>
      <c r="ODB14" s="962"/>
      <c r="ODC14" s="961"/>
      <c r="ODD14" s="961"/>
      <c r="ODE14" s="963"/>
      <c r="ODF14" s="962"/>
      <c r="ODG14" s="961"/>
      <c r="ODH14" s="961"/>
      <c r="ODI14" s="963"/>
      <c r="ODJ14" s="962"/>
      <c r="ODK14" s="961"/>
      <c r="ODL14" s="961"/>
      <c r="ODM14" s="963"/>
      <c r="ODN14" s="962"/>
      <c r="ODO14" s="961"/>
      <c r="ODP14" s="961"/>
      <c r="ODQ14" s="963"/>
      <c r="ODR14" s="962"/>
      <c r="ODS14" s="961"/>
      <c r="ODT14" s="961"/>
      <c r="ODU14" s="963"/>
      <c r="ODV14" s="962"/>
      <c r="ODW14" s="961"/>
      <c r="ODX14" s="961"/>
      <c r="ODY14" s="963"/>
      <c r="ODZ14" s="962"/>
      <c r="OEA14" s="961"/>
      <c r="OEB14" s="961"/>
      <c r="OEC14" s="963"/>
      <c r="OED14" s="962"/>
      <c r="OEE14" s="961"/>
      <c r="OEF14" s="961"/>
      <c r="OEG14" s="963"/>
      <c r="OEH14" s="962"/>
      <c r="OEI14" s="961"/>
      <c r="OEJ14" s="961"/>
      <c r="OEK14" s="963"/>
      <c r="OEL14" s="962"/>
      <c r="OEM14" s="961"/>
      <c r="OEN14" s="961"/>
      <c r="OEO14" s="963"/>
      <c r="OEP14" s="962"/>
      <c r="OEQ14" s="961"/>
      <c r="OER14" s="961"/>
      <c r="OES14" s="963"/>
      <c r="OET14" s="962"/>
      <c r="OEU14" s="961"/>
      <c r="OEV14" s="961"/>
      <c r="OEW14" s="963"/>
      <c r="OEX14" s="962"/>
      <c r="OEY14" s="961"/>
      <c r="OEZ14" s="961"/>
      <c r="OFA14" s="963"/>
      <c r="OFB14" s="962"/>
      <c r="OFC14" s="961"/>
      <c r="OFD14" s="961"/>
      <c r="OFE14" s="963"/>
      <c r="OFF14" s="962"/>
      <c r="OFG14" s="961"/>
      <c r="OFH14" s="961"/>
      <c r="OFI14" s="963"/>
      <c r="OFJ14" s="962"/>
      <c r="OFK14" s="961"/>
      <c r="OFL14" s="961"/>
      <c r="OFM14" s="963"/>
      <c r="OFN14" s="962"/>
      <c r="OFO14" s="961"/>
      <c r="OFP14" s="961"/>
      <c r="OFQ14" s="963"/>
      <c r="OFR14" s="962"/>
      <c r="OFS14" s="961"/>
      <c r="OFT14" s="961"/>
      <c r="OFU14" s="963"/>
      <c r="OFV14" s="962"/>
      <c r="OFW14" s="961"/>
      <c r="OFX14" s="961"/>
      <c r="OFY14" s="963"/>
      <c r="OFZ14" s="962"/>
      <c r="OGA14" s="961"/>
      <c r="OGB14" s="961"/>
      <c r="OGC14" s="963"/>
      <c r="OGD14" s="962"/>
      <c r="OGE14" s="961"/>
      <c r="OGF14" s="961"/>
      <c r="OGG14" s="963"/>
      <c r="OGH14" s="962"/>
      <c r="OGI14" s="961"/>
      <c r="OGJ14" s="961"/>
      <c r="OGK14" s="963"/>
      <c r="OGL14" s="962"/>
      <c r="OGM14" s="961"/>
      <c r="OGN14" s="961"/>
      <c r="OGO14" s="963"/>
      <c r="OGP14" s="962"/>
      <c r="OGQ14" s="961"/>
      <c r="OGR14" s="961"/>
      <c r="OGS14" s="963"/>
      <c r="OGT14" s="962"/>
      <c r="OGU14" s="961"/>
      <c r="OGV14" s="961"/>
      <c r="OGW14" s="963"/>
      <c r="OGX14" s="962"/>
      <c r="OGY14" s="961"/>
      <c r="OGZ14" s="961"/>
      <c r="OHA14" s="963"/>
      <c r="OHB14" s="962"/>
      <c r="OHC14" s="961"/>
      <c r="OHD14" s="961"/>
      <c r="OHE14" s="963"/>
      <c r="OHF14" s="962"/>
      <c r="OHG14" s="961"/>
      <c r="OHH14" s="961"/>
      <c r="OHI14" s="963"/>
      <c r="OHJ14" s="962"/>
      <c r="OHK14" s="961"/>
      <c r="OHL14" s="961"/>
      <c r="OHM14" s="963"/>
      <c r="OHN14" s="962"/>
      <c r="OHO14" s="961"/>
      <c r="OHP14" s="961"/>
      <c r="OHQ14" s="963"/>
      <c r="OHR14" s="962"/>
      <c r="OHS14" s="961"/>
      <c r="OHT14" s="961"/>
      <c r="OHU14" s="963"/>
      <c r="OHV14" s="962"/>
      <c r="OHW14" s="961"/>
      <c r="OHX14" s="961"/>
      <c r="OHY14" s="963"/>
      <c r="OHZ14" s="962"/>
      <c r="OIA14" s="961"/>
      <c r="OIB14" s="961"/>
      <c r="OIC14" s="963"/>
      <c r="OID14" s="962"/>
      <c r="OIE14" s="961"/>
      <c r="OIF14" s="961"/>
      <c r="OIG14" s="963"/>
      <c r="OIH14" s="962"/>
      <c r="OII14" s="961"/>
      <c r="OIJ14" s="961"/>
      <c r="OIK14" s="963"/>
      <c r="OIL14" s="962"/>
      <c r="OIM14" s="961"/>
      <c r="OIN14" s="961"/>
      <c r="OIO14" s="963"/>
      <c r="OIP14" s="962"/>
      <c r="OIQ14" s="961"/>
      <c r="OIR14" s="961"/>
      <c r="OIS14" s="963"/>
      <c r="OIT14" s="962"/>
      <c r="OIU14" s="961"/>
      <c r="OIV14" s="961"/>
      <c r="OIW14" s="963"/>
      <c r="OIX14" s="962"/>
      <c r="OIY14" s="961"/>
      <c r="OIZ14" s="961"/>
      <c r="OJA14" s="963"/>
      <c r="OJB14" s="962"/>
      <c r="OJC14" s="961"/>
      <c r="OJD14" s="961"/>
      <c r="OJE14" s="963"/>
      <c r="OJF14" s="962"/>
      <c r="OJG14" s="961"/>
      <c r="OJH14" s="961"/>
      <c r="OJI14" s="963"/>
      <c r="OJJ14" s="962"/>
      <c r="OJK14" s="961"/>
      <c r="OJL14" s="961"/>
      <c r="OJM14" s="963"/>
      <c r="OJN14" s="962"/>
      <c r="OJO14" s="961"/>
      <c r="OJP14" s="961"/>
      <c r="OJQ14" s="963"/>
      <c r="OJR14" s="962"/>
      <c r="OJS14" s="961"/>
      <c r="OJT14" s="961"/>
      <c r="OJU14" s="963"/>
      <c r="OJV14" s="962"/>
      <c r="OJW14" s="961"/>
      <c r="OJX14" s="961"/>
      <c r="OJY14" s="963"/>
      <c r="OJZ14" s="962"/>
      <c r="OKA14" s="961"/>
      <c r="OKB14" s="961"/>
      <c r="OKC14" s="963"/>
      <c r="OKD14" s="962"/>
      <c r="OKE14" s="961"/>
      <c r="OKF14" s="961"/>
      <c r="OKG14" s="963"/>
      <c r="OKH14" s="962"/>
      <c r="OKI14" s="961"/>
      <c r="OKJ14" s="961"/>
      <c r="OKK14" s="963"/>
      <c r="OKL14" s="962"/>
      <c r="OKM14" s="961"/>
      <c r="OKN14" s="961"/>
      <c r="OKO14" s="963"/>
      <c r="OKP14" s="962"/>
      <c r="OKQ14" s="961"/>
      <c r="OKR14" s="961"/>
      <c r="OKS14" s="963"/>
      <c r="OKT14" s="962"/>
      <c r="OKU14" s="961"/>
      <c r="OKV14" s="961"/>
      <c r="OKW14" s="963"/>
      <c r="OKX14" s="962"/>
      <c r="OKY14" s="961"/>
      <c r="OKZ14" s="961"/>
      <c r="OLA14" s="963"/>
      <c r="OLB14" s="962"/>
      <c r="OLC14" s="961"/>
      <c r="OLD14" s="961"/>
      <c r="OLE14" s="963"/>
      <c r="OLF14" s="962"/>
      <c r="OLG14" s="961"/>
      <c r="OLH14" s="961"/>
      <c r="OLI14" s="963"/>
      <c r="OLJ14" s="962"/>
      <c r="OLK14" s="961"/>
      <c r="OLL14" s="961"/>
      <c r="OLM14" s="963"/>
      <c r="OLN14" s="962"/>
      <c r="OLO14" s="961"/>
      <c r="OLP14" s="961"/>
      <c r="OLQ14" s="963"/>
      <c r="OLR14" s="962"/>
      <c r="OLS14" s="961"/>
      <c r="OLT14" s="961"/>
      <c r="OLU14" s="963"/>
      <c r="OLV14" s="962"/>
      <c r="OLW14" s="961"/>
      <c r="OLX14" s="961"/>
      <c r="OLY14" s="963"/>
      <c r="OLZ14" s="962"/>
      <c r="OMA14" s="961"/>
      <c r="OMB14" s="961"/>
      <c r="OMC14" s="963"/>
      <c r="OMD14" s="962"/>
      <c r="OME14" s="961"/>
      <c r="OMF14" s="961"/>
      <c r="OMG14" s="963"/>
      <c r="OMH14" s="962"/>
      <c r="OMI14" s="961"/>
      <c r="OMJ14" s="961"/>
      <c r="OMK14" s="963"/>
      <c r="OML14" s="962"/>
      <c r="OMM14" s="961"/>
      <c r="OMN14" s="961"/>
      <c r="OMO14" s="963"/>
      <c r="OMP14" s="962"/>
      <c r="OMQ14" s="961"/>
      <c r="OMR14" s="961"/>
      <c r="OMS14" s="963"/>
      <c r="OMT14" s="962"/>
      <c r="OMU14" s="961"/>
      <c r="OMV14" s="961"/>
      <c r="OMW14" s="963"/>
      <c r="OMX14" s="962"/>
      <c r="OMY14" s="961"/>
      <c r="OMZ14" s="961"/>
      <c r="ONA14" s="963"/>
      <c r="ONB14" s="962"/>
      <c r="ONC14" s="961"/>
      <c r="OND14" s="961"/>
      <c r="ONE14" s="963"/>
      <c r="ONF14" s="962"/>
      <c r="ONG14" s="961"/>
      <c r="ONH14" s="961"/>
      <c r="ONI14" s="963"/>
      <c r="ONJ14" s="962"/>
      <c r="ONK14" s="961"/>
      <c r="ONL14" s="961"/>
      <c r="ONM14" s="963"/>
      <c r="ONN14" s="962"/>
      <c r="ONO14" s="961"/>
      <c r="ONP14" s="961"/>
      <c r="ONQ14" s="963"/>
      <c r="ONR14" s="962"/>
      <c r="ONS14" s="961"/>
      <c r="ONT14" s="961"/>
      <c r="ONU14" s="963"/>
      <c r="ONV14" s="962"/>
      <c r="ONW14" s="961"/>
      <c r="ONX14" s="961"/>
      <c r="ONY14" s="963"/>
      <c r="ONZ14" s="962"/>
      <c r="OOA14" s="961"/>
      <c r="OOB14" s="961"/>
      <c r="OOC14" s="963"/>
      <c r="OOD14" s="962"/>
      <c r="OOE14" s="961"/>
      <c r="OOF14" s="961"/>
      <c r="OOG14" s="963"/>
      <c r="OOH14" s="962"/>
      <c r="OOI14" s="961"/>
      <c r="OOJ14" s="961"/>
      <c r="OOK14" s="963"/>
      <c r="OOL14" s="962"/>
      <c r="OOM14" s="961"/>
      <c r="OON14" s="961"/>
      <c r="OOO14" s="963"/>
      <c r="OOP14" s="962"/>
      <c r="OOQ14" s="961"/>
      <c r="OOR14" s="961"/>
      <c r="OOS14" s="963"/>
      <c r="OOT14" s="962"/>
      <c r="OOU14" s="961"/>
      <c r="OOV14" s="961"/>
      <c r="OOW14" s="963"/>
      <c r="OOX14" s="962"/>
      <c r="OOY14" s="961"/>
      <c r="OOZ14" s="961"/>
      <c r="OPA14" s="963"/>
      <c r="OPB14" s="962"/>
      <c r="OPC14" s="961"/>
      <c r="OPD14" s="961"/>
      <c r="OPE14" s="963"/>
      <c r="OPF14" s="962"/>
      <c r="OPG14" s="961"/>
      <c r="OPH14" s="961"/>
      <c r="OPI14" s="963"/>
      <c r="OPJ14" s="962"/>
      <c r="OPK14" s="961"/>
      <c r="OPL14" s="961"/>
      <c r="OPM14" s="963"/>
      <c r="OPN14" s="962"/>
      <c r="OPO14" s="961"/>
      <c r="OPP14" s="961"/>
      <c r="OPQ14" s="963"/>
      <c r="OPR14" s="962"/>
      <c r="OPS14" s="961"/>
      <c r="OPT14" s="961"/>
      <c r="OPU14" s="963"/>
      <c r="OPV14" s="962"/>
      <c r="OPW14" s="961"/>
      <c r="OPX14" s="961"/>
      <c r="OPY14" s="963"/>
      <c r="OPZ14" s="962"/>
      <c r="OQA14" s="961"/>
      <c r="OQB14" s="961"/>
      <c r="OQC14" s="963"/>
      <c r="OQD14" s="962"/>
      <c r="OQE14" s="961"/>
      <c r="OQF14" s="961"/>
      <c r="OQG14" s="963"/>
      <c r="OQH14" s="962"/>
      <c r="OQI14" s="961"/>
      <c r="OQJ14" s="961"/>
      <c r="OQK14" s="963"/>
      <c r="OQL14" s="962"/>
      <c r="OQM14" s="961"/>
      <c r="OQN14" s="961"/>
      <c r="OQO14" s="963"/>
      <c r="OQP14" s="962"/>
      <c r="OQQ14" s="961"/>
      <c r="OQR14" s="961"/>
      <c r="OQS14" s="963"/>
      <c r="OQT14" s="962"/>
      <c r="OQU14" s="961"/>
      <c r="OQV14" s="961"/>
      <c r="OQW14" s="963"/>
      <c r="OQX14" s="962"/>
      <c r="OQY14" s="961"/>
      <c r="OQZ14" s="961"/>
      <c r="ORA14" s="963"/>
      <c r="ORB14" s="962"/>
      <c r="ORC14" s="961"/>
      <c r="ORD14" s="961"/>
      <c r="ORE14" s="963"/>
      <c r="ORF14" s="962"/>
      <c r="ORG14" s="961"/>
      <c r="ORH14" s="961"/>
      <c r="ORI14" s="963"/>
      <c r="ORJ14" s="962"/>
      <c r="ORK14" s="961"/>
      <c r="ORL14" s="961"/>
      <c r="ORM14" s="963"/>
      <c r="ORN14" s="962"/>
      <c r="ORO14" s="961"/>
      <c r="ORP14" s="961"/>
      <c r="ORQ14" s="963"/>
      <c r="ORR14" s="962"/>
      <c r="ORS14" s="961"/>
      <c r="ORT14" s="961"/>
      <c r="ORU14" s="963"/>
      <c r="ORV14" s="962"/>
      <c r="ORW14" s="961"/>
      <c r="ORX14" s="961"/>
      <c r="ORY14" s="963"/>
      <c r="ORZ14" s="962"/>
      <c r="OSA14" s="961"/>
      <c r="OSB14" s="961"/>
      <c r="OSC14" s="963"/>
      <c r="OSD14" s="962"/>
      <c r="OSE14" s="961"/>
      <c r="OSF14" s="961"/>
      <c r="OSG14" s="963"/>
      <c r="OSH14" s="962"/>
      <c r="OSI14" s="961"/>
      <c r="OSJ14" s="961"/>
      <c r="OSK14" s="963"/>
      <c r="OSL14" s="962"/>
      <c r="OSM14" s="961"/>
      <c r="OSN14" s="961"/>
      <c r="OSO14" s="963"/>
      <c r="OSP14" s="962"/>
      <c r="OSQ14" s="961"/>
      <c r="OSR14" s="961"/>
      <c r="OSS14" s="963"/>
      <c r="OST14" s="962"/>
      <c r="OSU14" s="961"/>
      <c r="OSV14" s="961"/>
      <c r="OSW14" s="963"/>
      <c r="OSX14" s="962"/>
      <c r="OSY14" s="961"/>
      <c r="OSZ14" s="961"/>
      <c r="OTA14" s="963"/>
      <c r="OTB14" s="962"/>
      <c r="OTC14" s="961"/>
      <c r="OTD14" s="961"/>
      <c r="OTE14" s="963"/>
      <c r="OTF14" s="962"/>
      <c r="OTG14" s="961"/>
      <c r="OTH14" s="961"/>
      <c r="OTI14" s="963"/>
      <c r="OTJ14" s="962"/>
      <c r="OTK14" s="961"/>
      <c r="OTL14" s="961"/>
      <c r="OTM14" s="963"/>
      <c r="OTN14" s="962"/>
      <c r="OTO14" s="961"/>
      <c r="OTP14" s="961"/>
      <c r="OTQ14" s="963"/>
      <c r="OTR14" s="962"/>
      <c r="OTS14" s="961"/>
      <c r="OTT14" s="961"/>
      <c r="OTU14" s="963"/>
      <c r="OTV14" s="962"/>
      <c r="OTW14" s="961"/>
      <c r="OTX14" s="961"/>
      <c r="OTY14" s="963"/>
      <c r="OTZ14" s="962"/>
      <c r="OUA14" s="961"/>
      <c r="OUB14" s="961"/>
      <c r="OUC14" s="963"/>
      <c r="OUD14" s="962"/>
      <c r="OUE14" s="961"/>
      <c r="OUF14" s="961"/>
      <c r="OUG14" s="963"/>
      <c r="OUH14" s="962"/>
      <c r="OUI14" s="961"/>
      <c r="OUJ14" s="961"/>
      <c r="OUK14" s="963"/>
      <c r="OUL14" s="962"/>
      <c r="OUM14" s="961"/>
      <c r="OUN14" s="961"/>
      <c r="OUO14" s="963"/>
      <c r="OUP14" s="962"/>
      <c r="OUQ14" s="961"/>
      <c r="OUR14" s="961"/>
      <c r="OUS14" s="963"/>
      <c r="OUT14" s="962"/>
      <c r="OUU14" s="961"/>
      <c r="OUV14" s="961"/>
      <c r="OUW14" s="963"/>
      <c r="OUX14" s="962"/>
      <c r="OUY14" s="961"/>
      <c r="OUZ14" s="961"/>
      <c r="OVA14" s="963"/>
      <c r="OVB14" s="962"/>
      <c r="OVC14" s="961"/>
      <c r="OVD14" s="961"/>
      <c r="OVE14" s="963"/>
      <c r="OVF14" s="962"/>
      <c r="OVG14" s="961"/>
      <c r="OVH14" s="961"/>
      <c r="OVI14" s="963"/>
      <c r="OVJ14" s="962"/>
      <c r="OVK14" s="961"/>
      <c r="OVL14" s="961"/>
      <c r="OVM14" s="963"/>
      <c r="OVN14" s="962"/>
      <c r="OVO14" s="961"/>
      <c r="OVP14" s="961"/>
      <c r="OVQ14" s="963"/>
      <c r="OVR14" s="962"/>
      <c r="OVS14" s="961"/>
      <c r="OVT14" s="961"/>
      <c r="OVU14" s="963"/>
      <c r="OVV14" s="962"/>
      <c r="OVW14" s="961"/>
      <c r="OVX14" s="961"/>
      <c r="OVY14" s="963"/>
      <c r="OVZ14" s="962"/>
      <c r="OWA14" s="961"/>
      <c r="OWB14" s="961"/>
      <c r="OWC14" s="963"/>
      <c r="OWD14" s="962"/>
      <c r="OWE14" s="961"/>
      <c r="OWF14" s="961"/>
      <c r="OWG14" s="963"/>
      <c r="OWH14" s="962"/>
      <c r="OWI14" s="961"/>
      <c r="OWJ14" s="961"/>
      <c r="OWK14" s="963"/>
      <c r="OWL14" s="962"/>
      <c r="OWM14" s="961"/>
      <c r="OWN14" s="961"/>
      <c r="OWO14" s="963"/>
      <c r="OWP14" s="962"/>
      <c r="OWQ14" s="961"/>
      <c r="OWR14" s="961"/>
      <c r="OWS14" s="963"/>
      <c r="OWT14" s="962"/>
      <c r="OWU14" s="961"/>
      <c r="OWV14" s="961"/>
      <c r="OWW14" s="963"/>
      <c r="OWX14" s="962"/>
      <c r="OWY14" s="961"/>
      <c r="OWZ14" s="961"/>
      <c r="OXA14" s="963"/>
      <c r="OXB14" s="962"/>
      <c r="OXC14" s="961"/>
      <c r="OXD14" s="961"/>
      <c r="OXE14" s="963"/>
      <c r="OXF14" s="962"/>
      <c r="OXG14" s="961"/>
      <c r="OXH14" s="961"/>
      <c r="OXI14" s="963"/>
      <c r="OXJ14" s="962"/>
      <c r="OXK14" s="961"/>
      <c r="OXL14" s="961"/>
      <c r="OXM14" s="963"/>
      <c r="OXN14" s="962"/>
      <c r="OXO14" s="961"/>
      <c r="OXP14" s="961"/>
      <c r="OXQ14" s="963"/>
      <c r="OXR14" s="962"/>
      <c r="OXS14" s="961"/>
      <c r="OXT14" s="961"/>
      <c r="OXU14" s="963"/>
      <c r="OXV14" s="962"/>
      <c r="OXW14" s="961"/>
      <c r="OXX14" s="961"/>
      <c r="OXY14" s="963"/>
      <c r="OXZ14" s="962"/>
      <c r="OYA14" s="961"/>
      <c r="OYB14" s="961"/>
      <c r="OYC14" s="963"/>
      <c r="OYD14" s="962"/>
      <c r="OYE14" s="961"/>
      <c r="OYF14" s="961"/>
      <c r="OYG14" s="963"/>
      <c r="OYH14" s="962"/>
      <c r="OYI14" s="961"/>
      <c r="OYJ14" s="961"/>
      <c r="OYK14" s="963"/>
      <c r="OYL14" s="962"/>
      <c r="OYM14" s="961"/>
      <c r="OYN14" s="961"/>
      <c r="OYO14" s="963"/>
      <c r="OYP14" s="962"/>
      <c r="OYQ14" s="961"/>
      <c r="OYR14" s="961"/>
      <c r="OYS14" s="963"/>
      <c r="OYT14" s="962"/>
      <c r="OYU14" s="961"/>
      <c r="OYV14" s="961"/>
      <c r="OYW14" s="963"/>
      <c r="OYX14" s="962"/>
      <c r="OYY14" s="961"/>
      <c r="OYZ14" s="961"/>
      <c r="OZA14" s="963"/>
      <c r="OZB14" s="962"/>
      <c r="OZC14" s="961"/>
      <c r="OZD14" s="961"/>
      <c r="OZE14" s="963"/>
      <c r="OZF14" s="962"/>
      <c r="OZG14" s="961"/>
      <c r="OZH14" s="961"/>
      <c r="OZI14" s="963"/>
      <c r="OZJ14" s="962"/>
      <c r="OZK14" s="961"/>
      <c r="OZL14" s="961"/>
      <c r="OZM14" s="963"/>
      <c r="OZN14" s="962"/>
      <c r="OZO14" s="961"/>
      <c r="OZP14" s="961"/>
      <c r="OZQ14" s="963"/>
      <c r="OZR14" s="962"/>
      <c r="OZS14" s="961"/>
      <c r="OZT14" s="961"/>
      <c r="OZU14" s="963"/>
      <c r="OZV14" s="962"/>
      <c r="OZW14" s="961"/>
      <c r="OZX14" s="961"/>
      <c r="OZY14" s="963"/>
      <c r="OZZ14" s="962"/>
      <c r="PAA14" s="961"/>
      <c r="PAB14" s="961"/>
      <c r="PAC14" s="963"/>
      <c r="PAD14" s="962"/>
      <c r="PAE14" s="961"/>
      <c r="PAF14" s="961"/>
      <c r="PAG14" s="963"/>
      <c r="PAH14" s="962"/>
      <c r="PAI14" s="961"/>
      <c r="PAJ14" s="961"/>
      <c r="PAK14" s="963"/>
      <c r="PAL14" s="962"/>
      <c r="PAM14" s="961"/>
      <c r="PAN14" s="961"/>
      <c r="PAO14" s="963"/>
      <c r="PAP14" s="962"/>
      <c r="PAQ14" s="961"/>
      <c r="PAR14" s="961"/>
      <c r="PAS14" s="963"/>
      <c r="PAT14" s="962"/>
      <c r="PAU14" s="961"/>
      <c r="PAV14" s="961"/>
      <c r="PAW14" s="963"/>
      <c r="PAX14" s="962"/>
      <c r="PAY14" s="961"/>
      <c r="PAZ14" s="961"/>
      <c r="PBA14" s="963"/>
      <c r="PBB14" s="962"/>
      <c r="PBC14" s="961"/>
      <c r="PBD14" s="961"/>
      <c r="PBE14" s="963"/>
      <c r="PBF14" s="962"/>
      <c r="PBG14" s="961"/>
      <c r="PBH14" s="961"/>
      <c r="PBI14" s="963"/>
      <c r="PBJ14" s="962"/>
      <c r="PBK14" s="961"/>
      <c r="PBL14" s="961"/>
      <c r="PBM14" s="963"/>
      <c r="PBN14" s="962"/>
      <c r="PBO14" s="961"/>
      <c r="PBP14" s="961"/>
      <c r="PBQ14" s="963"/>
      <c r="PBR14" s="962"/>
      <c r="PBS14" s="961"/>
      <c r="PBT14" s="961"/>
      <c r="PBU14" s="963"/>
      <c r="PBV14" s="962"/>
      <c r="PBW14" s="961"/>
      <c r="PBX14" s="961"/>
      <c r="PBY14" s="963"/>
      <c r="PBZ14" s="962"/>
      <c r="PCA14" s="961"/>
      <c r="PCB14" s="961"/>
      <c r="PCC14" s="963"/>
      <c r="PCD14" s="962"/>
      <c r="PCE14" s="961"/>
      <c r="PCF14" s="961"/>
      <c r="PCG14" s="963"/>
      <c r="PCH14" s="962"/>
      <c r="PCI14" s="961"/>
      <c r="PCJ14" s="961"/>
      <c r="PCK14" s="963"/>
      <c r="PCL14" s="962"/>
      <c r="PCM14" s="961"/>
      <c r="PCN14" s="961"/>
      <c r="PCO14" s="963"/>
      <c r="PCP14" s="962"/>
      <c r="PCQ14" s="961"/>
      <c r="PCR14" s="961"/>
      <c r="PCS14" s="963"/>
      <c r="PCT14" s="962"/>
      <c r="PCU14" s="961"/>
      <c r="PCV14" s="961"/>
      <c r="PCW14" s="963"/>
      <c r="PCX14" s="962"/>
      <c r="PCY14" s="961"/>
      <c r="PCZ14" s="961"/>
      <c r="PDA14" s="963"/>
      <c r="PDB14" s="962"/>
      <c r="PDC14" s="961"/>
      <c r="PDD14" s="961"/>
      <c r="PDE14" s="963"/>
      <c r="PDF14" s="962"/>
      <c r="PDG14" s="961"/>
      <c r="PDH14" s="961"/>
      <c r="PDI14" s="963"/>
      <c r="PDJ14" s="962"/>
      <c r="PDK14" s="961"/>
      <c r="PDL14" s="961"/>
      <c r="PDM14" s="963"/>
      <c r="PDN14" s="962"/>
      <c r="PDO14" s="961"/>
      <c r="PDP14" s="961"/>
      <c r="PDQ14" s="963"/>
      <c r="PDR14" s="962"/>
      <c r="PDS14" s="961"/>
      <c r="PDT14" s="961"/>
      <c r="PDU14" s="963"/>
      <c r="PDV14" s="962"/>
      <c r="PDW14" s="961"/>
      <c r="PDX14" s="961"/>
      <c r="PDY14" s="963"/>
      <c r="PDZ14" s="962"/>
      <c r="PEA14" s="961"/>
      <c r="PEB14" s="961"/>
      <c r="PEC14" s="963"/>
      <c r="PED14" s="962"/>
      <c r="PEE14" s="961"/>
      <c r="PEF14" s="961"/>
      <c r="PEG14" s="963"/>
      <c r="PEH14" s="962"/>
      <c r="PEI14" s="961"/>
      <c r="PEJ14" s="961"/>
      <c r="PEK14" s="963"/>
      <c r="PEL14" s="962"/>
      <c r="PEM14" s="961"/>
      <c r="PEN14" s="961"/>
      <c r="PEO14" s="963"/>
      <c r="PEP14" s="962"/>
      <c r="PEQ14" s="961"/>
      <c r="PER14" s="961"/>
      <c r="PES14" s="963"/>
      <c r="PET14" s="962"/>
      <c r="PEU14" s="961"/>
      <c r="PEV14" s="961"/>
      <c r="PEW14" s="963"/>
      <c r="PEX14" s="962"/>
      <c r="PEY14" s="961"/>
      <c r="PEZ14" s="961"/>
      <c r="PFA14" s="963"/>
      <c r="PFB14" s="962"/>
      <c r="PFC14" s="961"/>
      <c r="PFD14" s="961"/>
      <c r="PFE14" s="963"/>
      <c r="PFF14" s="962"/>
      <c r="PFG14" s="961"/>
      <c r="PFH14" s="961"/>
      <c r="PFI14" s="963"/>
      <c r="PFJ14" s="962"/>
      <c r="PFK14" s="961"/>
      <c r="PFL14" s="961"/>
      <c r="PFM14" s="963"/>
      <c r="PFN14" s="962"/>
      <c r="PFO14" s="961"/>
      <c r="PFP14" s="961"/>
      <c r="PFQ14" s="963"/>
      <c r="PFR14" s="962"/>
      <c r="PFS14" s="961"/>
      <c r="PFT14" s="961"/>
      <c r="PFU14" s="963"/>
      <c r="PFV14" s="962"/>
      <c r="PFW14" s="961"/>
      <c r="PFX14" s="961"/>
      <c r="PFY14" s="963"/>
      <c r="PFZ14" s="962"/>
      <c r="PGA14" s="961"/>
      <c r="PGB14" s="961"/>
      <c r="PGC14" s="963"/>
      <c r="PGD14" s="962"/>
      <c r="PGE14" s="961"/>
      <c r="PGF14" s="961"/>
      <c r="PGG14" s="963"/>
      <c r="PGH14" s="962"/>
      <c r="PGI14" s="961"/>
      <c r="PGJ14" s="961"/>
      <c r="PGK14" s="963"/>
      <c r="PGL14" s="962"/>
      <c r="PGM14" s="961"/>
      <c r="PGN14" s="961"/>
      <c r="PGO14" s="963"/>
      <c r="PGP14" s="962"/>
      <c r="PGQ14" s="961"/>
      <c r="PGR14" s="961"/>
      <c r="PGS14" s="963"/>
      <c r="PGT14" s="962"/>
      <c r="PGU14" s="961"/>
      <c r="PGV14" s="961"/>
      <c r="PGW14" s="963"/>
      <c r="PGX14" s="962"/>
      <c r="PGY14" s="961"/>
      <c r="PGZ14" s="961"/>
      <c r="PHA14" s="963"/>
      <c r="PHB14" s="962"/>
      <c r="PHC14" s="961"/>
      <c r="PHD14" s="961"/>
      <c r="PHE14" s="963"/>
      <c r="PHF14" s="962"/>
      <c r="PHG14" s="961"/>
      <c r="PHH14" s="961"/>
      <c r="PHI14" s="963"/>
      <c r="PHJ14" s="962"/>
      <c r="PHK14" s="961"/>
      <c r="PHL14" s="961"/>
      <c r="PHM14" s="963"/>
      <c r="PHN14" s="962"/>
      <c r="PHO14" s="961"/>
      <c r="PHP14" s="961"/>
      <c r="PHQ14" s="963"/>
      <c r="PHR14" s="962"/>
      <c r="PHS14" s="961"/>
      <c r="PHT14" s="961"/>
      <c r="PHU14" s="963"/>
      <c r="PHV14" s="962"/>
      <c r="PHW14" s="961"/>
      <c r="PHX14" s="961"/>
      <c r="PHY14" s="963"/>
      <c r="PHZ14" s="962"/>
      <c r="PIA14" s="961"/>
      <c r="PIB14" s="961"/>
      <c r="PIC14" s="963"/>
      <c r="PID14" s="962"/>
      <c r="PIE14" s="961"/>
      <c r="PIF14" s="961"/>
      <c r="PIG14" s="963"/>
      <c r="PIH14" s="962"/>
      <c r="PII14" s="961"/>
      <c r="PIJ14" s="961"/>
      <c r="PIK14" s="963"/>
      <c r="PIL14" s="962"/>
      <c r="PIM14" s="961"/>
      <c r="PIN14" s="961"/>
      <c r="PIO14" s="963"/>
      <c r="PIP14" s="962"/>
      <c r="PIQ14" s="961"/>
      <c r="PIR14" s="961"/>
      <c r="PIS14" s="963"/>
      <c r="PIT14" s="962"/>
      <c r="PIU14" s="961"/>
      <c r="PIV14" s="961"/>
      <c r="PIW14" s="963"/>
      <c r="PIX14" s="962"/>
      <c r="PIY14" s="961"/>
      <c r="PIZ14" s="961"/>
      <c r="PJA14" s="963"/>
      <c r="PJB14" s="962"/>
      <c r="PJC14" s="961"/>
      <c r="PJD14" s="961"/>
      <c r="PJE14" s="963"/>
      <c r="PJF14" s="962"/>
      <c r="PJG14" s="961"/>
      <c r="PJH14" s="961"/>
      <c r="PJI14" s="963"/>
      <c r="PJJ14" s="962"/>
      <c r="PJK14" s="961"/>
      <c r="PJL14" s="961"/>
      <c r="PJM14" s="963"/>
      <c r="PJN14" s="962"/>
      <c r="PJO14" s="961"/>
      <c r="PJP14" s="961"/>
      <c r="PJQ14" s="963"/>
      <c r="PJR14" s="962"/>
      <c r="PJS14" s="961"/>
      <c r="PJT14" s="961"/>
      <c r="PJU14" s="963"/>
      <c r="PJV14" s="962"/>
      <c r="PJW14" s="961"/>
      <c r="PJX14" s="961"/>
      <c r="PJY14" s="963"/>
      <c r="PJZ14" s="962"/>
      <c r="PKA14" s="961"/>
      <c r="PKB14" s="961"/>
      <c r="PKC14" s="963"/>
      <c r="PKD14" s="962"/>
      <c r="PKE14" s="961"/>
      <c r="PKF14" s="961"/>
      <c r="PKG14" s="963"/>
      <c r="PKH14" s="962"/>
      <c r="PKI14" s="961"/>
      <c r="PKJ14" s="961"/>
      <c r="PKK14" s="963"/>
      <c r="PKL14" s="962"/>
      <c r="PKM14" s="961"/>
      <c r="PKN14" s="961"/>
      <c r="PKO14" s="963"/>
      <c r="PKP14" s="962"/>
      <c r="PKQ14" s="961"/>
      <c r="PKR14" s="961"/>
      <c r="PKS14" s="963"/>
      <c r="PKT14" s="962"/>
      <c r="PKU14" s="961"/>
      <c r="PKV14" s="961"/>
      <c r="PKW14" s="963"/>
      <c r="PKX14" s="962"/>
      <c r="PKY14" s="961"/>
      <c r="PKZ14" s="961"/>
      <c r="PLA14" s="963"/>
      <c r="PLB14" s="962"/>
      <c r="PLC14" s="961"/>
      <c r="PLD14" s="961"/>
      <c r="PLE14" s="963"/>
      <c r="PLF14" s="962"/>
      <c r="PLG14" s="961"/>
      <c r="PLH14" s="961"/>
      <c r="PLI14" s="963"/>
      <c r="PLJ14" s="962"/>
      <c r="PLK14" s="961"/>
      <c r="PLL14" s="961"/>
      <c r="PLM14" s="963"/>
      <c r="PLN14" s="962"/>
      <c r="PLO14" s="961"/>
      <c r="PLP14" s="961"/>
      <c r="PLQ14" s="963"/>
      <c r="PLR14" s="962"/>
      <c r="PLS14" s="961"/>
      <c r="PLT14" s="961"/>
      <c r="PLU14" s="963"/>
      <c r="PLV14" s="962"/>
      <c r="PLW14" s="961"/>
      <c r="PLX14" s="961"/>
      <c r="PLY14" s="963"/>
      <c r="PLZ14" s="962"/>
      <c r="PMA14" s="961"/>
      <c r="PMB14" s="961"/>
      <c r="PMC14" s="963"/>
      <c r="PMD14" s="962"/>
      <c r="PME14" s="961"/>
      <c r="PMF14" s="961"/>
      <c r="PMG14" s="963"/>
      <c r="PMH14" s="962"/>
      <c r="PMI14" s="961"/>
      <c r="PMJ14" s="961"/>
      <c r="PMK14" s="963"/>
      <c r="PML14" s="962"/>
      <c r="PMM14" s="961"/>
      <c r="PMN14" s="961"/>
      <c r="PMO14" s="963"/>
      <c r="PMP14" s="962"/>
      <c r="PMQ14" s="961"/>
      <c r="PMR14" s="961"/>
      <c r="PMS14" s="963"/>
      <c r="PMT14" s="962"/>
      <c r="PMU14" s="961"/>
      <c r="PMV14" s="961"/>
      <c r="PMW14" s="963"/>
      <c r="PMX14" s="962"/>
      <c r="PMY14" s="961"/>
      <c r="PMZ14" s="961"/>
      <c r="PNA14" s="963"/>
      <c r="PNB14" s="962"/>
      <c r="PNC14" s="961"/>
      <c r="PND14" s="961"/>
      <c r="PNE14" s="963"/>
      <c r="PNF14" s="962"/>
      <c r="PNG14" s="961"/>
      <c r="PNH14" s="961"/>
      <c r="PNI14" s="963"/>
      <c r="PNJ14" s="962"/>
      <c r="PNK14" s="961"/>
      <c r="PNL14" s="961"/>
      <c r="PNM14" s="963"/>
      <c r="PNN14" s="962"/>
      <c r="PNO14" s="961"/>
      <c r="PNP14" s="961"/>
      <c r="PNQ14" s="963"/>
      <c r="PNR14" s="962"/>
      <c r="PNS14" s="961"/>
      <c r="PNT14" s="961"/>
      <c r="PNU14" s="963"/>
      <c r="PNV14" s="962"/>
      <c r="PNW14" s="961"/>
      <c r="PNX14" s="961"/>
      <c r="PNY14" s="963"/>
      <c r="PNZ14" s="962"/>
      <c r="POA14" s="961"/>
      <c r="POB14" s="961"/>
      <c r="POC14" s="963"/>
      <c r="POD14" s="962"/>
      <c r="POE14" s="961"/>
      <c r="POF14" s="961"/>
      <c r="POG14" s="963"/>
      <c r="POH14" s="962"/>
      <c r="POI14" s="961"/>
      <c r="POJ14" s="961"/>
      <c r="POK14" s="963"/>
      <c r="POL14" s="962"/>
      <c r="POM14" s="961"/>
      <c r="PON14" s="961"/>
      <c r="POO14" s="963"/>
      <c r="POP14" s="962"/>
      <c r="POQ14" s="961"/>
      <c r="POR14" s="961"/>
      <c r="POS14" s="963"/>
      <c r="POT14" s="962"/>
      <c r="POU14" s="961"/>
      <c r="POV14" s="961"/>
      <c r="POW14" s="963"/>
      <c r="POX14" s="962"/>
      <c r="POY14" s="961"/>
      <c r="POZ14" s="961"/>
      <c r="PPA14" s="963"/>
      <c r="PPB14" s="962"/>
      <c r="PPC14" s="961"/>
      <c r="PPD14" s="961"/>
      <c r="PPE14" s="963"/>
      <c r="PPF14" s="962"/>
      <c r="PPG14" s="961"/>
      <c r="PPH14" s="961"/>
      <c r="PPI14" s="963"/>
      <c r="PPJ14" s="962"/>
      <c r="PPK14" s="961"/>
      <c r="PPL14" s="961"/>
      <c r="PPM14" s="963"/>
      <c r="PPN14" s="962"/>
      <c r="PPO14" s="961"/>
      <c r="PPP14" s="961"/>
      <c r="PPQ14" s="963"/>
      <c r="PPR14" s="962"/>
      <c r="PPS14" s="961"/>
      <c r="PPT14" s="961"/>
      <c r="PPU14" s="963"/>
      <c r="PPV14" s="962"/>
      <c r="PPW14" s="961"/>
      <c r="PPX14" s="961"/>
      <c r="PPY14" s="963"/>
      <c r="PPZ14" s="962"/>
      <c r="PQA14" s="961"/>
      <c r="PQB14" s="961"/>
      <c r="PQC14" s="963"/>
      <c r="PQD14" s="962"/>
      <c r="PQE14" s="961"/>
      <c r="PQF14" s="961"/>
      <c r="PQG14" s="963"/>
      <c r="PQH14" s="962"/>
      <c r="PQI14" s="961"/>
      <c r="PQJ14" s="961"/>
      <c r="PQK14" s="963"/>
      <c r="PQL14" s="962"/>
      <c r="PQM14" s="961"/>
      <c r="PQN14" s="961"/>
      <c r="PQO14" s="963"/>
      <c r="PQP14" s="962"/>
      <c r="PQQ14" s="961"/>
      <c r="PQR14" s="961"/>
      <c r="PQS14" s="963"/>
      <c r="PQT14" s="962"/>
      <c r="PQU14" s="961"/>
      <c r="PQV14" s="961"/>
      <c r="PQW14" s="963"/>
      <c r="PQX14" s="962"/>
      <c r="PQY14" s="961"/>
      <c r="PQZ14" s="961"/>
      <c r="PRA14" s="963"/>
      <c r="PRB14" s="962"/>
      <c r="PRC14" s="961"/>
      <c r="PRD14" s="961"/>
      <c r="PRE14" s="963"/>
      <c r="PRF14" s="962"/>
      <c r="PRG14" s="961"/>
      <c r="PRH14" s="961"/>
      <c r="PRI14" s="963"/>
      <c r="PRJ14" s="962"/>
      <c r="PRK14" s="961"/>
      <c r="PRL14" s="961"/>
      <c r="PRM14" s="963"/>
      <c r="PRN14" s="962"/>
      <c r="PRO14" s="961"/>
      <c r="PRP14" s="961"/>
      <c r="PRQ14" s="963"/>
      <c r="PRR14" s="962"/>
      <c r="PRS14" s="961"/>
      <c r="PRT14" s="961"/>
      <c r="PRU14" s="963"/>
      <c r="PRV14" s="962"/>
      <c r="PRW14" s="961"/>
      <c r="PRX14" s="961"/>
      <c r="PRY14" s="963"/>
      <c r="PRZ14" s="962"/>
      <c r="PSA14" s="961"/>
      <c r="PSB14" s="961"/>
      <c r="PSC14" s="963"/>
      <c r="PSD14" s="962"/>
      <c r="PSE14" s="961"/>
      <c r="PSF14" s="961"/>
      <c r="PSG14" s="963"/>
      <c r="PSH14" s="962"/>
      <c r="PSI14" s="961"/>
      <c r="PSJ14" s="961"/>
      <c r="PSK14" s="963"/>
      <c r="PSL14" s="962"/>
      <c r="PSM14" s="961"/>
      <c r="PSN14" s="961"/>
      <c r="PSO14" s="963"/>
      <c r="PSP14" s="962"/>
      <c r="PSQ14" s="961"/>
      <c r="PSR14" s="961"/>
      <c r="PSS14" s="963"/>
      <c r="PST14" s="962"/>
      <c r="PSU14" s="961"/>
      <c r="PSV14" s="961"/>
      <c r="PSW14" s="963"/>
      <c r="PSX14" s="962"/>
      <c r="PSY14" s="961"/>
      <c r="PSZ14" s="961"/>
      <c r="PTA14" s="963"/>
      <c r="PTB14" s="962"/>
      <c r="PTC14" s="961"/>
      <c r="PTD14" s="961"/>
      <c r="PTE14" s="963"/>
      <c r="PTF14" s="962"/>
      <c r="PTG14" s="961"/>
      <c r="PTH14" s="961"/>
      <c r="PTI14" s="963"/>
      <c r="PTJ14" s="962"/>
      <c r="PTK14" s="961"/>
      <c r="PTL14" s="961"/>
      <c r="PTM14" s="963"/>
      <c r="PTN14" s="962"/>
      <c r="PTO14" s="961"/>
      <c r="PTP14" s="961"/>
      <c r="PTQ14" s="963"/>
      <c r="PTR14" s="962"/>
      <c r="PTS14" s="961"/>
      <c r="PTT14" s="961"/>
      <c r="PTU14" s="963"/>
      <c r="PTV14" s="962"/>
      <c r="PTW14" s="961"/>
      <c r="PTX14" s="961"/>
      <c r="PTY14" s="963"/>
      <c r="PTZ14" s="962"/>
      <c r="PUA14" s="961"/>
      <c r="PUB14" s="961"/>
      <c r="PUC14" s="963"/>
      <c r="PUD14" s="962"/>
      <c r="PUE14" s="961"/>
      <c r="PUF14" s="961"/>
      <c r="PUG14" s="963"/>
      <c r="PUH14" s="962"/>
      <c r="PUI14" s="961"/>
      <c r="PUJ14" s="961"/>
      <c r="PUK14" s="963"/>
      <c r="PUL14" s="962"/>
      <c r="PUM14" s="961"/>
      <c r="PUN14" s="961"/>
      <c r="PUO14" s="963"/>
      <c r="PUP14" s="962"/>
      <c r="PUQ14" s="961"/>
      <c r="PUR14" s="961"/>
      <c r="PUS14" s="963"/>
      <c r="PUT14" s="962"/>
      <c r="PUU14" s="961"/>
      <c r="PUV14" s="961"/>
      <c r="PUW14" s="963"/>
      <c r="PUX14" s="962"/>
      <c r="PUY14" s="961"/>
      <c r="PUZ14" s="961"/>
      <c r="PVA14" s="963"/>
      <c r="PVB14" s="962"/>
      <c r="PVC14" s="961"/>
      <c r="PVD14" s="961"/>
      <c r="PVE14" s="963"/>
      <c r="PVF14" s="962"/>
      <c r="PVG14" s="961"/>
      <c r="PVH14" s="961"/>
      <c r="PVI14" s="963"/>
      <c r="PVJ14" s="962"/>
      <c r="PVK14" s="961"/>
      <c r="PVL14" s="961"/>
      <c r="PVM14" s="963"/>
      <c r="PVN14" s="962"/>
      <c r="PVO14" s="961"/>
      <c r="PVP14" s="961"/>
      <c r="PVQ14" s="963"/>
      <c r="PVR14" s="962"/>
      <c r="PVS14" s="961"/>
      <c r="PVT14" s="961"/>
      <c r="PVU14" s="963"/>
      <c r="PVV14" s="962"/>
      <c r="PVW14" s="961"/>
      <c r="PVX14" s="961"/>
      <c r="PVY14" s="963"/>
      <c r="PVZ14" s="962"/>
      <c r="PWA14" s="961"/>
      <c r="PWB14" s="961"/>
      <c r="PWC14" s="963"/>
      <c r="PWD14" s="962"/>
      <c r="PWE14" s="961"/>
      <c r="PWF14" s="961"/>
      <c r="PWG14" s="963"/>
      <c r="PWH14" s="962"/>
      <c r="PWI14" s="961"/>
      <c r="PWJ14" s="961"/>
      <c r="PWK14" s="963"/>
      <c r="PWL14" s="962"/>
      <c r="PWM14" s="961"/>
      <c r="PWN14" s="961"/>
      <c r="PWO14" s="963"/>
      <c r="PWP14" s="962"/>
      <c r="PWQ14" s="961"/>
      <c r="PWR14" s="961"/>
      <c r="PWS14" s="963"/>
      <c r="PWT14" s="962"/>
      <c r="PWU14" s="961"/>
      <c r="PWV14" s="961"/>
      <c r="PWW14" s="963"/>
      <c r="PWX14" s="962"/>
      <c r="PWY14" s="961"/>
      <c r="PWZ14" s="961"/>
      <c r="PXA14" s="963"/>
      <c r="PXB14" s="962"/>
      <c r="PXC14" s="961"/>
      <c r="PXD14" s="961"/>
      <c r="PXE14" s="963"/>
      <c r="PXF14" s="962"/>
      <c r="PXG14" s="961"/>
      <c r="PXH14" s="961"/>
      <c r="PXI14" s="963"/>
      <c r="PXJ14" s="962"/>
      <c r="PXK14" s="961"/>
      <c r="PXL14" s="961"/>
      <c r="PXM14" s="963"/>
      <c r="PXN14" s="962"/>
      <c r="PXO14" s="961"/>
      <c r="PXP14" s="961"/>
      <c r="PXQ14" s="963"/>
      <c r="PXR14" s="962"/>
      <c r="PXS14" s="961"/>
      <c r="PXT14" s="961"/>
      <c r="PXU14" s="963"/>
      <c r="PXV14" s="962"/>
      <c r="PXW14" s="961"/>
      <c r="PXX14" s="961"/>
      <c r="PXY14" s="963"/>
      <c r="PXZ14" s="962"/>
      <c r="PYA14" s="961"/>
      <c r="PYB14" s="961"/>
      <c r="PYC14" s="963"/>
      <c r="PYD14" s="962"/>
      <c r="PYE14" s="961"/>
      <c r="PYF14" s="961"/>
      <c r="PYG14" s="963"/>
      <c r="PYH14" s="962"/>
      <c r="PYI14" s="961"/>
      <c r="PYJ14" s="961"/>
      <c r="PYK14" s="963"/>
      <c r="PYL14" s="962"/>
      <c r="PYM14" s="961"/>
      <c r="PYN14" s="961"/>
      <c r="PYO14" s="963"/>
      <c r="PYP14" s="962"/>
      <c r="PYQ14" s="961"/>
      <c r="PYR14" s="961"/>
      <c r="PYS14" s="963"/>
      <c r="PYT14" s="962"/>
      <c r="PYU14" s="961"/>
      <c r="PYV14" s="961"/>
      <c r="PYW14" s="963"/>
      <c r="PYX14" s="962"/>
      <c r="PYY14" s="961"/>
      <c r="PYZ14" s="961"/>
      <c r="PZA14" s="963"/>
      <c r="PZB14" s="962"/>
      <c r="PZC14" s="961"/>
      <c r="PZD14" s="961"/>
      <c r="PZE14" s="963"/>
      <c r="PZF14" s="962"/>
      <c r="PZG14" s="961"/>
      <c r="PZH14" s="961"/>
      <c r="PZI14" s="963"/>
      <c r="PZJ14" s="962"/>
      <c r="PZK14" s="961"/>
      <c r="PZL14" s="961"/>
      <c r="PZM14" s="963"/>
      <c r="PZN14" s="962"/>
      <c r="PZO14" s="961"/>
      <c r="PZP14" s="961"/>
      <c r="PZQ14" s="963"/>
      <c r="PZR14" s="962"/>
      <c r="PZS14" s="961"/>
      <c r="PZT14" s="961"/>
      <c r="PZU14" s="963"/>
      <c r="PZV14" s="962"/>
      <c r="PZW14" s="961"/>
      <c r="PZX14" s="961"/>
      <c r="PZY14" s="963"/>
      <c r="PZZ14" s="962"/>
      <c r="QAA14" s="961"/>
      <c r="QAB14" s="961"/>
      <c r="QAC14" s="963"/>
      <c r="QAD14" s="962"/>
      <c r="QAE14" s="961"/>
      <c r="QAF14" s="961"/>
      <c r="QAG14" s="963"/>
      <c r="QAH14" s="962"/>
      <c r="QAI14" s="961"/>
      <c r="QAJ14" s="961"/>
      <c r="QAK14" s="963"/>
      <c r="QAL14" s="962"/>
      <c r="QAM14" s="961"/>
      <c r="QAN14" s="961"/>
      <c r="QAO14" s="963"/>
      <c r="QAP14" s="962"/>
      <c r="QAQ14" s="961"/>
      <c r="QAR14" s="961"/>
      <c r="QAS14" s="963"/>
      <c r="QAT14" s="962"/>
      <c r="QAU14" s="961"/>
      <c r="QAV14" s="961"/>
      <c r="QAW14" s="963"/>
      <c r="QAX14" s="962"/>
      <c r="QAY14" s="961"/>
      <c r="QAZ14" s="961"/>
      <c r="QBA14" s="963"/>
      <c r="QBB14" s="962"/>
      <c r="QBC14" s="961"/>
      <c r="QBD14" s="961"/>
      <c r="QBE14" s="963"/>
      <c r="QBF14" s="962"/>
      <c r="QBG14" s="961"/>
      <c r="QBH14" s="961"/>
      <c r="QBI14" s="963"/>
      <c r="QBJ14" s="962"/>
      <c r="QBK14" s="961"/>
      <c r="QBL14" s="961"/>
      <c r="QBM14" s="963"/>
      <c r="QBN14" s="962"/>
      <c r="QBO14" s="961"/>
      <c r="QBP14" s="961"/>
      <c r="QBQ14" s="963"/>
      <c r="QBR14" s="962"/>
      <c r="QBS14" s="961"/>
      <c r="QBT14" s="961"/>
      <c r="QBU14" s="963"/>
      <c r="QBV14" s="962"/>
      <c r="QBW14" s="961"/>
      <c r="QBX14" s="961"/>
      <c r="QBY14" s="963"/>
      <c r="QBZ14" s="962"/>
      <c r="QCA14" s="961"/>
      <c r="QCB14" s="961"/>
      <c r="QCC14" s="963"/>
      <c r="QCD14" s="962"/>
      <c r="QCE14" s="961"/>
      <c r="QCF14" s="961"/>
      <c r="QCG14" s="963"/>
      <c r="QCH14" s="962"/>
      <c r="QCI14" s="961"/>
      <c r="QCJ14" s="961"/>
      <c r="QCK14" s="963"/>
      <c r="QCL14" s="962"/>
      <c r="QCM14" s="961"/>
      <c r="QCN14" s="961"/>
      <c r="QCO14" s="963"/>
      <c r="QCP14" s="962"/>
      <c r="QCQ14" s="961"/>
      <c r="QCR14" s="961"/>
      <c r="QCS14" s="963"/>
      <c r="QCT14" s="962"/>
      <c r="QCU14" s="961"/>
      <c r="QCV14" s="961"/>
      <c r="QCW14" s="963"/>
      <c r="QCX14" s="962"/>
      <c r="QCY14" s="961"/>
      <c r="QCZ14" s="961"/>
      <c r="QDA14" s="963"/>
      <c r="QDB14" s="962"/>
      <c r="QDC14" s="961"/>
      <c r="QDD14" s="961"/>
      <c r="QDE14" s="963"/>
      <c r="QDF14" s="962"/>
      <c r="QDG14" s="961"/>
      <c r="QDH14" s="961"/>
      <c r="QDI14" s="963"/>
      <c r="QDJ14" s="962"/>
      <c r="QDK14" s="961"/>
      <c r="QDL14" s="961"/>
      <c r="QDM14" s="963"/>
      <c r="QDN14" s="962"/>
      <c r="QDO14" s="961"/>
      <c r="QDP14" s="961"/>
      <c r="QDQ14" s="963"/>
      <c r="QDR14" s="962"/>
      <c r="QDS14" s="961"/>
      <c r="QDT14" s="961"/>
      <c r="QDU14" s="963"/>
      <c r="QDV14" s="962"/>
      <c r="QDW14" s="961"/>
      <c r="QDX14" s="961"/>
      <c r="QDY14" s="963"/>
      <c r="QDZ14" s="962"/>
      <c r="QEA14" s="961"/>
      <c r="QEB14" s="961"/>
      <c r="QEC14" s="963"/>
      <c r="QED14" s="962"/>
      <c r="QEE14" s="961"/>
      <c r="QEF14" s="961"/>
      <c r="QEG14" s="963"/>
      <c r="QEH14" s="962"/>
      <c r="QEI14" s="961"/>
      <c r="QEJ14" s="961"/>
      <c r="QEK14" s="963"/>
      <c r="QEL14" s="962"/>
      <c r="QEM14" s="961"/>
      <c r="QEN14" s="961"/>
      <c r="QEO14" s="963"/>
      <c r="QEP14" s="962"/>
      <c r="QEQ14" s="961"/>
      <c r="QER14" s="961"/>
      <c r="QES14" s="963"/>
      <c r="QET14" s="962"/>
      <c r="QEU14" s="961"/>
      <c r="QEV14" s="961"/>
      <c r="QEW14" s="963"/>
      <c r="QEX14" s="962"/>
      <c r="QEY14" s="961"/>
      <c r="QEZ14" s="961"/>
      <c r="QFA14" s="963"/>
      <c r="QFB14" s="962"/>
      <c r="QFC14" s="961"/>
      <c r="QFD14" s="961"/>
      <c r="QFE14" s="963"/>
      <c r="QFF14" s="962"/>
      <c r="QFG14" s="961"/>
      <c r="QFH14" s="961"/>
      <c r="QFI14" s="963"/>
      <c r="QFJ14" s="962"/>
      <c r="QFK14" s="961"/>
      <c r="QFL14" s="961"/>
      <c r="QFM14" s="963"/>
      <c r="QFN14" s="962"/>
      <c r="QFO14" s="961"/>
      <c r="QFP14" s="961"/>
      <c r="QFQ14" s="963"/>
      <c r="QFR14" s="962"/>
      <c r="QFS14" s="961"/>
      <c r="QFT14" s="961"/>
      <c r="QFU14" s="963"/>
      <c r="QFV14" s="962"/>
      <c r="QFW14" s="961"/>
      <c r="QFX14" s="961"/>
      <c r="QFY14" s="963"/>
      <c r="QFZ14" s="962"/>
      <c r="QGA14" s="961"/>
      <c r="QGB14" s="961"/>
      <c r="QGC14" s="963"/>
      <c r="QGD14" s="962"/>
      <c r="QGE14" s="961"/>
      <c r="QGF14" s="961"/>
      <c r="QGG14" s="963"/>
      <c r="QGH14" s="962"/>
      <c r="QGI14" s="961"/>
      <c r="QGJ14" s="961"/>
      <c r="QGK14" s="963"/>
      <c r="QGL14" s="962"/>
      <c r="QGM14" s="961"/>
      <c r="QGN14" s="961"/>
      <c r="QGO14" s="963"/>
      <c r="QGP14" s="962"/>
      <c r="QGQ14" s="961"/>
      <c r="QGR14" s="961"/>
      <c r="QGS14" s="963"/>
      <c r="QGT14" s="962"/>
      <c r="QGU14" s="961"/>
      <c r="QGV14" s="961"/>
      <c r="QGW14" s="963"/>
      <c r="QGX14" s="962"/>
      <c r="QGY14" s="961"/>
      <c r="QGZ14" s="961"/>
      <c r="QHA14" s="963"/>
      <c r="QHB14" s="962"/>
      <c r="QHC14" s="961"/>
      <c r="QHD14" s="961"/>
      <c r="QHE14" s="963"/>
      <c r="QHF14" s="962"/>
      <c r="QHG14" s="961"/>
      <c r="QHH14" s="961"/>
      <c r="QHI14" s="963"/>
      <c r="QHJ14" s="962"/>
      <c r="QHK14" s="961"/>
      <c r="QHL14" s="961"/>
      <c r="QHM14" s="963"/>
      <c r="QHN14" s="962"/>
      <c r="QHO14" s="961"/>
      <c r="QHP14" s="961"/>
      <c r="QHQ14" s="963"/>
      <c r="QHR14" s="962"/>
      <c r="QHS14" s="961"/>
      <c r="QHT14" s="961"/>
      <c r="QHU14" s="963"/>
      <c r="QHV14" s="962"/>
      <c r="QHW14" s="961"/>
      <c r="QHX14" s="961"/>
      <c r="QHY14" s="963"/>
      <c r="QHZ14" s="962"/>
      <c r="QIA14" s="961"/>
      <c r="QIB14" s="961"/>
      <c r="QIC14" s="963"/>
      <c r="QID14" s="962"/>
      <c r="QIE14" s="961"/>
      <c r="QIF14" s="961"/>
      <c r="QIG14" s="963"/>
      <c r="QIH14" s="962"/>
      <c r="QII14" s="961"/>
      <c r="QIJ14" s="961"/>
      <c r="QIK14" s="963"/>
      <c r="QIL14" s="962"/>
      <c r="QIM14" s="961"/>
      <c r="QIN14" s="961"/>
      <c r="QIO14" s="963"/>
      <c r="QIP14" s="962"/>
      <c r="QIQ14" s="961"/>
      <c r="QIR14" s="961"/>
      <c r="QIS14" s="963"/>
      <c r="QIT14" s="962"/>
      <c r="QIU14" s="961"/>
      <c r="QIV14" s="961"/>
      <c r="QIW14" s="963"/>
      <c r="QIX14" s="962"/>
      <c r="QIY14" s="961"/>
      <c r="QIZ14" s="961"/>
      <c r="QJA14" s="963"/>
      <c r="QJB14" s="962"/>
      <c r="QJC14" s="961"/>
      <c r="QJD14" s="961"/>
      <c r="QJE14" s="963"/>
      <c r="QJF14" s="962"/>
      <c r="QJG14" s="961"/>
      <c r="QJH14" s="961"/>
      <c r="QJI14" s="963"/>
      <c r="QJJ14" s="962"/>
      <c r="QJK14" s="961"/>
      <c r="QJL14" s="961"/>
      <c r="QJM14" s="963"/>
      <c r="QJN14" s="962"/>
      <c r="QJO14" s="961"/>
      <c r="QJP14" s="961"/>
      <c r="QJQ14" s="963"/>
      <c r="QJR14" s="962"/>
      <c r="QJS14" s="961"/>
      <c r="QJT14" s="961"/>
      <c r="QJU14" s="963"/>
      <c r="QJV14" s="962"/>
      <c r="QJW14" s="961"/>
      <c r="QJX14" s="961"/>
      <c r="QJY14" s="963"/>
      <c r="QJZ14" s="962"/>
      <c r="QKA14" s="961"/>
      <c r="QKB14" s="961"/>
      <c r="QKC14" s="963"/>
      <c r="QKD14" s="962"/>
      <c r="QKE14" s="961"/>
      <c r="QKF14" s="961"/>
      <c r="QKG14" s="963"/>
      <c r="QKH14" s="962"/>
      <c r="QKI14" s="961"/>
      <c r="QKJ14" s="961"/>
      <c r="QKK14" s="963"/>
      <c r="QKL14" s="962"/>
      <c r="QKM14" s="961"/>
      <c r="QKN14" s="961"/>
      <c r="QKO14" s="963"/>
      <c r="QKP14" s="962"/>
      <c r="QKQ14" s="961"/>
      <c r="QKR14" s="961"/>
      <c r="QKS14" s="963"/>
      <c r="QKT14" s="962"/>
      <c r="QKU14" s="961"/>
      <c r="QKV14" s="961"/>
      <c r="QKW14" s="963"/>
      <c r="QKX14" s="962"/>
      <c r="QKY14" s="961"/>
      <c r="QKZ14" s="961"/>
      <c r="QLA14" s="963"/>
      <c r="QLB14" s="962"/>
      <c r="QLC14" s="961"/>
      <c r="QLD14" s="961"/>
      <c r="QLE14" s="963"/>
      <c r="QLF14" s="962"/>
      <c r="QLG14" s="961"/>
      <c r="QLH14" s="961"/>
      <c r="QLI14" s="963"/>
      <c r="QLJ14" s="962"/>
      <c r="QLK14" s="961"/>
      <c r="QLL14" s="961"/>
      <c r="QLM14" s="963"/>
      <c r="QLN14" s="962"/>
      <c r="QLO14" s="961"/>
      <c r="QLP14" s="961"/>
      <c r="QLQ14" s="963"/>
      <c r="QLR14" s="962"/>
      <c r="QLS14" s="961"/>
      <c r="QLT14" s="961"/>
      <c r="QLU14" s="963"/>
      <c r="QLV14" s="962"/>
      <c r="QLW14" s="961"/>
      <c r="QLX14" s="961"/>
      <c r="QLY14" s="963"/>
      <c r="QLZ14" s="962"/>
      <c r="QMA14" s="961"/>
      <c r="QMB14" s="961"/>
      <c r="QMC14" s="963"/>
      <c r="QMD14" s="962"/>
      <c r="QME14" s="961"/>
      <c r="QMF14" s="961"/>
      <c r="QMG14" s="963"/>
      <c r="QMH14" s="962"/>
      <c r="QMI14" s="961"/>
      <c r="QMJ14" s="961"/>
      <c r="QMK14" s="963"/>
      <c r="QML14" s="962"/>
      <c r="QMM14" s="961"/>
      <c r="QMN14" s="961"/>
      <c r="QMO14" s="963"/>
      <c r="QMP14" s="962"/>
      <c r="QMQ14" s="961"/>
      <c r="QMR14" s="961"/>
      <c r="QMS14" s="963"/>
      <c r="QMT14" s="962"/>
      <c r="QMU14" s="961"/>
      <c r="QMV14" s="961"/>
      <c r="QMW14" s="963"/>
      <c r="QMX14" s="962"/>
      <c r="QMY14" s="961"/>
      <c r="QMZ14" s="961"/>
      <c r="QNA14" s="963"/>
      <c r="QNB14" s="962"/>
      <c r="QNC14" s="961"/>
      <c r="QND14" s="961"/>
      <c r="QNE14" s="963"/>
      <c r="QNF14" s="962"/>
      <c r="QNG14" s="961"/>
      <c r="QNH14" s="961"/>
      <c r="QNI14" s="963"/>
      <c r="QNJ14" s="962"/>
      <c r="QNK14" s="961"/>
      <c r="QNL14" s="961"/>
      <c r="QNM14" s="963"/>
      <c r="QNN14" s="962"/>
      <c r="QNO14" s="961"/>
      <c r="QNP14" s="961"/>
      <c r="QNQ14" s="963"/>
      <c r="QNR14" s="962"/>
      <c r="QNS14" s="961"/>
      <c r="QNT14" s="961"/>
      <c r="QNU14" s="963"/>
      <c r="QNV14" s="962"/>
      <c r="QNW14" s="961"/>
      <c r="QNX14" s="961"/>
      <c r="QNY14" s="963"/>
      <c r="QNZ14" s="962"/>
      <c r="QOA14" s="961"/>
      <c r="QOB14" s="961"/>
      <c r="QOC14" s="963"/>
      <c r="QOD14" s="962"/>
      <c r="QOE14" s="961"/>
      <c r="QOF14" s="961"/>
      <c r="QOG14" s="963"/>
      <c r="QOH14" s="962"/>
      <c r="QOI14" s="961"/>
      <c r="QOJ14" s="961"/>
      <c r="QOK14" s="963"/>
      <c r="QOL14" s="962"/>
      <c r="QOM14" s="961"/>
      <c r="QON14" s="961"/>
      <c r="QOO14" s="963"/>
      <c r="QOP14" s="962"/>
      <c r="QOQ14" s="961"/>
      <c r="QOR14" s="961"/>
      <c r="QOS14" s="963"/>
      <c r="QOT14" s="962"/>
      <c r="QOU14" s="961"/>
      <c r="QOV14" s="961"/>
      <c r="QOW14" s="963"/>
      <c r="QOX14" s="962"/>
      <c r="QOY14" s="961"/>
      <c r="QOZ14" s="961"/>
      <c r="QPA14" s="963"/>
      <c r="QPB14" s="962"/>
      <c r="QPC14" s="961"/>
      <c r="QPD14" s="961"/>
      <c r="QPE14" s="963"/>
      <c r="QPF14" s="962"/>
      <c r="QPG14" s="961"/>
      <c r="QPH14" s="961"/>
      <c r="QPI14" s="963"/>
      <c r="QPJ14" s="962"/>
      <c r="QPK14" s="961"/>
      <c r="QPL14" s="961"/>
      <c r="QPM14" s="963"/>
      <c r="QPN14" s="962"/>
      <c r="QPO14" s="961"/>
      <c r="QPP14" s="961"/>
      <c r="QPQ14" s="963"/>
      <c r="QPR14" s="962"/>
      <c r="QPS14" s="961"/>
      <c r="QPT14" s="961"/>
      <c r="QPU14" s="963"/>
      <c r="QPV14" s="962"/>
      <c r="QPW14" s="961"/>
      <c r="QPX14" s="961"/>
      <c r="QPY14" s="963"/>
      <c r="QPZ14" s="962"/>
      <c r="QQA14" s="961"/>
      <c r="QQB14" s="961"/>
      <c r="QQC14" s="963"/>
      <c r="QQD14" s="962"/>
      <c r="QQE14" s="961"/>
      <c r="QQF14" s="961"/>
      <c r="QQG14" s="963"/>
      <c r="QQH14" s="962"/>
      <c r="QQI14" s="961"/>
      <c r="QQJ14" s="961"/>
      <c r="QQK14" s="963"/>
      <c r="QQL14" s="962"/>
      <c r="QQM14" s="961"/>
      <c r="QQN14" s="961"/>
      <c r="QQO14" s="963"/>
      <c r="QQP14" s="962"/>
      <c r="QQQ14" s="961"/>
      <c r="QQR14" s="961"/>
      <c r="QQS14" s="963"/>
      <c r="QQT14" s="962"/>
      <c r="QQU14" s="961"/>
      <c r="QQV14" s="961"/>
      <c r="QQW14" s="963"/>
      <c r="QQX14" s="962"/>
      <c r="QQY14" s="961"/>
      <c r="QQZ14" s="961"/>
      <c r="QRA14" s="963"/>
      <c r="QRB14" s="962"/>
      <c r="QRC14" s="961"/>
      <c r="QRD14" s="961"/>
      <c r="QRE14" s="963"/>
      <c r="QRF14" s="962"/>
      <c r="QRG14" s="961"/>
      <c r="QRH14" s="961"/>
      <c r="QRI14" s="963"/>
      <c r="QRJ14" s="962"/>
      <c r="QRK14" s="961"/>
      <c r="QRL14" s="961"/>
      <c r="QRM14" s="963"/>
      <c r="QRN14" s="962"/>
      <c r="QRO14" s="961"/>
      <c r="QRP14" s="961"/>
      <c r="QRQ14" s="963"/>
      <c r="QRR14" s="962"/>
      <c r="QRS14" s="961"/>
      <c r="QRT14" s="961"/>
      <c r="QRU14" s="963"/>
      <c r="QRV14" s="962"/>
      <c r="QRW14" s="961"/>
      <c r="QRX14" s="961"/>
      <c r="QRY14" s="963"/>
      <c r="QRZ14" s="962"/>
      <c r="QSA14" s="961"/>
      <c r="QSB14" s="961"/>
      <c r="QSC14" s="963"/>
      <c r="QSD14" s="962"/>
      <c r="QSE14" s="961"/>
      <c r="QSF14" s="961"/>
      <c r="QSG14" s="963"/>
      <c r="QSH14" s="962"/>
      <c r="QSI14" s="961"/>
      <c r="QSJ14" s="961"/>
      <c r="QSK14" s="963"/>
      <c r="QSL14" s="962"/>
      <c r="QSM14" s="961"/>
      <c r="QSN14" s="961"/>
      <c r="QSO14" s="963"/>
      <c r="QSP14" s="962"/>
      <c r="QSQ14" s="961"/>
      <c r="QSR14" s="961"/>
      <c r="QSS14" s="963"/>
      <c r="QST14" s="962"/>
      <c r="QSU14" s="961"/>
      <c r="QSV14" s="961"/>
      <c r="QSW14" s="963"/>
      <c r="QSX14" s="962"/>
      <c r="QSY14" s="961"/>
      <c r="QSZ14" s="961"/>
      <c r="QTA14" s="963"/>
      <c r="QTB14" s="962"/>
      <c r="QTC14" s="961"/>
      <c r="QTD14" s="961"/>
      <c r="QTE14" s="963"/>
      <c r="QTF14" s="962"/>
      <c r="QTG14" s="961"/>
      <c r="QTH14" s="961"/>
      <c r="QTI14" s="963"/>
      <c r="QTJ14" s="962"/>
      <c r="QTK14" s="961"/>
      <c r="QTL14" s="961"/>
      <c r="QTM14" s="963"/>
      <c r="QTN14" s="962"/>
      <c r="QTO14" s="961"/>
      <c r="QTP14" s="961"/>
      <c r="QTQ14" s="963"/>
      <c r="QTR14" s="962"/>
      <c r="QTS14" s="961"/>
      <c r="QTT14" s="961"/>
      <c r="QTU14" s="963"/>
      <c r="QTV14" s="962"/>
      <c r="QTW14" s="961"/>
      <c r="QTX14" s="961"/>
      <c r="QTY14" s="963"/>
      <c r="QTZ14" s="962"/>
      <c r="QUA14" s="961"/>
      <c r="QUB14" s="961"/>
      <c r="QUC14" s="963"/>
      <c r="QUD14" s="962"/>
      <c r="QUE14" s="961"/>
      <c r="QUF14" s="961"/>
      <c r="QUG14" s="963"/>
      <c r="QUH14" s="962"/>
      <c r="QUI14" s="961"/>
      <c r="QUJ14" s="961"/>
      <c r="QUK14" s="963"/>
      <c r="QUL14" s="962"/>
      <c r="QUM14" s="961"/>
      <c r="QUN14" s="961"/>
      <c r="QUO14" s="963"/>
      <c r="QUP14" s="962"/>
      <c r="QUQ14" s="961"/>
      <c r="QUR14" s="961"/>
      <c r="QUS14" s="963"/>
      <c r="QUT14" s="962"/>
      <c r="QUU14" s="961"/>
      <c r="QUV14" s="961"/>
      <c r="QUW14" s="963"/>
      <c r="QUX14" s="962"/>
      <c r="QUY14" s="961"/>
      <c r="QUZ14" s="961"/>
      <c r="QVA14" s="963"/>
      <c r="QVB14" s="962"/>
      <c r="QVC14" s="961"/>
      <c r="QVD14" s="961"/>
      <c r="QVE14" s="963"/>
      <c r="QVF14" s="962"/>
      <c r="QVG14" s="961"/>
      <c r="QVH14" s="961"/>
      <c r="QVI14" s="963"/>
      <c r="QVJ14" s="962"/>
      <c r="QVK14" s="961"/>
      <c r="QVL14" s="961"/>
      <c r="QVM14" s="963"/>
      <c r="QVN14" s="962"/>
      <c r="QVO14" s="961"/>
      <c r="QVP14" s="961"/>
      <c r="QVQ14" s="963"/>
      <c r="QVR14" s="962"/>
      <c r="QVS14" s="961"/>
      <c r="QVT14" s="961"/>
      <c r="QVU14" s="963"/>
      <c r="QVV14" s="962"/>
      <c r="QVW14" s="961"/>
      <c r="QVX14" s="961"/>
      <c r="QVY14" s="963"/>
      <c r="QVZ14" s="962"/>
      <c r="QWA14" s="961"/>
      <c r="QWB14" s="961"/>
      <c r="QWC14" s="963"/>
      <c r="QWD14" s="962"/>
      <c r="QWE14" s="961"/>
      <c r="QWF14" s="961"/>
      <c r="QWG14" s="963"/>
      <c r="QWH14" s="962"/>
      <c r="QWI14" s="961"/>
      <c r="QWJ14" s="961"/>
      <c r="QWK14" s="963"/>
      <c r="QWL14" s="962"/>
      <c r="QWM14" s="961"/>
      <c r="QWN14" s="961"/>
      <c r="QWO14" s="963"/>
      <c r="QWP14" s="962"/>
      <c r="QWQ14" s="961"/>
      <c r="QWR14" s="961"/>
      <c r="QWS14" s="963"/>
      <c r="QWT14" s="962"/>
      <c r="QWU14" s="961"/>
      <c r="QWV14" s="961"/>
      <c r="QWW14" s="963"/>
      <c r="QWX14" s="962"/>
      <c r="QWY14" s="961"/>
      <c r="QWZ14" s="961"/>
      <c r="QXA14" s="963"/>
      <c r="QXB14" s="962"/>
      <c r="QXC14" s="961"/>
      <c r="QXD14" s="961"/>
      <c r="QXE14" s="963"/>
      <c r="QXF14" s="962"/>
      <c r="QXG14" s="961"/>
      <c r="QXH14" s="961"/>
      <c r="QXI14" s="963"/>
      <c r="QXJ14" s="962"/>
      <c r="QXK14" s="961"/>
      <c r="QXL14" s="961"/>
      <c r="QXM14" s="963"/>
      <c r="QXN14" s="962"/>
      <c r="QXO14" s="961"/>
      <c r="QXP14" s="961"/>
      <c r="QXQ14" s="963"/>
      <c r="QXR14" s="962"/>
      <c r="QXS14" s="961"/>
      <c r="QXT14" s="961"/>
      <c r="QXU14" s="963"/>
      <c r="QXV14" s="962"/>
      <c r="QXW14" s="961"/>
      <c r="QXX14" s="961"/>
      <c r="QXY14" s="963"/>
      <c r="QXZ14" s="962"/>
      <c r="QYA14" s="961"/>
      <c r="QYB14" s="961"/>
      <c r="QYC14" s="963"/>
      <c r="QYD14" s="962"/>
      <c r="QYE14" s="961"/>
      <c r="QYF14" s="961"/>
      <c r="QYG14" s="963"/>
      <c r="QYH14" s="962"/>
      <c r="QYI14" s="961"/>
      <c r="QYJ14" s="961"/>
      <c r="QYK14" s="963"/>
      <c r="QYL14" s="962"/>
      <c r="QYM14" s="961"/>
      <c r="QYN14" s="961"/>
      <c r="QYO14" s="963"/>
      <c r="QYP14" s="962"/>
      <c r="QYQ14" s="961"/>
      <c r="QYR14" s="961"/>
      <c r="QYS14" s="963"/>
      <c r="QYT14" s="962"/>
      <c r="QYU14" s="961"/>
      <c r="QYV14" s="961"/>
      <c r="QYW14" s="963"/>
      <c r="QYX14" s="962"/>
      <c r="QYY14" s="961"/>
      <c r="QYZ14" s="961"/>
      <c r="QZA14" s="963"/>
      <c r="QZB14" s="962"/>
      <c r="QZC14" s="961"/>
      <c r="QZD14" s="961"/>
      <c r="QZE14" s="963"/>
      <c r="QZF14" s="962"/>
      <c r="QZG14" s="961"/>
      <c r="QZH14" s="961"/>
      <c r="QZI14" s="963"/>
      <c r="QZJ14" s="962"/>
      <c r="QZK14" s="961"/>
      <c r="QZL14" s="961"/>
      <c r="QZM14" s="963"/>
      <c r="QZN14" s="962"/>
      <c r="QZO14" s="961"/>
      <c r="QZP14" s="961"/>
      <c r="QZQ14" s="963"/>
      <c r="QZR14" s="962"/>
      <c r="QZS14" s="961"/>
      <c r="QZT14" s="961"/>
      <c r="QZU14" s="963"/>
      <c r="QZV14" s="962"/>
      <c r="QZW14" s="961"/>
      <c r="QZX14" s="961"/>
      <c r="QZY14" s="963"/>
      <c r="QZZ14" s="962"/>
      <c r="RAA14" s="961"/>
      <c r="RAB14" s="961"/>
      <c r="RAC14" s="963"/>
      <c r="RAD14" s="962"/>
      <c r="RAE14" s="961"/>
      <c r="RAF14" s="961"/>
      <c r="RAG14" s="963"/>
      <c r="RAH14" s="962"/>
      <c r="RAI14" s="961"/>
      <c r="RAJ14" s="961"/>
      <c r="RAK14" s="963"/>
      <c r="RAL14" s="962"/>
      <c r="RAM14" s="961"/>
      <c r="RAN14" s="961"/>
      <c r="RAO14" s="963"/>
      <c r="RAP14" s="962"/>
      <c r="RAQ14" s="961"/>
      <c r="RAR14" s="961"/>
      <c r="RAS14" s="963"/>
      <c r="RAT14" s="962"/>
      <c r="RAU14" s="961"/>
      <c r="RAV14" s="961"/>
      <c r="RAW14" s="963"/>
      <c r="RAX14" s="962"/>
      <c r="RAY14" s="961"/>
      <c r="RAZ14" s="961"/>
      <c r="RBA14" s="963"/>
      <c r="RBB14" s="962"/>
      <c r="RBC14" s="961"/>
      <c r="RBD14" s="961"/>
      <c r="RBE14" s="963"/>
      <c r="RBF14" s="962"/>
      <c r="RBG14" s="961"/>
      <c r="RBH14" s="961"/>
      <c r="RBI14" s="963"/>
      <c r="RBJ14" s="962"/>
      <c r="RBK14" s="961"/>
      <c r="RBL14" s="961"/>
      <c r="RBM14" s="963"/>
      <c r="RBN14" s="962"/>
      <c r="RBO14" s="961"/>
      <c r="RBP14" s="961"/>
      <c r="RBQ14" s="963"/>
      <c r="RBR14" s="962"/>
      <c r="RBS14" s="961"/>
      <c r="RBT14" s="961"/>
      <c r="RBU14" s="963"/>
      <c r="RBV14" s="962"/>
      <c r="RBW14" s="961"/>
      <c r="RBX14" s="961"/>
      <c r="RBY14" s="963"/>
      <c r="RBZ14" s="962"/>
      <c r="RCA14" s="961"/>
      <c r="RCB14" s="961"/>
      <c r="RCC14" s="963"/>
      <c r="RCD14" s="962"/>
      <c r="RCE14" s="961"/>
      <c r="RCF14" s="961"/>
      <c r="RCG14" s="963"/>
      <c r="RCH14" s="962"/>
      <c r="RCI14" s="961"/>
      <c r="RCJ14" s="961"/>
      <c r="RCK14" s="963"/>
      <c r="RCL14" s="962"/>
      <c r="RCM14" s="961"/>
      <c r="RCN14" s="961"/>
      <c r="RCO14" s="963"/>
      <c r="RCP14" s="962"/>
      <c r="RCQ14" s="961"/>
      <c r="RCR14" s="961"/>
      <c r="RCS14" s="963"/>
      <c r="RCT14" s="962"/>
      <c r="RCU14" s="961"/>
      <c r="RCV14" s="961"/>
      <c r="RCW14" s="963"/>
      <c r="RCX14" s="962"/>
      <c r="RCY14" s="961"/>
      <c r="RCZ14" s="961"/>
      <c r="RDA14" s="963"/>
      <c r="RDB14" s="962"/>
      <c r="RDC14" s="961"/>
      <c r="RDD14" s="961"/>
      <c r="RDE14" s="963"/>
      <c r="RDF14" s="962"/>
      <c r="RDG14" s="961"/>
      <c r="RDH14" s="961"/>
      <c r="RDI14" s="963"/>
      <c r="RDJ14" s="962"/>
      <c r="RDK14" s="961"/>
      <c r="RDL14" s="961"/>
      <c r="RDM14" s="963"/>
      <c r="RDN14" s="962"/>
      <c r="RDO14" s="961"/>
      <c r="RDP14" s="961"/>
      <c r="RDQ14" s="963"/>
      <c r="RDR14" s="962"/>
      <c r="RDS14" s="961"/>
      <c r="RDT14" s="961"/>
      <c r="RDU14" s="963"/>
      <c r="RDV14" s="962"/>
      <c r="RDW14" s="961"/>
      <c r="RDX14" s="961"/>
      <c r="RDY14" s="963"/>
      <c r="RDZ14" s="962"/>
      <c r="REA14" s="961"/>
      <c r="REB14" s="961"/>
      <c r="REC14" s="963"/>
      <c r="RED14" s="962"/>
      <c r="REE14" s="961"/>
      <c r="REF14" s="961"/>
      <c r="REG14" s="963"/>
      <c r="REH14" s="962"/>
      <c r="REI14" s="961"/>
      <c r="REJ14" s="961"/>
      <c r="REK14" s="963"/>
      <c r="REL14" s="962"/>
      <c r="REM14" s="961"/>
      <c r="REN14" s="961"/>
      <c r="REO14" s="963"/>
      <c r="REP14" s="962"/>
      <c r="REQ14" s="961"/>
      <c r="RER14" s="961"/>
      <c r="RES14" s="963"/>
      <c r="RET14" s="962"/>
      <c r="REU14" s="961"/>
      <c r="REV14" s="961"/>
      <c r="REW14" s="963"/>
      <c r="REX14" s="962"/>
      <c r="REY14" s="961"/>
      <c r="REZ14" s="961"/>
      <c r="RFA14" s="963"/>
      <c r="RFB14" s="962"/>
      <c r="RFC14" s="961"/>
      <c r="RFD14" s="961"/>
      <c r="RFE14" s="963"/>
      <c r="RFF14" s="962"/>
      <c r="RFG14" s="961"/>
      <c r="RFH14" s="961"/>
      <c r="RFI14" s="963"/>
      <c r="RFJ14" s="962"/>
      <c r="RFK14" s="961"/>
      <c r="RFL14" s="961"/>
      <c r="RFM14" s="963"/>
      <c r="RFN14" s="962"/>
      <c r="RFO14" s="961"/>
      <c r="RFP14" s="961"/>
      <c r="RFQ14" s="963"/>
      <c r="RFR14" s="962"/>
      <c r="RFS14" s="961"/>
      <c r="RFT14" s="961"/>
      <c r="RFU14" s="963"/>
      <c r="RFV14" s="962"/>
      <c r="RFW14" s="961"/>
      <c r="RFX14" s="961"/>
      <c r="RFY14" s="963"/>
      <c r="RFZ14" s="962"/>
      <c r="RGA14" s="961"/>
      <c r="RGB14" s="961"/>
      <c r="RGC14" s="963"/>
      <c r="RGD14" s="962"/>
      <c r="RGE14" s="961"/>
      <c r="RGF14" s="961"/>
      <c r="RGG14" s="963"/>
      <c r="RGH14" s="962"/>
      <c r="RGI14" s="961"/>
      <c r="RGJ14" s="961"/>
      <c r="RGK14" s="963"/>
      <c r="RGL14" s="962"/>
      <c r="RGM14" s="961"/>
      <c r="RGN14" s="961"/>
      <c r="RGO14" s="963"/>
      <c r="RGP14" s="962"/>
      <c r="RGQ14" s="961"/>
      <c r="RGR14" s="961"/>
      <c r="RGS14" s="963"/>
      <c r="RGT14" s="962"/>
      <c r="RGU14" s="961"/>
      <c r="RGV14" s="961"/>
      <c r="RGW14" s="963"/>
      <c r="RGX14" s="962"/>
      <c r="RGY14" s="961"/>
      <c r="RGZ14" s="961"/>
      <c r="RHA14" s="963"/>
      <c r="RHB14" s="962"/>
      <c r="RHC14" s="961"/>
      <c r="RHD14" s="961"/>
      <c r="RHE14" s="963"/>
      <c r="RHF14" s="962"/>
      <c r="RHG14" s="961"/>
      <c r="RHH14" s="961"/>
      <c r="RHI14" s="963"/>
      <c r="RHJ14" s="962"/>
      <c r="RHK14" s="961"/>
      <c r="RHL14" s="961"/>
      <c r="RHM14" s="963"/>
      <c r="RHN14" s="962"/>
      <c r="RHO14" s="961"/>
      <c r="RHP14" s="961"/>
      <c r="RHQ14" s="963"/>
      <c r="RHR14" s="962"/>
      <c r="RHS14" s="961"/>
      <c r="RHT14" s="961"/>
      <c r="RHU14" s="963"/>
      <c r="RHV14" s="962"/>
      <c r="RHW14" s="961"/>
      <c r="RHX14" s="961"/>
      <c r="RHY14" s="963"/>
      <c r="RHZ14" s="962"/>
      <c r="RIA14" s="961"/>
      <c r="RIB14" s="961"/>
      <c r="RIC14" s="963"/>
      <c r="RID14" s="962"/>
      <c r="RIE14" s="961"/>
      <c r="RIF14" s="961"/>
      <c r="RIG14" s="963"/>
      <c r="RIH14" s="962"/>
      <c r="RII14" s="961"/>
      <c r="RIJ14" s="961"/>
      <c r="RIK14" s="963"/>
      <c r="RIL14" s="962"/>
      <c r="RIM14" s="961"/>
      <c r="RIN14" s="961"/>
      <c r="RIO14" s="963"/>
      <c r="RIP14" s="962"/>
      <c r="RIQ14" s="961"/>
      <c r="RIR14" s="961"/>
      <c r="RIS14" s="963"/>
      <c r="RIT14" s="962"/>
      <c r="RIU14" s="961"/>
      <c r="RIV14" s="961"/>
      <c r="RIW14" s="963"/>
      <c r="RIX14" s="962"/>
      <c r="RIY14" s="961"/>
      <c r="RIZ14" s="961"/>
      <c r="RJA14" s="963"/>
      <c r="RJB14" s="962"/>
      <c r="RJC14" s="961"/>
      <c r="RJD14" s="961"/>
      <c r="RJE14" s="963"/>
      <c r="RJF14" s="962"/>
      <c r="RJG14" s="961"/>
      <c r="RJH14" s="961"/>
      <c r="RJI14" s="963"/>
      <c r="RJJ14" s="962"/>
      <c r="RJK14" s="961"/>
      <c r="RJL14" s="961"/>
      <c r="RJM14" s="963"/>
      <c r="RJN14" s="962"/>
      <c r="RJO14" s="961"/>
      <c r="RJP14" s="961"/>
      <c r="RJQ14" s="963"/>
      <c r="RJR14" s="962"/>
      <c r="RJS14" s="961"/>
      <c r="RJT14" s="961"/>
      <c r="RJU14" s="963"/>
      <c r="RJV14" s="962"/>
      <c r="RJW14" s="961"/>
      <c r="RJX14" s="961"/>
      <c r="RJY14" s="963"/>
      <c r="RJZ14" s="962"/>
      <c r="RKA14" s="961"/>
      <c r="RKB14" s="961"/>
      <c r="RKC14" s="963"/>
      <c r="RKD14" s="962"/>
      <c r="RKE14" s="961"/>
      <c r="RKF14" s="961"/>
      <c r="RKG14" s="963"/>
      <c r="RKH14" s="962"/>
      <c r="RKI14" s="961"/>
      <c r="RKJ14" s="961"/>
      <c r="RKK14" s="963"/>
      <c r="RKL14" s="962"/>
      <c r="RKM14" s="961"/>
      <c r="RKN14" s="961"/>
      <c r="RKO14" s="963"/>
      <c r="RKP14" s="962"/>
      <c r="RKQ14" s="961"/>
      <c r="RKR14" s="961"/>
      <c r="RKS14" s="963"/>
      <c r="RKT14" s="962"/>
      <c r="RKU14" s="961"/>
      <c r="RKV14" s="961"/>
      <c r="RKW14" s="963"/>
      <c r="RKX14" s="962"/>
      <c r="RKY14" s="961"/>
      <c r="RKZ14" s="961"/>
      <c r="RLA14" s="963"/>
      <c r="RLB14" s="962"/>
      <c r="RLC14" s="961"/>
      <c r="RLD14" s="961"/>
      <c r="RLE14" s="963"/>
      <c r="RLF14" s="962"/>
      <c r="RLG14" s="961"/>
      <c r="RLH14" s="961"/>
      <c r="RLI14" s="963"/>
      <c r="RLJ14" s="962"/>
      <c r="RLK14" s="961"/>
      <c r="RLL14" s="961"/>
      <c r="RLM14" s="963"/>
      <c r="RLN14" s="962"/>
      <c r="RLO14" s="961"/>
      <c r="RLP14" s="961"/>
      <c r="RLQ14" s="963"/>
      <c r="RLR14" s="962"/>
      <c r="RLS14" s="961"/>
      <c r="RLT14" s="961"/>
      <c r="RLU14" s="963"/>
      <c r="RLV14" s="962"/>
      <c r="RLW14" s="961"/>
      <c r="RLX14" s="961"/>
      <c r="RLY14" s="963"/>
      <c r="RLZ14" s="962"/>
      <c r="RMA14" s="961"/>
      <c r="RMB14" s="961"/>
      <c r="RMC14" s="963"/>
      <c r="RMD14" s="962"/>
      <c r="RME14" s="961"/>
      <c r="RMF14" s="961"/>
      <c r="RMG14" s="963"/>
      <c r="RMH14" s="962"/>
      <c r="RMI14" s="961"/>
      <c r="RMJ14" s="961"/>
      <c r="RMK14" s="963"/>
      <c r="RML14" s="962"/>
      <c r="RMM14" s="961"/>
      <c r="RMN14" s="961"/>
      <c r="RMO14" s="963"/>
      <c r="RMP14" s="962"/>
      <c r="RMQ14" s="961"/>
      <c r="RMR14" s="961"/>
      <c r="RMS14" s="963"/>
      <c r="RMT14" s="962"/>
      <c r="RMU14" s="961"/>
      <c r="RMV14" s="961"/>
      <c r="RMW14" s="963"/>
      <c r="RMX14" s="962"/>
      <c r="RMY14" s="961"/>
      <c r="RMZ14" s="961"/>
      <c r="RNA14" s="963"/>
      <c r="RNB14" s="962"/>
      <c r="RNC14" s="961"/>
      <c r="RND14" s="961"/>
      <c r="RNE14" s="963"/>
      <c r="RNF14" s="962"/>
      <c r="RNG14" s="961"/>
      <c r="RNH14" s="961"/>
      <c r="RNI14" s="963"/>
      <c r="RNJ14" s="962"/>
      <c r="RNK14" s="961"/>
      <c r="RNL14" s="961"/>
      <c r="RNM14" s="963"/>
      <c r="RNN14" s="962"/>
      <c r="RNO14" s="961"/>
      <c r="RNP14" s="961"/>
      <c r="RNQ14" s="963"/>
      <c r="RNR14" s="962"/>
      <c r="RNS14" s="961"/>
      <c r="RNT14" s="961"/>
      <c r="RNU14" s="963"/>
      <c r="RNV14" s="962"/>
      <c r="RNW14" s="961"/>
      <c r="RNX14" s="961"/>
      <c r="RNY14" s="963"/>
      <c r="RNZ14" s="962"/>
      <c r="ROA14" s="961"/>
      <c r="ROB14" s="961"/>
      <c r="ROC14" s="963"/>
      <c r="ROD14" s="962"/>
      <c r="ROE14" s="961"/>
      <c r="ROF14" s="961"/>
      <c r="ROG14" s="963"/>
      <c r="ROH14" s="962"/>
      <c r="ROI14" s="961"/>
      <c r="ROJ14" s="961"/>
      <c r="ROK14" s="963"/>
      <c r="ROL14" s="962"/>
      <c r="ROM14" s="961"/>
      <c r="RON14" s="961"/>
      <c r="ROO14" s="963"/>
      <c r="ROP14" s="962"/>
      <c r="ROQ14" s="961"/>
      <c r="ROR14" s="961"/>
      <c r="ROS14" s="963"/>
      <c r="ROT14" s="962"/>
      <c r="ROU14" s="961"/>
      <c r="ROV14" s="961"/>
      <c r="ROW14" s="963"/>
      <c r="ROX14" s="962"/>
      <c r="ROY14" s="961"/>
      <c r="ROZ14" s="961"/>
      <c r="RPA14" s="963"/>
      <c r="RPB14" s="962"/>
      <c r="RPC14" s="961"/>
      <c r="RPD14" s="961"/>
      <c r="RPE14" s="963"/>
      <c r="RPF14" s="962"/>
      <c r="RPG14" s="961"/>
      <c r="RPH14" s="961"/>
      <c r="RPI14" s="963"/>
      <c r="RPJ14" s="962"/>
      <c r="RPK14" s="961"/>
      <c r="RPL14" s="961"/>
      <c r="RPM14" s="963"/>
      <c r="RPN14" s="962"/>
      <c r="RPO14" s="961"/>
      <c r="RPP14" s="961"/>
      <c r="RPQ14" s="963"/>
      <c r="RPR14" s="962"/>
      <c r="RPS14" s="961"/>
      <c r="RPT14" s="961"/>
      <c r="RPU14" s="963"/>
      <c r="RPV14" s="962"/>
      <c r="RPW14" s="961"/>
      <c r="RPX14" s="961"/>
      <c r="RPY14" s="963"/>
      <c r="RPZ14" s="962"/>
      <c r="RQA14" s="961"/>
      <c r="RQB14" s="961"/>
      <c r="RQC14" s="963"/>
      <c r="RQD14" s="962"/>
      <c r="RQE14" s="961"/>
      <c r="RQF14" s="961"/>
      <c r="RQG14" s="963"/>
      <c r="RQH14" s="962"/>
      <c r="RQI14" s="961"/>
      <c r="RQJ14" s="961"/>
      <c r="RQK14" s="963"/>
      <c r="RQL14" s="962"/>
      <c r="RQM14" s="961"/>
      <c r="RQN14" s="961"/>
      <c r="RQO14" s="963"/>
      <c r="RQP14" s="962"/>
      <c r="RQQ14" s="961"/>
      <c r="RQR14" s="961"/>
      <c r="RQS14" s="963"/>
      <c r="RQT14" s="962"/>
      <c r="RQU14" s="961"/>
      <c r="RQV14" s="961"/>
      <c r="RQW14" s="963"/>
      <c r="RQX14" s="962"/>
      <c r="RQY14" s="961"/>
      <c r="RQZ14" s="961"/>
      <c r="RRA14" s="963"/>
      <c r="RRB14" s="962"/>
      <c r="RRC14" s="961"/>
      <c r="RRD14" s="961"/>
      <c r="RRE14" s="963"/>
      <c r="RRF14" s="962"/>
      <c r="RRG14" s="961"/>
      <c r="RRH14" s="961"/>
      <c r="RRI14" s="963"/>
      <c r="RRJ14" s="962"/>
      <c r="RRK14" s="961"/>
      <c r="RRL14" s="961"/>
      <c r="RRM14" s="963"/>
      <c r="RRN14" s="962"/>
      <c r="RRO14" s="961"/>
      <c r="RRP14" s="961"/>
      <c r="RRQ14" s="963"/>
      <c r="RRR14" s="962"/>
      <c r="RRS14" s="961"/>
      <c r="RRT14" s="961"/>
      <c r="RRU14" s="963"/>
      <c r="RRV14" s="962"/>
      <c r="RRW14" s="961"/>
      <c r="RRX14" s="961"/>
      <c r="RRY14" s="963"/>
      <c r="RRZ14" s="962"/>
      <c r="RSA14" s="961"/>
      <c r="RSB14" s="961"/>
      <c r="RSC14" s="963"/>
      <c r="RSD14" s="962"/>
      <c r="RSE14" s="961"/>
      <c r="RSF14" s="961"/>
      <c r="RSG14" s="963"/>
      <c r="RSH14" s="962"/>
      <c r="RSI14" s="961"/>
      <c r="RSJ14" s="961"/>
      <c r="RSK14" s="963"/>
      <c r="RSL14" s="962"/>
      <c r="RSM14" s="961"/>
      <c r="RSN14" s="961"/>
      <c r="RSO14" s="963"/>
      <c r="RSP14" s="962"/>
      <c r="RSQ14" s="961"/>
      <c r="RSR14" s="961"/>
      <c r="RSS14" s="963"/>
      <c r="RST14" s="962"/>
      <c r="RSU14" s="961"/>
      <c r="RSV14" s="961"/>
      <c r="RSW14" s="963"/>
      <c r="RSX14" s="962"/>
      <c r="RSY14" s="961"/>
      <c r="RSZ14" s="961"/>
      <c r="RTA14" s="963"/>
      <c r="RTB14" s="962"/>
      <c r="RTC14" s="961"/>
      <c r="RTD14" s="961"/>
      <c r="RTE14" s="963"/>
      <c r="RTF14" s="962"/>
      <c r="RTG14" s="961"/>
      <c r="RTH14" s="961"/>
      <c r="RTI14" s="963"/>
      <c r="RTJ14" s="962"/>
      <c r="RTK14" s="961"/>
      <c r="RTL14" s="961"/>
      <c r="RTM14" s="963"/>
      <c r="RTN14" s="962"/>
      <c r="RTO14" s="961"/>
      <c r="RTP14" s="961"/>
      <c r="RTQ14" s="963"/>
      <c r="RTR14" s="962"/>
      <c r="RTS14" s="961"/>
      <c r="RTT14" s="961"/>
      <c r="RTU14" s="963"/>
      <c r="RTV14" s="962"/>
      <c r="RTW14" s="961"/>
      <c r="RTX14" s="961"/>
      <c r="RTY14" s="963"/>
      <c r="RTZ14" s="962"/>
      <c r="RUA14" s="961"/>
      <c r="RUB14" s="961"/>
      <c r="RUC14" s="963"/>
      <c r="RUD14" s="962"/>
      <c r="RUE14" s="961"/>
      <c r="RUF14" s="961"/>
      <c r="RUG14" s="963"/>
      <c r="RUH14" s="962"/>
      <c r="RUI14" s="961"/>
      <c r="RUJ14" s="961"/>
      <c r="RUK14" s="963"/>
      <c r="RUL14" s="962"/>
      <c r="RUM14" s="961"/>
      <c r="RUN14" s="961"/>
      <c r="RUO14" s="963"/>
      <c r="RUP14" s="962"/>
      <c r="RUQ14" s="961"/>
      <c r="RUR14" s="961"/>
      <c r="RUS14" s="963"/>
      <c r="RUT14" s="962"/>
      <c r="RUU14" s="961"/>
      <c r="RUV14" s="961"/>
      <c r="RUW14" s="963"/>
      <c r="RUX14" s="962"/>
      <c r="RUY14" s="961"/>
      <c r="RUZ14" s="961"/>
      <c r="RVA14" s="963"/>
      <c r="RVB14" s="962"/>
      <c r="RVC14" s="961"/>
      <c r="RVD14" s="961"/>
      <c r="RVE14" s="963"/>
      <c r="RVF14" s="962"/>
      <c r="RVG14" s="961"/>
      <c r="RVH14" s="961"/>
      <c r="RVI14" s="963"/>
      <c r="RVJ14" s="962"/>
      <c r="RVK14" s="961"/>
      <c r="RVL14" s="961"/>
      <c r="RVM14" s="963"/>
      <c r="RVN14" s="962"/>
      <c r="RVO14" s="961"/>
      <c r="RVP14" s="961"/>
      <c r="RVQ14" s="963"/>
      <c r="RVR14" s="962"/>
      <c r="RVS14" s="961"/>
      <c r="RVT14" s="961"/>
      <c r="RVU14" s="963"/>
      <c r="RVV14" s="962"/>
      <c r="RVW14" s="961"/>
      <c r="RVX14" s="961"/>
      <c r="RVY14" s="963"/>
      <c r="RVZ14" s="962"/>
      <c r="RWA14" s="961"/>
      <c r="RWB14" s="961"/>
      <c r="RWC14" s="963"/>
      <c r="RWD14" s="962"/>
      <c r="RWE14" s="961"/>
      <c r="RWF14" s="961"/>
      <c r="RWG14" s="963"/>
      <c r="RWH14" s="962"/>
      <c r="RWI14" s="961"/>
      <c r="RWJ14" s="961"/>
      <c r="RWK14" s="963"/>
      <c r="RWL14" s="962"/>
      <c r="RWM14" s="961"/>
      <c r="RWN14" s="961"/>
      <c r="RWO14" s="963"/>
      <c r="RWP14" s="962"/>
      <c r="RWQ14" s="961"/>
      <c r="RWR14" s="961"/>
      <c r="RWS14" s="963"/>
      <c r="RWT14" s="962"/>
      <c r="RWU14" s="961"/>
      <c r="RWV14" s="961"/>
      <c r="RWW14" s="963"/>
      <c r="RWX14" s="962"/>
      <c r="RWY14" s="961"/>
      <c r="RWZ14" s="961"/>
      <c r="RXA14" s="963"/>
      <c r="RXB14" s="962"/>
      <c r="RXC14" s="961"/>
      <c r="RXD14" s="961"/>
      <c r="RXE14" s="963"/>
      <c r="RXF14" s="962"/>
      <c r="RXG14" s="961"/>
      <c r="RXH14" s="961"/>
      <c r="RXI14" s="963"/>
      <c r="RXJ14" s="962"/>
      <c r="RXK14" s="961"/>
      <c r="RXL14" s="961"/>
      <c r="RXM14" s="963"/>
      <c r="RXN14" s="962"/>
      <c r="RXO14" s="961"/>
      <c r="RXP14" s="961"/>
      <c r="RXQ14" s="963"/>
      <c r="RXR14" s="962"/>
      <c r="RXS14" s="961"/>
      <c r="RXT14" s="961"/>
      <c r="RXU14" s="963"/>
      <c r="RXV14" s="962"/>
      <c r="RXW14" s="961"/>
      <c r="RXX14" s="961"/>
      <c r="RXY14" s="963"/>
      <c r="RXZ14" s="962"/>
      <c r="RYA14" s="961"/>
      <c r="RYB14" s="961"/>
      <c r="RYC14" s="963"/>
      <c r="RYD14" s="962"/>
      <c r="RYE14" s="961"/>
      <c r="RYF14" s="961"/>
      <c r="RYG14" s="963"/>
      <c r="RYH14" s="962"/>
      <c r="RYI14" s="961"/>
      <c r="RYJ14" s="961"/>
      <c r="RYK14" s="963"/>
      <c r="RYL14" s="962"/>
      <c r="RYM14" s="961"/>
      <c r="RYN14" s="961"/>
      <c r="RYO14" s="963"/>
      <c r="RYP14" s="962"/>
      <c r="RYQ14" s="961"/>
      <c r="RYR14" s="961"/>
      <c r="RYS14" s="963"/>
      <c r="RYT14" s="962"/>
      <c r="RYU14" s="961"/>
      <c r="RYV14" s="961"/>
      <c r="RYW14" s="963"/>
      <c r="RYX14" s="962"/>
      <c r="RYY14" s="961"/>
      <c r="RYZ14" s="961"/>
      <c r="RZA14" s="963"/>
      <c r="RZB14" s="962"/>
      <c r="RZC14" s="961"/>
      <c r="RZD14" s="961"/>
      <c r="RZE14" s="963"/>
      <c r="RZF14" s="962"/>
      <c r="RZG14" s="961"/>
      <c r="RZH14" s="961"/>
      <c r="RZI14" s="963"/>
      <c r="RZJ14" s="962"/>
      <c r="RZK14" s="961"/>
      <c r="RZL14" s="961"/>
      <c r="RZM14" s="963"/>
      <c r="RZN14" s="962"/>
      <c r="RZO14" s="961"/>
      <c r="RZP14" s="961"/>
      <c r="RZQ14" s="963"/>
      <c r="RZR14" s="962"/>
      <c r="RZS14" s="961"/>
      <c r="RZT14" s="961"/>
      <c r="RZU14" s="963"/>
      <c r="RZV14" s="962"/>
      <c r="RZW14" s="961"/>
      <c r="RZX14" s="961"/>
      <c r="RZY14" s="963"/>
      <c r="RZZ14" s="962"/>
      <c r="SAA14" s="961"/>
      <c r="SAB14" s="961"/>
      <c r="SAC14" s="963"/>
      <c r="SAD14" s="962"/>
      <c r="SAE14" s="961"/>
      <c r="SAF14" s="961"/>
      <c r="SAG14" s="963"/>
      <c r="SAH14" s="962"/>
      <c r="SAI14" s="961"/>
      <c r="SAJ14" s="961"/>
      <c r="SAK14" s="963"/>
      <c r="SAL14" s="962"/>
      <c r="SAM14" s="961"/>
      <c r="SAN14" s="961"/>
      <c r="SAO14" s="963"/>
      <c r="SAP14" s="962"/>
      <c r="SAQ14" s="961"/>
      <c r="SAR14" s="961"/>
      <c r="SAS14" s="963"/>
      <c r="SAT14" s="962"/>
      <c r="SAU14" s="961"/>
      <c r="SAV14" s="961"/>
      <c r="SAW14" s="963"/>
      <c r="SAX14" s="962"/>
      <c r="SAY14" s="961"/>
      <c r="SAZ14" s="961"/>
      <c r="SBA14" s="963"/>
      <c r="SBB14" s="962"/>
      <c r="SBC14" s="961"/>
      <c r="SBD14" s="961"/>
      <c r="SBE14" s="963"/>
      <c r="SBF14" s="962"/>
      <c r="SBG14" s="961"/>
      <c r="SBH14" s="961"/>
      <c r="SBI14" s="963"/>
      <c r="SBJ14" s="962"/>
      <c r="SBK14" s="961"/>
      <c r="SBL14" s="961"/>
      <c r="SBM14" s="963"/>
      <c r="SBN14" s="962"/>
      <c r="SBO14" s="961"/>
      <c r="SBP14" s="961"/>
      <c r="SBQ14" s="963"/>
      <c r="SBR14" s="962"/>
      <c r="SBS14" s="961"/>
      <c r="SBT14" s="961"/>
      <c r="SBU14" s="963"/>
      <c r="SBV14" s="962"/>
      <c r="SBW14" s="961"/>
      <c r="SBX14" s="961"/>
      <c r="SBY14" s="963"/>
      <c r="SBZ14" s="962"/>
      <c r="SCA14" s="961"/>
      <c r="SCB14" s="961"/>
      <c r="SCC14" s="963"/>
      <c r="SCD14" s="962"/>
      <c r="SCE14" s="961"/>
      <c r="SCF14" s="961"/>
      <c r="SCG14" s="963"/>
      <c r="SCH14" s="962"/>
      <c r="SCI14" s="961"/>
      <c r="SCJ14" s="961"/>
      <c r="SCK14" s="963"/>
      <c r="SCL14" s="962"/>
      <c r="SCM14" s="961"/>
      <c r="SCN14" s="961"/>
      <c r="SCO14" s="963"/>
      <c r="SCP14" s="962"/>
      <c r="SCQ14" s="961"/>
      <c r="SCR14" s="961"/>
      <c r="SCS14" s="963"/>
      <c r="SCT14" s="962"/>
      <c r="SCU14" s="961"/>
      <c r="SCV14" s="961"/>
      <c r="SCW14" s="963"/>
      <c r="SCX14" s="962"/>
      <c r="SCY14" s="961"/>
      <c r="SCZ14" s="961"/>
      <c r="SDA14" s="963"/>
      <c r="SDB14" s="962"/>
      <c r="SDC14" s="961"/>
      <c r="SDD14" s="961"/>
      <c r="SDE14" s="963"/>
      <c r="SDF14" s="962"/>
      <c r="SDG14" s="961"/>
      <c r="SDH14" s="961"/>
      <c r="SDI14" s="963"/>
      <c r="SDJ14" s="962"/>
      <c r="SDK14" s="961"/>
      <c r="SDL14" s="961"/>
      <c r="SDM14" s="963"/>
      <c r="SDN14" s="962"/>
      <c r="SDO14" s="961"/>
      <c r="SDP14" s="961"/>
      <c r="SDQ14" s="963"/>
      <c r="SDR14" s="962"/>
      <c r="SDS14" s="961"/>
      <c r="SDT14" s="961"/>
      <c r="SDU14" s="963"/>
      <c r="SDV14" s="962"/>
      <c r="SDW14" s="961"/>
      <c r="SDX14" s="961"/>
      <c r="SDY14" s="963"/>
      <c r="SDZ14" s="962"/>
      <c r="SEA14" s="961"/>
      <c r="SEB14" s="961"/>
      <c r="SEC14" s="963"/>
      <c r="SED14" s="962"/>
      <c r="SEE14" s="961"/>
      <c r="SEF14" s="961"/>
      <c r="SEG14" s="963"/>
      <c r="SEH14" s="962"/>
      <c r="SEI14" s="961"/>
      <c r="SEJ14" s="961"/>
      <c r="SEK14" s="963"/>
      <c r="SEL14" s="962"/>
      <c r="SEM14" s="961"/>
      <c r="SEN14" s="961"/>
      <c r="SEO14" s="963"/>
      <c r="SEP14" s="962"/>
      <c r="SEQ14" s="961"/>
      <c r="SER14" s="961"/>
      <c r="SES14" s="963"/>
      <c r="SET14" s="962"/>
      <c r="SEU14" s="961"/>
      <c r="SEV14" s="961"/>
      <c r="SEW14" s="963"/>
      <c r="SEX14" s="962"/>
      <c r="SEY14" s="961"/>
      <c r="SEZ14" s="961"/>
      <c r="SFA14" s="963"/>
      <c r="SFB14" s="962"/>
      <c r="SFC14" s="961"/>
      <c r="SFD14" s="961"/>
      <c r="SFE14" s="963"/>
      <c r="SFF14" s="962"/>
      <c r="SFG14" s="961"/>
      <c r="SFH14" s="961"/>
      <c r="SFI14" s="963"/>
      <c r="SFJ14" s="962"/>
      <c r="SFK14" s="961"/>
      <c r="SFL14" s="961"/>
      <c r="SFM14" s="963"/>
      <c r="SFN14" s="962"/>
      <c r="SFO14" s="961"/>
      <c r="SFP14" s="961"/>
      <c r="SFQ14" s="963"/>
      <c r="SFR14" s="962"/>
      <c r="SFS14" s="961"/>
      <c r="SFT14" s="961"/>
      <c r="SFU14" s="963"/>
      <c r="SFV14" s="962"/>
      <c r="SFW14" s="961"/>
      <c r="SFX14" s="961"/>
      <c r="SFY14" s="963"/>
      <c r="SFZ14" s="962"/>
      <c r="SGA14" s="961"/>
      <c r="SGB14" s="961"/>
      <c r="SGC14" s="963"/>
      <c r="SGD14" s="962"/>
      <c r="SGE14" s="961"/>
      <c r="SGF14" s="961"/>
      <c r="SGG14" s="963"/>
      <c r="SGH14" s="962"/>
      <c r="SGI14" s="961"/>
      <c r="SGJ14" s="961"/>
      <c r="SGK14" s="963"/>
      <c r="SGL14" s="962"/>
      <c r="SGM14" s="961"/>
      <c r="SGN14" s="961"/>
      <c r="SGO14" s="963"/>
      <c r="SGP14" s="962"/>
      <c r="SGQ14" s="961"/>
      <c r="SGR14" s="961"/>
      <c r="SGS14" s="963"/>
      <c r="SGT14" s="962"/>
      <c r="SGU14" s="961"/>
      <c r="SGV14" s="961"/>
      <c r="SGW14" s="963"/>
      <c r="SGX14" s="962"/>
      <c r="SGY14" s="961"/>
      <c r="SGZ14" s="961"/>
      <c r="SHA14" s="963"/>
      <c r="SHB14" s="962"/>
      <c r="SHC14" s="961"/>
      <c r="SHD14" s="961"/>
      <c r="SHE14" s="963"/>
      <c r="SHF14" s="962"/>
      <c r="SHG14" s="961"/>
      <c r="SHH14" s="961"/>
      <c r="SHI14" s="963"/>
      <c r="SHJ14" s="962"/>
      <c r="SHK14" s="961"/>
      <c r="SHL14" s="961"/>
      <c r="SHM14" s="963"/>
      <c r="SHN14" s="962"/>
      <c r="SHO14" s="961"/>
      <c r="SHP14" s="961"/>
      <c r="SHQ14" s="963"/>
      <c r="SHR14" s="962"/>
      <c r="SHS14" s="961"/>
      <c r="SHT14" s="961"/>
      <c r="SHU14" s="963"/>
      <c r="SHV14" s="962"/>
      <c r="SHW14" s="961"/>
      <c r="SHX14" s="961"/>
      <c r="SHY14" s="963"/>
      <c r="SHZ14" s="962"/>
      <c r="SIA14" s="961"/>
      <c r="SIB14" s="961"/>
      <c r="SIC14" s="963"/>
      <c r="SID14" s="962"/>
      <c r="SIE14" s="961"/>
      <c r="SIF14" s="961"/>
      <c r="SIG14" s="963"/>
      <c r="SIH14" s="962"/>
      <c r="SII14" s="961"/>
      <c r="SIJ14" s="961"/>
      <c r="SIK14" s="963"/>
      <c r="SIL14" s="962"/>
      <c r="SIM14" s="961"/>
      <c r="SIN14" s="961"/>
      <c r="SIO14" s="963"/>
      <c r="SIP14" s="962"/>
      <c r="SIQ14" s="961"/>
      <c r="SIR14" s="961"/>
      <c r="SIS14" s="963"/>
      <c r="SIT14" s="962"/>
      <c r="SIU14" s="961"/>
      <c r="SIV14" s="961"/>
      <c r="SIW14" s="963"/>
      <c r="SIX14" s="962"/>
      <c r="SIY14" s="961"/>
      <c r="SIZ14" s="961"/>
      <c r="SJA14" s="963"/>
      <c r="SJB14" s="962"/>
      <c r="SJC14" s="961"/>
      <c r="SJD14" s="961"/>
      <c r="SJE14" s="963"/>
      <c r="SJF14" s="962"/>
      <c r="SJG14" s="961"/>
      <c r="SJH14" s="961"/>
      <c r="SJI14" s="963"/>
      <c r="SJJ14" s="962"/>
      <c r="SJK14" s="961"/>
      <c r="SJL14" s="961"/>
      <c r="SJM14" s="963"/>
      <c r="SJN14" s="962"/>
      <c r="SJO14" s="961"/>
      <c r="SJP14" s="961"/>
      <c r="SJQ14" s="963"/>
      <c r="SJR14" s="962"/>
      <c r="SJS14" s="961"/>
      <c r="SJT14" s="961"/>
      <c r="SJU14" s="963"/>
      <c r="SJV14" s="962"/>
      <c r="SJW14" s="961"/>
      <c r="SJX14" s="961"/>
      <c r="SJY14" s="963"/>
      <c r="SJZ14" s="962"/>
      <c r="SKA14" s="961"/>
      <c r="SKB14" s="961"/>
      <c r="SKC14" s="963"/>
      <c r="SKD14" s="962"/>
      <c r="SKE14" s="961"/>
      <c r="SKF14" s="961"/>
      <c r="SKG14" s="963"/>
      <c r="SKH14" s="962"/>
      <c r="SKI14" s="961"/>
      <c r="SKJ14" s="961"/>
      <c r="SKK14" s="963"/>
      <c r="SKL14" s="962"/>
      <c r="SKM14" s="961"/>
      <c r="SKN14" s="961"/>
      <c r="SKO14" s="963"/>
      <c r="SKP14" s="962"/>
      <c r="SKQ14" s="961"/>
      <c r="SKR14" s="961"/>
      <c r="SKS14" s="963"/>
      <c r="SKT14" s="962"/>
      <c r="SKU14" s="961"/>
      <c r="SKV14" s="961"/>
      <c r="SKW14" s="963"/>
      <c r="SKX14" s="962"/>
      <c r="SKY14" s="961"/>
      <c r="SKZ14" s="961"/>
      <c r="SLA14" s="963"/>
      <c r="SLB14" s="962"/>
      <c r="SLC14" s="961"/>
      <c r="SLD14" s="961"/>
      <c r="SLE14" s="963"/>
      <c r="SLF14" s="962"/>
      <c r="SLG14" s="961"/>
      <c r="SLH14" s="961"/>
      <c r="SLI14" s="963"/>
      <c r="SLJ14" s="962"/>
      <c r="SLK14" s="961"/>
      <c r="SLL14" s="961"/>
      <c r="SLM14" s="963"/>
      <c r="SLN14" s="962"/>
      <c r="SLO14" s="961"/>
      <c r="SLP14" s="961"/>
      <c r="SLQ14" s="963"/>
      <c r="SLR14" s="962"/>
      <c r="SLS14" s="961"/>
      <c r="SLT14" s="961"/>
      <c r="SLU14" s="963"/>
      <c r="SLV14" s="962"/>
      <c r="SLW14" s="961"/>
      <c r="SLX14" s="961"/>
      <c r="SLY14" s="963"/>
      <c r="SLZ14" s="962"/>
      <c r="SMA14" s="961"/>
      <c r="SMB14" s="961"/>
      <c r="SMC14" s="963"/>
      <c r="SMD14" s="962"/>
      <c r="SME14" s="961"/>
      <c r="SMF14" s="961"/>
      <c r="SMG14" s="963"/>
      <c r="SMH14" s="962"/>
      <c r="SMI14" s="961"/>
      <c r="SMJ14" s="961"/>
      <c r="SMK14" s="963"/>
      <c r="SML14" s="962"/>
      <c r="SMM14" s="961"/>
      <c r="SMN14" s="961"/>
      <c r="SMO14" s="963"/>
      <c r="SMP14" s="962"/>
      <c r="SMQ14" s="961"/>
      <c r="SMR14" s="961"/>
      <c r="SMS14" s="963"/>
      <c r="SMT14" s="962"/>
      <c r="SMU14" s="961"/>
      <c r="SMV14" s="961"/>
      <c r="SMW14" s="963"/>
      <c r="SMX14" s="962"/>
      <c r="SMY14" s="961"/>
      <c r="SMZ14" s="961"/>
      <c r="SNA14" s="963"/>
      <c r="SNB14" s="962"/>
      <c r="SNC14" s="961"/>
      <c r="SND14" s="961"/>
      <c r="SNE14" s="963"/>
      <c r="SNF14" s="962"/>
      <c r="SNG14" s="961"/>
      <c r="SNH14" s="961"/>
      <c r="SNI14" s="963"/>
      <c r="SNJ14" s="962"/>
      <c r="SNK14" s="961"/>
      <c r="SNL14" s="961"/>
      <c r="SNM14" s="963"/>
      <c r="SNN14" s="962"/>
      <c r="SNO14" s="961"/>
      <c r="SNP14" s="961"/>
      <c r="SNQ14" s="963"/>
      <c r="SNR14" s="962"/>
      <c r="SNS14" s="961"/>
      <c r="SNT14" s="961"/>
      <c r="SNU14" s="963"/>
      <c r="SNV14" s="962"/>
      <c r="SNW14" s="961"/>
      <c r="SNX14" s="961"/>
      <c r="SNY14" s="963"/>
      <c r="SNZ14" s="962"/>
      <c r="SOA14" s="961"/>
      <c r="SOB14" s="961"/>
      <c r="SOC14" s="963"/>
      <c r="SOD14" s="962"/>
      <c r="SOE14" s="961"/>
      <c r="SOF14" s="961"/>
      <c r="SOG14" s="963"/>
      <c r="SOH14" s="962"/>
      <c r="SOI14" s="961"/>
      <c r="SOJ14" s="961"/>
      <c r="SOK14" s="963"/>
      <c r="SOL14" s="962"/>
      <c r="SOM14" s="961"/>
      <c r="SON14" s="961"/>
      <c r="SOO14" s="963"/>
      <c r="SOP14" s="962"/>
      <c r="SOQ14" s="961"/>
      <c r="SOR14" s="961"/>
      <c r="SOS14" s="963"/>
      <c r="SOT14" s="962"/>
      <c r="SOU14" s="961"/>
      <c r="SOV14" s="961"/>
      <c r="SOW14" s="963"/>
      <c r="SOX14" s="962"/>
      <c r="SOY14" s="961"/>
      <c r="SOZ14" s="961"/>
      <c r="SPA14" s="963"/>
      <c r="SPB14" s="962"/>
      <c r="SPC14" s="961"/>
      <c r="SPD14" s="961"/>
      <c r="SPE14" s="963"/>
      <c r="SPF14" s="962"/>
      <c r="SPG14" s="961"/>
      <c r="SPH14" s="961"/>
      <c r="SPI14" s="963"/>
      <c r="SPJ14" s="962"/>
      <c r="SPK14" s="961"/>
      <c r="SPL14" s="961"/>
      <c r="SPM14" s="963"/>
      <c r="SPN14" s="962"/>
      <c r="SPO14" s="961"/>
      <c r="SPP14" s="961"/>
      <c r="SPQ14" s="963"/>
      <c r="SPR14" s="962"/>
      <c r="SPS14" s="961"/>
      <c r="SPT14" s="961"/>
      <c r="SPU14" s="963"/>
      <c r="SPV14" s="962"/>
      <c r="SPW14" s="961"/>
      <c r="SPX14" s="961"/>
      <c r="SPY14" s="963"/>
      <c r="SPZ14" s="962"/>
      <c r="SQA14" s="961"/>
      <c r="SQB14" s="961"/>
      <c r="SQC14" s="963"/>
      <c r="SQD14" s="962"/>
      <c r="SQE14" s="961"/>
      <c r="SQF14" s="961"/>
      <c r="SQG14" s="963"/>
      <c r="SQH14" s="962"/>
      <c r="SQI14" s="961"/>
      <c r="SQJ14" s="961"/>
      <c r="SQK14" s="963"/>
      <c r="SQL14" s="962"/>
      <c r="SQM14" s="961"/>
      <c r="SQN14" s="961"/>
      <c r="SQO14" s="963"/>
      <c r="SQP14" s="962"/>
      <c r="SQQ14" s="961"/>
      <c r="SQR14" s="961"/>
      <c r="SQS14" s="963"/>
      <c r="SQT14" s="962"/>
      <c r="SQU14" s="961"/>
      <c r="SQV14" s="961"/>
      <c r="SQW14" s="963"/>
      <c r="SQX14" s="962"/>
      <c r="SQY14" s="961"/>
      <c r="SQZ14" s="961"/>
      <c r="SRA14" s="963"/>
      <c r="SRB14" s="962"/>
      <c r="SRC14" s="961"/>
      <c r="SRD14" s="961"/>
      <c r="SRE14" s="963"/>
      <c r="SRF14" s="962"/>
      <c r="SRG14" s="961"/>
      <c r="SRH14" s="961"/>
      <c r="SRI14" s="963"/>
      <c r="SRJ14" s="962"/>
      <c r="SRK14" s="961"/>
      <c r="SRL14" s="961"/>
      <c r="SRM14" s="963"/>
      <c r="SRN14" s="962"/>
      <c r="SRO14" s="961"/>
      <c r="SRP14" s="961"/>
      <c r="SRQ14" s="963"/>
      <c r="SRR14" s="962"/>
      <c r="SRS14" s="961"/>
      <c r="SRT14" s="961"/>
      <c r="SRU14" s="963"/>
      <c r="SRV14" s="962"/>
      <c r="SRW14" s="961"/>
      <c r="SRX14" s="961"/>
      <c r="SRY14" s="963"/>
      <c r="SRZ14" s="962"/>
      <c r="SSA14" s="961"/>
      <c r="SSB14" s="961"/>
      <c r="SSC14" s="963"/>
      <c r="SSD14" s="962"/>
      <c r="SSE14" s="961"/>
      <c r="SSF14" s="961"/>
      <c r="SSG14" s="963"/>
      <c r="SSH14" s="962"/>
      <c r="SSI14" s="961"/>
      <c r="SSJ14" s="961"/>
      <c r="SSK14" s="963"/>
      <c r="SSL14" s="962"/>
      <c r="SSM14" s="961"/>
      <c r="SSN14" s="961"/>
      <c r="SSO14" s="963"/>
      <c r="SSP14" s="962"/>
      <c r="SSQ14" s="961"/>
      <c r="SSR14" s="961"/>
      <c r="SSS14" s="963"/>
      <c r="SST14" s="962"/>
      <c r="SSU14" s="961"/>
      <c r="SSV14" s="961"/>
      <c r="SSW14" s="963"/>
      <c r="SSX14" s="962"/>
      <c r="SSY14" s="961"/>
      <c r="SSZ14" s="961"/>
      <c r="STA14" s="963"/>
      <c r="STB14" s="962"/>
      <c r="STC14" s="961"/>
      <c r="STD14" s="961"/>
      <c r="STE14" s="963"/>
      <c r="STF14" s="962"/>
      <c r="STG14" s="961"/>
      <c r="STH14" s="961"/>
      <c r="STI14" s="963"/>
      <c r="STJ14" s="962"/>
      <c r="STK14" s="961"/>
      <c r="STL14" s="961"/>
      <c r="STM14" s="963"/>
      <c r="STN14" s="962"/>
      <c r="STO14" s="961"/>
      <c r="STP14" s="961"/>
      <c r="STQ14" s="963"/>
      <c r="STR14" s="962"/>
      <c r="STS14" s="961"/>
      <c r="STT14" s="961"/>
      <c r="STU14" s="963"/>
      <c r="STV14" s="962"/>
      <c r="STW14" s="961"/>
      <c r="STX14" s="961"/>
      <c r="STY14" s="963"/>
      <c r="STZ14" s="962"/>
      <c r="SUA14" s="961"/>
      <c r="SUB14" s="961"/>
      <c r="SUC14" s="963"/>
      <c r="SUD14" s="962"/>
      <c r="SUE14" s="961"/>
      <c r="SUF14" s="961"/>
      <c r="SUG14" s="963"/>
      <c r="SUH14" s="962"/>
      <c r="SUI14" s="961"/>
      <c r="SUJ14" s="961"/>
      <c r="SUK14" s="963"/>
      <c r="SUL14" s="962"/>
      <c r="SUM14" s="961"/>
      <c r="SUN14" s="961"/>
      <c r="SUO14" s="963"/>
      <c r="SUP14" s="962"/>
      <c r="SUQ14" s="961"/>
      <c r="SUR14" s="961"/>
      <c r="SUS14" s="963"/>
      <c r="SUT14" s="962"/>
      <c r="SUU14" s="961"/>
      <c r="SUV14" s="961"/>
      <c r="SUW14" s="963"/>
      <c r="SUX14" s="962"/>
      <c r="SUY14" s="961"/>
      <c r="SUZ14" s="961"/>
      <c r="SVA14" s="963"/>
      <c r="SVB14" s="962"/>
      <c r="SVC14" s="961"/>
      <c r="SVD14" s="961"/>
      <c r="SVE14" s="963"/>
      <c r="SVF14" s="962"/>
      <c r="SVG14" s="961"/>
      <c r="SVH14" s="961"/>
      <c r="SVI14" s="963"/>
      <c r="SVJ14" s="962"/>
      <c r="SVK14" s="961"/>
      <c r="SVL14" s="961"/>
      <c r="SVM14" s="963"/>
      <c r="SVN14" s="962"/>
      <c r="SVO14" s="961"/>
      <c r="SVP14" s="961"/>
      <c r="SVQ14" s="963"/>
      <c r="SVR14" s="962"/>
      <c r="SVS14" s="961"/>
      <c r="SVT14" s="961"/>
      <c r="SVU14" s="963"/>
      <c r="SVV14" s="962"/>
      <c r="SVW14" s="961"/>
      <c r="SVX14" s="961"/>
      <c r="SVY14" s="963"/>
      <c r="SVZ14" s="962"/>
      <c r="SWA14" s="961"/>
      <c r="SWB14" s="961"/>
      <c r="SWC14" s="963"/>
      <c r="SWD14" s="962"/>
      <c r="SWE14" s="961"/>
      <c r="SWF14" s="961"/>
      <c r="SWG14" s="963"/>
      <c r="SWH14" s="962"/>
      <c r="SWI14" s="961"/>
      <c r="SWJ14" s="961"/>
      <c r="SWK14" s="963"/>
      <c r="SWL14" s="962"/>
      <c r="SWM14" s="961"/>
      <c r="SWN14" s="961"/>
      <c r="SWO14" s="963"/>
      <c r="SWP14" s="962"/>
      <c r="SWQ14" s="961"/>
      <c r="SWR14" s="961"/>
      <c r="SWS14" s="963"/>
      <c r="SWT14" s="962"/>
      <c r="SWU14" s="961"/>
      <c r="SWV14" s="961"/>
      <c r="SWW14" s="963"/>
      <c r="SWX14" s="962"/>
      <c r="SWY14" s="961"/>
      <c r="SWZ14" s="961"/>
      <c r="SXA14" s="963"/>
      <c r="SXB14" s="962"/>
      <c r="SXC14" s="961"/>
      <c r="SXD14" s="961"/>
      <c r="SXE14" s="963"/>
      <c r="SXF14" s="962"/>
      <c r="SXG14" s="961"/>
      <c r="SXH14" s="961"/>
      <c r="SXI14" s="963"/>
      <c r="SXJ14" s="962"/>
      <c r="SXK14" s="961"/>
      <c r="SXL14" s="961"/>
      <c r="SXM14" s="963"/>
      <c r="SXN14" s="962"/>
      <c r="SXO14" s="961"/>
      <c r="SXP14" s="961"/>
      <c r="SXQ14" s="963"/>
      <c r="SXR14" s="962"/>
      <c r="SXS14" s="961"/>
      <c r="SXT14" s="961"/>
      <c r="SXU14" s="963"/>
      <c r="SXV14" s="962"/>
      <c r="SXW14" s="961"/>
      <c r="SXX14" s="961"/>
      <c r="SXY14" s="963"/>
      <c r="SXZ14" s="962"/>
      <c r="SYA14" s="961"/>
      <c r="SYB14" s="961"/>
      <c r="SYC14" s="963"/>
      <c r="SYD14" s="962"/>
      <c r="SYE14" s="961"/>
      <c r="SYF14" s="961"/>
      <c r="SYG14" s="963"/>
      <c r="SYH14" s="962"/>
      <c r="SYI14" s="961"/>
      <c r="SYJ14" s="961"/>
      <c r="SYK14" s="963"/>
      <c r="SYL14" s="962"/>
      <c r="SYM14" s="961"/>
      <c r="SYN14" s="961"/>
      <c r="SYO14" s="963"/>
      <c r="SYP14" s="962"/>
      <c r="SYQ14" s="961"/>
      <c r="SYR14" s="961"/>
      <c r="SYS14" s="963"/>
      <c r="SYT14" s="962"/>
      <c r="SYU14" s="961"/>
      <c r="SYV14" s="961"/>
      <c r="SYW14" s="963"/>
      <c r="SYX14" s="962"/>
      <c r="SYY14" s="961"/>
      <c r="SYZ14" s="961"/>
      <c r="SZA14" s="963"/>
      <c r="SZB14" s="962"/>
      <c r="SZC14" s="961"/>
      <c r="SZD14" s="961"/>
      <c r="SZE14" s="963"/>
      <c r="SZF14" s="962"/>
      <c r="SZG14" s="961"/>
      <c r="SZH14" s="961"/>
      <c r="SZI14" s="963"/>
      <c r="SZJ14" s="962"/>
      <c r="SZK14" s="961"/>
      <c r="SZL14" s="961"/>
      <c r="SZM14" s="963"/>
      <c r="SZN14" s="962"/>
      <c r="SZO14" s="961"/>
      <c r="SZP14" s="961"/>
      <c r="SZQ14" s="963"/>
      <c r="SZR14" s="962"/>
      <c r="SZS14" s="961"/>
      <c r="SZT14" s="961"/>
      <c r="SZU14" s="963"/>
      <c r="SZV14" s="962"/>
      <c r="SZW14" s="961"/>
      <c r="SZX14" s="961"/>
      <c r="SZY14" s="963"/>
      <c r="SZZ14" s="962"/>
      <c r="TAA14" s="961"/>
      <c r="TAB14" s="961"/>
      <c r="TAC14" s="963"/>
      <c r="TAD14" s="962"/>
      <c r="TAE14" s="961"/>
      <c r="TAF14" s="961"/>
      <c r="TAG14" s="963"/>
      <c r="TAH14" s="962"/>
      <c r="TAI14" s="961"/>
      <c r="TAJ14" s="961"/>
      <c r="TAK14" s="963"/>
      <c r="TAL14" s="962"/>
      <c r="TAM14" s="961"/>
      <c r="TAN14" s="961"/>
      <c r="TAO14" s="963"/>
      <c r="TAP14" s="962"/>
      <c r="TAQ14" s="961"/>
      <c r="TAR14" s="961"/>
      <c r="TAS14" s="963"/>
      <c r="TAT14" s="962"/>
      <c r="TAU14" s="961"/>
      <c r="TAV14" s="961"/>
      <c r="TAW14" s="963"/>
      <c r="TAX14" s="962"/>
      <c r="TAY14" s="961"/>
      <c r="TAZ14" s="961"/>
      <c r="TBA14" s="963"/>
      <c r="TBB14" s="962"/>
      <c r="TBC14" s="961"/>
      <c r="TBD14" s="961"/>
      <c r="TBE14" s="963"/>
      <c r="TBF14" s="962"/>
      <c r="TBG14" s="961"/>
      <c r="TBH14" s="961"/>
      <c r="TBI14" s="963"/>
      <c r="TBJ14" s="962"/>
      <c r="TBK14" s="961"/>
      <c r="TBL14" s="961"/>
      <c r="TBM14" s="963"/>
      <c r="TBN14" s="962"/>
      <c r="TBO14" s="961"/>
      <c r="TBP14" s="961"/>
      <c r="TBQ14" s="963"/>
      <c r="TBR14" s="962"/>
      <c r="TBS14" s="961"/>
      <c r="TBT14" s="961"/>
      <c r="TBU14" s="963"/>
      <c r="TBV14" s="962"/>
      <c r="TBW14" s="961"/>
      <c r="TBX14" s="961"/>
      <c r="TBY14" s="963"/>
      <c r="TBZ14" s="962"/>
      <c r="TCA14" s="961"/>
      <c r="TCB14" s="961"/>
      <c r="TCC14" s="963"/>
      <c r="TCD14" s="962"/>
      <c r="TCE14" s="961"/>
      <c r="TCF14" s="961"/>
      <c r="TCG14" s="963"/>
      <c r="TCH14" s="962"/>
      <c r="TCI14" s="961"/>
      <c r="TCJ14" s="961"/>
      <c r="TCK14" s="963"/>
      <c r="TCL14" s="962"/>
      <c r="TCM14" s="961"/>
      <c r="TCN14" s="961"/>
      <c r="TCO14" s="963"/>
      <c r="TCP14" s="962"/>
      <c r="TCQ14" s="961"/>
      <c r="TCR14" s="961"/>
      <c r="TCS14" s="963"/>
      <c r="TCT14" s="962"/>
      <c r="TCU14" s="961"/>
      <c r="TCV14" s="961"/>
      <c r="TCW14" s="963"/>
      <c r="TCX14" s="962"/>
      <c r="TCY14" s="961"/>
      <c r="TCZ14" s="961"/>
      <c r="TDA14" s="963"/>
      <c r="TDB14" s="962"/>
      <c r="TDC14" s="961"/>
      <c r="TDD14" s="961"/>
      <c r="TDE14" s="963"/>
      <c r="TDF14" s="962"/>
      <c r="TDG14" s="961"/>
      <c r="TDH14" s="961"/>
      <c r="TDI14" s="963"/>
      <c r="TDJ14" s="962"/>
      <c r="TDK14" s="961"/>
      <c r="TDL14" s="961"/>
      <c r="TDM14" s="963"/>
      <c r="TDN14" s="962"/>
      <c r="TDO14" s="961"/>
      <c r="TDP14" s="961"/>
      <c r="TDQ14" s="963"/>
      <c r="TDR14" s="962"/>
      <c r="TDS14" s="961"/>
      <c r="TDT14" s="961"/>
      <c r="TDU14" s="963"/>
      <c r="TDV14" s="962"/>
      <c r="TDW14" s="961"/>
      <c r="TDX14" s="961"/>
      <c r="TDY14" s="963"/>
      <c r="TDZ14" s="962"/>
      <c r="TEA14" s="961"/>
      <c r="TEB14" s="961"/>
      <c r="TEC14" s="963"/>
      <c r="TED14" s="962"/>
      <c r="TEE14" s="961"/>
      <c r="TEF14" s="961"/>
      <c r="TEG14" s="963"/>
      <c r="TEH14" s="962"/>
      <c r="TEI14" s="961"/>
      <c r="TEJ14" s="961"/>
      <c r="TEK14" s="963"/>
      <c r="TEL14" s="962"/>
      <c r="TEM14" s="961"/>
      <c r="TEN14" s="961"/>
      <c r="TEO14" s="963"/>
      <c r="TEP14" s="962"/>
      <c r="TEQ14" s="961"/>
      <c r="TER14" s="961"/>
      <c r="TES14" s="963"/>
      <c r="TET14" s="962"/>
      <c r="TEU14" s="961"/>
      <c r="TEV14" s="961"/>
      <c r="TEW14" s="963"/>
      <c r="TEX14" s="962"/>
      <c r="TEY14" s="961"/>
      <c r="TEZ14" s="961"/>
      <c r="TFA14" s="963"/>
      <c r="TFB14" s="962"/>
      <c r="TFC14" s="961"/>
      <c r="TFD14" s="961"/>
      <c r="TFE14" s="963"/>
      <c r="TFF14" s="962"/>
      <c r="TFG14" s="961"/>
      <c r="TFH14" s="961"/>
      <c r="TFI14" s="963"/>
      <c r="TFJ14" s="962"/>
      <c r="TFK14" s="961"/>
      <c r="TFL14" s="961"/>
      <c r="TFM14" s="963"/>
      <c r="TFN14" s="962"/>
      <c r="TFO14" s="961"/>
      <c r="TFP14" s="961"/>
      <c r="TFQ14" s="963"/>
      <c r="TFR14" s="962"/>
      <c r="TFS14" s="961"/>
      <c r="TFT14" s="961"/>
      <c r="TFU14" s="963"/>
      <c r="TFV14" s="962"/>
      <c r="TFW14" s="961"/>
      <c r="TFX14" s="961"/>
      <c r="TFY14" s="963"/>
      <c r="TFZ14" s="962"/>
      <c r="TGA14" s="961"/>
      <c r="TGB14" s="961"/>
      <c r="TGC14" s="963"/>
      <c r="TGD14" s="962"/>
      <c r="TGE14" s="961"/>
      <c r="TGF14" s="961"/>
      <c r="TGG14" s="963"/>
      <c r="TGH14" s="962"/>
      <c r="TGI14" s="961"/>
      <c r="TGJ14" s="961"/>
      <c r="TGK14" s="963"/>
      <c r="TGL14" s="962"/>
      <c r="TGM14" s="961"/>
      <c r="TGN14" s="961"/>
      <c r="TGO14" s="963"/>
      <c r="TGP14" s="962"/>
      <c r="TGQ14" s="961"/>
      <c r="TGR14" s="961"/>
      <c r="TGS14" s="963"/>
      <c r="TGT14" s="962"/>
      <c r="TGU14" s="961"/>
      <c r="TGV14" s="961"/>
      <c r="TGW14" s="963"/>
      <c r="TGX14" s="962"/>
      <c r="TGY14" s="961"/>
      <c r="TGZ14" s="961"/>
      <c r="THA14" s="963"/>
      <c r="THB14" s="962"/>
      <c r="THC14" s="961"/>
      <c r="THD14" s="961"/>
      <c r="THE14" s="963"/>
      <c r="THF14" s="962"/>
      <c r="THG14" s="961"/>
      <c r="THH14" s="961"/>
      <c r="THI14" s="963"/>
      <c r="THJ14" s="962"/>
      <c r="THK14" s="961"/>
      <c r="THL14" s="961"/>
      <c r="THM14" s="963"/>
      <c r="THN14" s="962"/>
      <c r="THO14" s="961"/>
      <c r="THP14" s="961"/>
      <c r="THQ14" s="963"/>
      <c r="THR14" s="962"/>
      <c r="THS14" s="961"/>
      <c r="THT14" s="961"/>
      <c r="THU14" s="963"/>
      <c r="THV14" s="962"/>
      <c r="THW14" s="961"/>
      <c r="THX14" s="961"/>
      <c r="THY14" s="963"/>
      <c r="THZ14" s="962"/>
      <c r="TIA14" s="961"/>
      <c r="TIB14" s="961"/>
      <c r="TIC14" s="963"/>
      <c r="TID14" s="962"/>
      <c r="TIE14" s="961"/>
      <c r="TIF14" s="961"/>
      <c r="TIG14" s="963"/>
      <c r="TIH14" s="962"/>
      <c r="TII14" s="961"/>
      <c r="TIJ14" s="961"/>
      <c r="TIK14" s="963"/>
      <c r="TIL14" s="962"/>
      <c r="TIM14" s="961"/>
      <c r="TIN14" s="961"/>
      <c r="TIO14" s="963"/>
      <c r="TIP14" s="962"/>
      <c r="TIQ14" s="961"/>
      <c r="TIR14" s="961"/>
      <c r="TIS14" s="963"/>
      <c r="TIT14" s="962"/>
      <c r="TIU14" s="961"/>
      <c r="TIV14" s="961"/>
      <c r="TIW14" s="963"/>
      <c r="TIX14" s="962"/>
      <c r="TIY14" s="961"/>
      <c r="TIZ14" s="961"/>
      <c r="TJA14" s="963"/>
      <c r="TJB14" s="962"/>
      <c r="TJC14" s="961"/>
      <c r="TJD14" s="961"/>
      <c r="TJE14" s="963"/>
      <c r="TJF14" s="962"/>
      <c r="TJG14" s="961"/>
      <c r="TJH14" s="961"/>
      <c r="TJI14" s="963"/>
      <c r="TJJ14" s="962"/>
      <c r="TJK14" s="961"/>
      <c r="TJL14" s="961"/>
      <c r="TJM14" s="963"/>
      <c r="TJN14" s="962"/>
      <c r="TJO14" s="961"/>
      <c r="TJP14" s="961"/>
      <c r="TJQ14" s="963"/>
      <c r="TJR14" s="962"/>
      <c r="TJS14" s="961"/>
      <c r="TJT14" s="961"/>
      <c r="TJU14" s="963"/>
      <c r="TJV14" s="962"/>
      <c r="TJW14" s="961"/>
      <c r="TJX14" s="961"/>
      <c r="TJY14" s="963"/>
      <c r="TJZ14" s="962"/>
      <c r="TKA14" s="961"/>
      <c r="TKB14" s="961"/>
      <c r="TKC14" s="963"/>
      <c r="TKD14" s="962"/>
      <c r="TKE14" s="961"/>
      <c r="TKF14" s="961"/>
      <c r="TKG14" s="963"/>
      <c r="TKH14" s="962"/>
      <c r="TKI14" s="961"/>
      <c r="TKJ14" s="961"/>
      <c r="TKK14" s="963"/>
      <c r="TKL14" s="962"/>
      <c r="TKM14" s="961"/>
      <c r="TKN14" s="961"/>
      <c r="TKO14" s="963"/>
      <c r="TKP14" s="962"/>
      <c r="TKQ14" s="961"/>
      <c r="TKR14" s="961"/>
      <c r="TKS14" s="963"/>
      <c r="TKT14" s="962"/>
      <c r="TKU14" s="961"/>
      <c r="TKV14" s="961"/>
      <c r="TKW14" s="963"/>
      <c r="TKX14" s="962"/>
      <c r="TKY14" s="961"/>
      <c r="TKZ14" s="961"/>
      <c r="TLA14" s="963"/>
      <c r="TLB14" s="962"/>
      <c r="TLC14" s="961"/>
      <c r="TLD14" s="961"/>
      <c r="TLE14" s="963"/>
      <c r="TLF14" s="962"/>
      <c r="TLG14" s="961"/>
      <c r="TLH14" s="961"/>
      <c r="TLI14" s="963"/>
      <c r="TLJ14" s="962"/>
      <c r="TLK14" s="961"/>
      <c r="TLL14" s="961"/>
      <c r="TLM14" s="963"/>
      <c r="TLN14" s="962"/>
      <c r="TLO14" s="961"/>
      <c r="TLP14" s="961"/>
      <c r="TLQ14" s="963"/>
      <c r="TLR14" s="962"/>
      <c r="TLS14" s="961"/>
      <c r="TLT14" s="961"/>
      <c r="TLU14" s="963"/>
      <c r="TLV14" s="962"/>
      <c r="TLW14" s="961"/>
      <c r="TLX14" s="961"/>
      <c r="TLY14" s="963"/>
      <c r="TLZ14" s="962"/>
      <c r="TMA14" s="961"/>
      <c r="TMB14" s="961"/>
      <c r="TMC14" s="963"/>
      <c r="TMD14" s="962"/>
      <c r="TME14" s="961"/>
      <c r="TMF14" s="961"/>
      <c r="TMG14" s="963"/>
      <c r="TMH14" s="962"/>
      <c r="TMI14" s="961"/>
      <c r="TMJ14" s="961"/>
      <c r="TMK14" s="963"/>
      <c r="TML14" s="962"/>
      <c r="TMM14" s="961"/>
      <c r="TMN14" s="961"/>
      <c r="TMO14" s="963"/>
      <c r="TMP14" s="962"/>
      <c r="TMQ14" s="961"/>
      <c r="TMR14" s="961"/>
      <c r="TMS14" s="963"/>
      <c r="TMT14" s="962"/>
      <c r="TMU14" s="961"/>
      <c r="TMV14" s="961"/>
      <c r="TMW14" s="963"/>
      <c r="TMX14" s="962"/>
      <c r="TMY14" s="961"/>
      <c r="TMZ14" s="961"/>
      <c r="TNA14" s="963"/>
      <c r="TNB14" s="962"/>
      <c r="TNC14" s="961"/>
      <c r="TND14" s="961"/>
      <c r="TNE14" s="963"/>
      <c r="TNF14" s="962"/>
      <c r="TNG14" s="961"/>
      <c r="TNH14" s="961"/>
      <c r="TNI14" s="963"/>
      <c r="TNJ14" s="962"/>
      <c r="TNK14" s="961"/>
      <c r="TNL14" s="961"/>
      <c r="TNM14" s="963"/>
      <c r="TNN14" s="962"/>
      <c r="TNO14" s="961"/>
      <c r="TNP14" s="961"/>
      <c r="TNQ14" s="963"/>
      <c r="TNR14" s="962"/>
      <c r="TNS14" s="961"/>
      <c r="TNT14" s="961"/>
      <c r="TNU14" s="963"/>
      <c r="TNV14" s="962"/>
      <c r="TNW14" s="961"/>
      <c r="TNX14" s="961"/>
      <c r="TNY14" s="963"/>
      <c r="TNZ14" s="962"/>
      <c r="TOA14" s="961"/>
      <c r="TOB14" s="961"/>
      <c r="TOC14" s="963"/>
      <c r="TOD14" s="962"/>
      <c r="TOE14" s="961"/>
      <c r="TOF14" s="961"/>
      <c r="TOG14" s="963"/>
      <c r="TOH14" s="962"/>
      <c r="TOI14" s="961"/>
      <c r="TOJ14" s="961"/>
      <c r="TOK14" s="963"/>
      <c r="TOL14" s="962"/>
      <c r="TOM14" s="961"/>
      <c r="TON14" s="961"/>
      <c r="TOO14" s="963"/>
      <c r="TOP14" s="962"/>
      <c r="TOQ14" s="961"/>
      <c r="TOR14" s="961"/>
      <c r="TOS14" s="963"/>
      <c r="TOT14" s="962"/>
      <c r="TOU14" s="961"/>
      <c r="TOV14" s="961"/>
      <c r="TOW14" s="963"/>
      <c r="TOX14" s="962"/>
      <c r="TOY14" s="961"/>
      <c r="TOZ14" s="961"/>
      <c r="TPA14" s="963"/>
      <c r="TPB14" s="962"/>
      <c r="TPC14" s="961"/>
      <c r="TPD14" s="961"/>
      <c r="TPE14" s="963"/>
      <c r="TPF14" s="962"/>
      <c r="TPG14" s="961"/>
      <c r="TPH14" s="961"/>
      <c r="TPI14" s="963"/>
      <c r="TPJ14" s="962"/>
      <c r="TPK14" s="961"/>
      <c r="TPL14" s="961"/>
      <c r="TPM14" s="963"/>
      <c r="TPN14" s="962"/>
      <c r="TPO14" s="961"/>
      <c r="TPP14" s="961"/>
      <c r="TPQ14" s="963"/>
      <c r="TPR14" s="962"/>
      <c r="TPS14" s="961"/>
      <c r="TPT14" s="961"/>
      <c r="TPU14" s="963"/>
      <c r="TPV14" s="962"/>
      <c r="TPW14" s="961"/>
      <c r="TPX14" s="961"/>
      <c r="TPY14" s="963"/>
      <c r="TPZ14" s="962"/>
      <c r="TQA14" s="961"/>
      <c r="TQB14" s="961"/>
      <c r="TQC14" s="963"/>
      <c r="TQD14" s="962"/>
      <c r="TQE14" s="961"/>
      <c r="TQF14" s="961"/>
      <c r="TQG14" s="963"/>
      <c r="TQH14" s="962"/>
      <c r="TQI14" s="961"/>
      <c r="TQJ14" s="961"/>
      <c r="TQK14" s="963"/>
      <c r="TQL14" s="962"/>
      <c r="TQM14" s="961"/>
      <c r="TQN14" s="961"/>
      <c r="TQO14" s="963"/>
      <c r="TQP14" s="962"/>
      <c r="TQQ14" s="961"/>
      <c r="TQR14" s="961"/>
      <c r="TQS14" s="963"/>
      <c r="TQT14" s="962"/>
      <c r="TQU14" s="961"/>
      <c r="TQV14" s="961"/>
      <c r="TQW14" s="963"/>
      <c r="TQX14" s="962"/>
      <c r="TQY14" s="961"/>
      <c r="TQZ14" s="961"/>
      <c r="TRA14" s="963"/>
      <c r="TRB14" s="962"/>
      <c r="TRC14" s="961"/>
      <c r="TRD14" s="961"/>
      <c r="TRE14" s="963"/>
      <c r="TRF14" s="962"/>
      <c r="TRG14" s="961"/>
      <c r="TRH14" s="961"/>
      <c r="TRI14" s="963"/>
      <c r="TRJ14" s="962"/>
      <c r="TRK14" s="961"/>
      <c r="TRL14" s="961"/>
      <c r="TRM14" s="963"/>
      <c r="TRN14" s="962"/>
      <c r="TRO14" s="961"/>
      <c r="TRP14" s="961"/>
      <c r="TRQ14" s="963"/>
      <c r="TRR14" s="962"/>
      <c r="TRS14" s="961"/>
      <c r="TRT14" s="961"/>
      <c r="TRU14" s="963"/>
      <c r="TRV14" s="962"/>
      <c r="TRW14" s="961"/>
      <c r="TRX14" s="961"/>
      <c r="TRY14" s="963"/>
      <c r="TRZ14" s="962"/>
      <c r="TSA14" s="961"/>
      <c r="TSB14" s="961"/>
      <c r="TSC14" s="963"/>
      <c r="TSD14" s="962"/>
      <c r="TSE14" s="961"/>
      <c r="TSF14" s="961"/>
      <c r="TSG14" s="963"/>
      <c r="TSH14" s="962"/>
      <c r="TSI14" s="961"/>
      <c r="TSJ14" s="961"/>
      <c r="TSK14" s="963"/>
      <c r="TSL14" s="962"/>
      <c r="TSM14" s="961"/>
      <c r="TSN14" s="961"/>
      <c r="TSO14" s="963"/>
      <c r="TSP14" s="962"/>
      <c r="TSQ14" s="961"/>
      <c r="TSR14" s="961"/>
      <c r="TSS14" s="963"/>
      <c r="TST14" s="962"/>
      <c r="TSU14" s="961"/>
      <c r="TSV14" s="961"/>
      <c r="TSW14" s="963"/>
      <c r="TSX14" s="962"/>
      <c r="TSY14" s="961"/>
      <c r="TSZ14" s="961"/>
      <c r="TTA14" s="963"/>
      <c r="TTB14" s="962"/>
      <c r="TTC14" s="961"/>
      <c r="TTD14" s="961"/>
      <c r="TTE14" s="963"/>
      <c r="TTF14" s="962"/>
      <c r="TTG14" s="961"/>
      <c r="TTH14" s="961"/>
      <c r="TTI14" s="963"/>
      <c r="TTJ14" s="962"/>
      <c r="TTK14" s="961"/>
      <c r="TTL14" s="961"/>
      <c r="TTM14" s="963"/>
      <c r="TTN14" s="962"/>
      <c r="TTO14" s="961"/>
      <c r="TTP14" s="961"/>
      <c r="TTQ14" s="963"/>
      <c r="TTR14" s="962"/>
      <c r="TTS14" s="961"/>
      <c r="TTT14" s="961"/>
      <c r="TTU14" s="963"/>
      <c r="TTV14" s="962"/>
      <c r="TTW14" s="961"/>
      <c r="TTX14" s="961"/>
      <c r="TTY14" s="963"/>
      <c r="TTZ14" s="962"/>
      <c r="TUA14" s="961"/>
      <c r="TUB14" s="961"/>
      <c r="TUC14" s="963"/>
      <c r="TUD14" s="962"/>
      <c r="TUE14" s="961"/>
      <c r="TUF14" s="961"/>
      <c r="TUG14" s="963"/>
      <c r="TUH14" s="962"/>
      <c r="TUI14" s="961"/>
      <c r="TUJ14" s="961"/>
      <c r="TUK14" s="963"/>
      <c r="TUL14" s="962"/>
      <c r="TUM14" s="961"/>
      <c r="TUN14" s="961"/>
      <c r="TUO14" s="963"/>
      <c r="TUP14" s="962"/>
      <c r="TUQ14" s="961"/>
      <c r="TUR14" s="961"/>
      <c r="TUS14" s="963"/>
      <c r="TUT14" s="962"/>
      <c r="TUU14" s="961"/>
      <c r="TUV14" s="961"/>
      <c r="TUW14" s="963"/>
      <c r="TUX14" s="962"/>
      <c r="TUY14" s="961"/>
      <c r="TUZ14" s="961"/>
      <c r="TVA14" s="963"/>
      <c r="TVB14" s="962"/>
      <c r="TVC14" s="961"/>
      <c r="TVD14" s="961"/>
      <c r="TVE14" s="963"/>
      <c r="TVF14" s="962"/>
      <c r="TVG14" s="961"/>
      <c r="TVH14" s="961"/>
      <c r="TVI14" s="963"/>
      <c r="TVJ14" s="962"/>
      <c r="TVK14" s="961"/>
      <c r="TVL14" s="961"/>
      <c r="TVM14" s="963"/>
      <c r="TVN14" s="962"/>
      <c r="TVO14" s="961"/>
      <c r="TVP14" s="961"/>
      <c r="TVQ14" s="963"/>
      <c r="TVR14" s="962"/>
      <c r="TVS14" s="961"/>
      <c r="TVT14" s="961"/>
      <c r="TVU14" s="963"/>
      <c r="TVV14" s="962"/>
      <c r="TVW14" s="961"/>
      <c r="TVX14" s="961"/>
      <c r="TVY14" s="963"/>
      <c r="TVZ14" s="962"/>
      <c r="TWA14" s="961"/>
      <c r="TWB14" s="961"/>
      <c r="TWC14" s="963"/>
      <c r="TWD14" s="962"/>
      <c r="TWE14" s="961"/>
      <c r="TWF14" s="961"/>
      <c r="TWG14" s="963"/>
      <c r="TWH14" s="962"/>
      <c r="TWI14" s="961"/>
      <c r="TWJ14" s="961"/>
      <c r="TWK14" s="963"/>
      <c r="TWL14" s="962"/>
      <c r="TWM14" s="961"/>
      <c r="TWN14" s="961"/>
      <c r="TWO14" s="963"/>
      <c r="TWP14" s="962"/>
      <c r="TWQ14" s="961"/>
      <c r="TWR14" s="961"/>
      <c r="TWS14" s="963"/>
      <c r="TWT14" s="962"/>
      <c r="TWU14" s="961"/>
      <c r="TWV14" s="961"/>
      <c r="TWW14" s="963"/>
      <c r="TWX14" s="962"/>
      <c r="TWY14" s="961"/>
      <c r="TWZ14" s="961"/>
      <c r="TXA14" s="963"/>
      <c r="TXB14" s="962"/>
      <c r="TXC14" s="961"/>
      <c r="TXD14" s="961"/>
      <c r="TXE14" s="963"/>
      <c r="TXF14" s="962"/>
      <c r="TXG14" s="961"/>
      <c r="TXH14" s="961"/>
      <c r="TXI14" s="963"/>
      <c r="TXJ14" s="962"/>
      <c r="TXK14" s="961"/>
      <c r="TXL14" s="961"/>
      <c r="TXM14" s="963"/>
      <c r="TXN14" s="962"/>
      <c r="TXO14" s="961"/>
      <c r="TXP14" s="961"/>
      <c r="TXQ14" s="963"/>
      <c r="TXR14" s="962"/>
      <c r="TXS14" s="961"/>
      <c r="TXT14" s="961"/>
      <c r="TXU14" s="963"/>
      <c r="TXV14" s="962"/>
      <c r="TXW14" s="961"/>
      <c r="TXX14" s="961"/>
      <c r="TXY14" s="963"/>
      <c r="TXZ14" s="962"/>
      <c r="TYA14" s="961"/>
      <c r="TYB14" s="961"/>
      <c r="TYC14" s="963"/>
      <c r="TYD14" s="962"/>
      <c r="TYE14" s="961"/>
      <c r="TYF14" s="961"/>
      <c r="TYG14" s="963"/>
      <c r="TYH14" s="962"/>
      <c r="TYI14" s="961"/>
      <c r="TYJ14" s="961"/>
      <c r="TYK14" s="963"/>
      <c r="TYL14" s="962"/>
      <c r="TYM14" s="961"/>
      <c r="TYN14" s="961"/>
      <c r="TYO14" s="963"/>
      <c r="TYP14" s="962"/>
      <c r="TYQ14" s="961"/>
      <c r="TYR14" s="961"/>
      <c r="TYS14" s="963"/>
      <c r="TYT14" s="962"/>
      <c r="TYU14" s="961"/>
      <c r="TYV14" s="961"/>
      <c r="TYW14" s="963"/>
      <c r="TYX14" s="962"/>
      <c r="TYY14" s="961"/>
      <c r="TYZ14" s="961"/>
      <c r="TZA14" s="963"/>
      <c r="TZB14" s="962"/>
      <c r="TZC14" s="961"/>
      <c r="TZD14" s="961"/>
      <c r="TZE14" s="963"/>
      <c r="TZF14" s="962"/>
      <c r="TZG14" s="961"/>
      <c r="TZH14" s="961"/>
      <c r="TZI14" s="963"/>
      <c r="TZJ14" s="962"/>
      <c r="TZK14" s="961"/>
      <c r="TZL14" s="961"/>
      <c r="TZM14" s="963"/>
      <c r="TZN14" s="962"/>
      <c r="TZO14" s="961"/>
      <c r="TZP14" s="961"/>
      <c r="TZQ14" s="963"/>
      <c r="TZR14" s="962"/>
      <c r="TZS14" s="961"/>
      <c r="TZT14" s="961"/>
      <c r="TZU14" s="963"/>
      <c r="TZV14" s="962"/>
      <c r="TZW14" s="961"/>
      <c r="TZX14" s="961"/>
      <c r="TZY14" s="963"/>
      <c r="TZZ14" s="962"/>
      <c r="UAA14" s="961"/>
      <c r="UAB14" s="961"/>
      <c r="UAC14" s="963"/>
      <c r="UAD14" s="962"/>
      <c r="UAE14" s="961"/>
      <c r="UAF14" s="961"/>
      <c r="UAG14" s="963"/>
      <c r="UAH14" s="962"/>
      <c r="UAI14" s="961"/>
      <c r="UAJ14" s="961"/>
      <c r="UAK14" s="963"/>
      <c r="UAL14" s="962"/>
      <c r="UAM14" s="961"/>
      <c r="UAN14" s="961"/>
      <c r="UAO14" s="963"/>
      <c r="UAP14" s="962"/>
      <c r="UAQ14" s="961"/>
      <c r="UAR14" s="961"/>
      <c r="UAS14" s="963"/>
      <c r="UAT14" s="962"/>
      <c r="UAU14" s="961"/>
      <c r="UAV14" s="961"/>
      <c r="UAW14" s="963"/>
      <c r="UAX14" s="962"/>
      <c r="UAY14" s="961"/>
      <c r="UAZ14" s="961"/>
      <c r="UBA14" s="963"/>
      <c r="UBB14" s="962"/>
      <c r="UBC14" s="961"/>
      <c r="UBD14" s="961"/>
      <c r="UBE14" s="963"/>
      <c r="UBF14" s="962"/>
      <c r="UBG14" s="961"/>
      <c r="UBH14" s="961"/>
      <c r="UBI14" s="963"/>
      <c r="UBJ14" s="962"/>
      <c r="UBK14" s="961"/>
      <c r="UBL14" s="961"/>
      <c r="UBM14" s="963"/>
      <c r="UBN14" s="962"/>
      <c r="UBO14" s="961"/>
      <c r="UBP14" s="961"/>
      <c r="UBQ14" s="963"/>
      <c r="UBR14" s="962"/>
      <c r="UBS14" s="961"/>
      <c r="UBT14" s="961"/>
      <c r="UBU14" s="963"/>
      <c r="UBV14" s="962"/>
      <c r="UBW14" s="961"/>
      <c r="UBX14" s="961"/>
      <c r="UBY14" s="963"/>
      <c r="UBZ14" s="962"/>
      <c r="UCA14" s="961"/>
      <c r="UCB14" s="961"/>
      <c r="UCC14" s="963"/>
      <c r="UCD14" s="962"/>
      <c r="UCE14" s="961"/>
      <c r="UCF14" s="961"/>
      <c r="UCG14" s="963"/>
      <c r="UCH14" s="962"/>
      <c r="UCI14" s="961"/>
      <c r="UCJ14" s="961"/>
      <c r="UCK14" s="963"/>
      <c r="UCL14" s="962"/>
      <c r="UCM14" s="961"/>
      <c r="UCN14" s="961"/>
      <c r="UCO14" s="963"/>
      <c r="UCP14" s="962"/>
      <c r="UCQ14" s="961"/>
      <c r="UCR14" s="961"/>
      <c r="UCS14" s="963"/>
      <c r="UCT14" s="962"/>
      <c r="UCU14" s="961"/>
      <c r="UCV14" s="961"/>
      <c r="UCW14" s="963"/>
      <c r="UCX14" s="962"/>
      <c r="UCY14" s="961"/>
      <c r="UCZ14" s="961"/>
      <c r="UDA14" s="963"/>
      <c r="UDB14" s="962"/>
      <c r="UDC14" s="961"/>
      <c r="UDD14" s="961"/>
      <c r="UDE14" s="963"/>
      <c r="UDF14" s="962"/>
      <c r="UDG14" s="961"/>
      <c r="UDH14" s="961"/>
      <c r="UDI14" s="963"/>
      <c r="UDJ14" s="962"/>
      <c r="UDK14" s="961"/>
      <c r="UDL14" s="961"/>
      <c r="UDM14" s="963"/>
      <c r="UDN14" s="962"/>
      <c r="UDO14" s="961"/>
      <c r="UDP14" s="961"/>
      <c r="UDQ14" s="963"/>
      <c r="UDR14" s="962"/>
      <c r="UDS14" s="961"/>
      <c r="UDT14" s="961"/>
      <c r="UDU14" s="963"/>
      <c r="UDV14" s="962"/>
      <c r="UDW14" s="961"/>
      <c r="UDX14" s="961"/>
      <c r="UDY14" s="963"/>
      <c r="UDZ14" s="962"/>
      <c r="UEA14" s="961"/>
      <c r="UEB14" s="961"/>
      <c r="UEC14" s="963"/>
      <c r="UED14" s="962"/>
      <c r="UEE14" s="961"/>
      <c r="UEF14" s="961"/>
      <c r="UEG14" s="963"/>
      <c r="UEH14" s="962"/>
      <c r="UEI14" s="961"/>
      <c r="UEJ14" s="961"/>
      <c r="UEK14" s="963"/>
      <c r="UEL14" s="962"/>
      <c r="UEM14" s="961"/>
      <c r="UEN14" s="961"/>
      <c r="UEO14" s="963"/>
      <c r="UEP14" s="962"/>
      <c r="UEQ14" s="961"/>
      <c r="UER14" s="961"/>
      <c r="UES14" s="963"/>
      <c r="UET14" s="962"/>
      <c r="UEU14" s="961"/>
      <c r="UEV14" s="961"/>
      <c r="UEW14" s="963"/>
      <c r="UEX14" s="962"/>
      <c r="UEY14" s="961"/>
      <c r="UEZ14" s="961"/>
      <c r="UFA14" s="963"/>
      <c r="UFB14" s="962"/>
      <c r="UFC14" s="961"/>
      <c r="UFD14" s="961"/>
      <c r="UFE14" s="963"/>
      <c r="UFF14" s="962"/>
      <c r="UFG14" s="961"/>
      <c r="UFH14" s="961"/>
      <c r="UFI14" s="963"/>
      <c r="UFJ14" s="962"/>
      <c r="UFK14" s="961"/>
      <c r="UFL14" s="961"/>
      <c r="UFM14" s="963"/>
      <c r="UFN14" s="962"/>
      <c r="UFO14" s="961"/>
      <c r="UFP14" s="961"/>
      <c r="UFQ14" s="963"/>
      <c r="UFR14" s="962"/>
      <c r="UFS14" s="961"/>
      <c r="UFT14" s="961"/>
      <c r="UFU14" s="963"/>
      <c r="UFV14" s="962"/>
      <c r="UFW14" s="961"/>
      <c r="UFX14" s="961"/>
      <c r="UFY14" s="963"/>
      <c r="UFZ14" s="962"/>
      <c r="UGA14" s="961"/>
      <c r="UGB14" s="961"/>
      <c r="UGC14" s="963"/>
      <c r="UGD14" s="962"/>
      <c r="UGE14" s="961"/>
      <c r="UGF14" s="961"/>
      <c r="UGG14" s="963"/>
      <c r="UGH14" s="962"/>
      <c r="UGI14" s="961"/>
      <c r="UGJ14" s="961"/>
      <c r="UGK14" s="963"/>
      <c r="UGL14" s="962"/>
      <c r="UGM14" s="961"/>
      <c r="UGN14" s="961"/>
      <c r="UGO14" s="963"/>
      <c r="UGP14" s="962"/>
      <c r="UGQ14" s="961"/>
      <c r="UGR14" s="961"/>
      <c r="UGS14" s="963"/>
      <c r="UGT14" s="962"/>
      <c r="UGU14" s="961"/>
      <c r="UGV14" s="961"/>
      <c r="UGW14" s="963"/>
      <c r="UGX14" s="962"/>
      <c r="UGY14" s="961"/>
      <c r="UGZ14" s="961"/>
      <c r="UHA14" s="963"/>
      <c r="UHB14" s="962"/>
      <c r="UHC14" s="961"/>
      <c r="UHD14" s="961"/>
      <c r="UHE14" s="963"/>
      <c r="UHF14" s="962"/>
      <c r="UHG14" s="961"/>
      <c r="UHH14" s="961"/>
      <c r="UHI14" s="963"/>
      <c r="UHJ14" s="962"/>
      <c r="UHK14" s="961"/>
      <c r="UHL14" s="961"/>
      <c r="UHM14" s="963"/>
      <c r="UHN14" s="962"/>
      <c r="UHO14" s="961"/>
      <c r="UHP14" s="961"/>
      <c r="UHQ14" s="963"/>
      <c r="UHR14" s="962"/>
      <c r="UHS14" s="961"/>
      <c r="UHT14" s="961"/>
      <c r="UHU14" s="963"/>
      <c r="UHV14" s="962"/>
      <c r="UHW14" s="961"/>
      <c r="UHX14" s="961"/>
      <c r="UHY14" s="963"/>
      <c r="UHZ14" s="962"/>
      <c r="UIA14" s="961"/>
      <c r="UIB14" s="961"/>
      <c r="UIC14" s="963"/>
      <c r="UID14" s="962"/>
      <c r="UIE14" s="961"/>
      <c r="UIF14" s="961"/>
      <c r="UIG14" s="963"/>
      <c r="UIH14" s="962"/>
      <c r="UII14" s="961"/>
      <c r="UIJ14" s="961"/>
      <c r="UIK14" s="963"/>
      <c r="UIL14" s="962"/>
      <c r="UIM14" s="961"/>
      <c r="UIN14" s="961"/>
      <c r="UIO14" s="963"/>
      <c r="UIP14" s="962"/>
      <c r="UIQ14" s="961"/>
      <c r="UIR14" s="961"/>
      <c r="UIS14" s="963"/>
      <c r="UIT14" s="962"/>
      <c r="UIU14" s="961"/>
      <c r="UIV14" s="961"/>
      <c r="UIW14" s="963"/>
      <c r="UIX14" s="962"/>
      <c r="UIY14" s="961"/>
      <c r="UIZ14" s="961"/>
      <c r="UJA14" s="963"/>
      <c r="UJB14" s="962"/>
      <c r="UJC14" s="961"/>
      <c r="UJD14" s="961"/>
      <c r="UJE14" s="963"/>
      <c r="UJF14" s="962"/>
      <c r="UJG14" s="961"/>
      <c r="UJH14" s="961"/>
      <c r="UJI14" s="963"/>
      <c r="UJJ14" s="962"/>
      <c r="UJK14" s="961"/>
      <c r="UJL14" s="961"/>
      <c r="UJM14" s="963"/>
      <c r="UJN14" s="962"/>
      <c r="UJO14" s="961"/>
      <c r="UJP14" s="961"/>
      <c r="UJQ14" s="963"/>
      <c r="UJR14" s="962"/>
      <c r="UJS14" s="961"/>
      <c r="UJT14" s="961"/>
      <c r="UJU14" s="963"/>
      <c r="UJV14" s="962"/>
      <c r="UJW14" s="961"/>
      <c r="UJX14" s="961"/>
      <c r="UJY14" s="963"/>
      <c r="UJZ14" s="962"/>
      <c r="UKA14" s="961"/>
      <c r="UKB14" s="961"/>
      <c r="UKC14" s="963"/>
      <c r="UKD14" s="962"/>
      <c r="UKE14" s="961"/>
      <c r="UKF14" s="961"/>
      <c r="UKG14" s="963"/>
      <c r="UKH14" s="962"/>
      <c r="UKI14" s="961"/>
      <c r="UKJ14" s="961"/>
      <c r="UKK14" s="963"/>
      <c r="UKL14" s="962"/>
      <c r="UKM14" s="961"/>
      <c r="UKN14" s="961"/>
      <c r="UKO14" s="963"/>
      <c r="UKP14" s="962"/>
      <c r="UKQ14" s="961"/>
      <c r="UKR14" s="961"/>
      <c r="UKS14" s="963"/>
      <c r="UKT14" s="962"/>
      <c r="UKU14" s="961"/>
      <c r="UKV14" s="961"/>
      <c r="UKW14" s="963"/>
      <c r="UKX14" s="962"/>
      <c r="UKY14" s="961"/>
      <c r="UKZ14" s="961"/>
      <c r="ULA14" s="963"/>
      <c r="ULB14" s="962"/>
      <c r="ULC14" s="961"/>
      <c r="ULD14" s="961"/>
      <c r="ULE14" s="963"/>
      <c r="ULF14" s="962"/>
      <c r="ULG14" s="961"/>
      <c r="ULH14" s="961"/>
      <c r="ULI14" s="963"/>
      <c r="ULJ14" s="962"/>
      <c r="ULK14" s="961"/>
      <c r="ULL14" s="961"/>
      <c r="ULM14" s="963"/>
      <c r="ULN14" s="962"/>
      <c r="ULO14" s="961"/>
      <c r="ULP14" s="961"/>
      <c r="ULQ14" s="963"/>
      <c r="ULR14" s="962"/>
      <c r="ULS14" s="961"/>
      <c r="ULT14" s="961"/>
      <c r="ULU14" s="963"/>
      <c r="ULV14" s="962"/>
      <c r="ULW14" s="961"/>
      <c r="ULX14" s="961"/>
      <c r="ULY14" s="963"/>
      <c r="ULZ14" s="962"/>
      <c r="UMA14" s="961"/>
      <c r="UMB14" s="961"/>
      <c r="UMC14" s="963"/>
      <c r="UMD14" s="962"/>
      <c r="UME14" s="961"/>
      <c r="UMF14" s="961"/>
      <c r="UMG14" s="963"/>
      <c r="UMH14" s="962"/>
      <c r="UMI14" s="961"/>
      <c r="UMJ14" s="961"/>
      <c r="UMK14" s="963"/>
      <c r="UML14" s="962"/>
      <c r="UMM14" s="961"/>
      <c r="UMN14" s="961"/>
      <c r="UMO14" s="963"/>
      <c r="UMP14" s="962"/>
      <c r="UMQ14" s="961"/>
      <c r="UMR14" s="961"/>
      <c r="UMS14" s="963"/>
      <c r="UMT14" s="962"/>
      <c r="UMU14" s="961"/>
      <c r="UMV14" s="961"/>
      <c r="UMW14" s="963"/>
      <c r="UMX14" s="962"/>
      <c r="UMY14" s="961"/>
      <c r="UMZ14" s="961"/>
      <c r="UNA14" s="963"/>
      <c r="UNB14" s="962"/>
      <c r="UNC14" s="961"/>
      <c r="UND14" s="961"/>
      <c r="UNE14" s="963"/>
      <c r="UNF14" s="962"/>
      <c r="UNG14" s="961"/>
      <c r="UNH14" s="961"/>
      <c r="UNI14" s="963"/>
      <c r="UNJ14" s="962"/>
      <c r="UNK14" s="961"/>
      <c r="UNL14" s="961"/>
      <c r="UNM14" s="963"/>
      <c r="UNN14" s="962"/>
      <c r="UNO14" s="961"/>
      <c r="UNP14" s="961"/>
      <c r="UNQ14" s="963"/>
      <c r="UNR14" s="962"/>
      <c r="UNS14" s="961"/>
      <c r="UNT14" s="961"/>
      <c r="UNU14" s="963"/>
      <c r="UNV14" s="962"/>
      <c r="UNW14" s="961"/>
      <c r="UNX14" s="961"/>
      <c r="UNY14" s="963"/>
      <c r="UNZ14" s="962"/>
      <c r="UOA14" s="961"/>
      <c r="UOB14" s="961"/>
      <c r="UOC14" s="963"/>
      <c r="UOD14" s="962"/>
      <c r="UOE14" s="961"/>
      <c r="UOF14" s="961"/>
      <c r="UOG14" s="963"/>
      <c r="UOH14" s="962"/>
      <c r="UOI14" s="961"/>
      <c r="UOJ14" s="961"/>
      <c r="UOK14" s="963"/>
      <c r="UOL14" s="962"/>
      <c r="UOM14" s="961"/>
      <c r="UON14" s="961"/>
      <c r="UOO14" s="963"/>
      <c r="UOP14" s="962"/>
      <c r="UOQ14" s="961"/>
      <c r="UOR14" s="961"/>
      <c r="UOS14" s="963"/>
      <c r="UOT14" s="962"/>
      <c r="UOU14" s="961"/>
      <c r="UOV14" s="961"/>
      <c r="UOW14" s="963"/>
      <c r="UOX14" s="962"/>
      <c r="UOY14" s="961"/>
      <c r="UOZ14" s="961"/>
      <c r="UPA14" s="963"/>
      <c r="UPB14" s="962"/>
      <c r="UPC14" s="961"/>
      <c r="UPD14" s="961"/>
      <c r="UPE14" s="963"/>
      <c r="UPF14" s="962"/>
      <c r="UPG14" s="961"/>
      <c r="UPH14" s="961"/>
      <c r="UPI14" s="963"/>
      <c r="UPJ14" s="962"/>
      <c r="UPK14" s="961"/>
      <c r="UPL14" s="961"/>
      <c r="UPM14" s="963"/>
      <c r="UPN14" s="962"/>
      <c r="UPO14" s="961"/>
      <c r="UPP14" s="961"/>
      <c r="UPQ14" s="963"/>
      <c r="UPR14" s="962"/>
      <c r="UPS14" s="961"/>
      <c r="UPT14" s="961"/>
      <c r="UPU14" s="963"/>
      <c r="UPV14" s="962"/>
      <c r="UPW14" s="961"/>
      <c r="UPX14" s="961"/>
      <c r="UPY14" s="963"/>
      <c r="UPZ14" s="962"/>
      <c r="UQA14" s="961"/>
      <c r="UQB14" s="961"/>
      <c r="UQC14" s="963"/>
      <c r="UQD14" s="962"/>
      <c r="UQE14" s="961"/>
      <c r="UQF14" s="961"/>
      <c r="UQG14" s="963"/>
      <c r="UQH14" s="962"/>
      <c r="UQI14" s="961"/>
      <c r="UQJ14" s="961"/>
      <c r="UQK14" s="963"/>
      <c r="UQL14" s="962"/>
      <c r="UQM14" s="961"/>
      <c r="UQN14" s="961"/>
      <c r="UQO14" s="963"/>
      <c r="UQP14" s="962"/>
      <c r="UQQ14" s="961"/>
      <c r="UQR14" s="961"/>
      <c r="UQS14" s="963"/>
      <c r="UQT14" s="962"/>
      <c r="UQU14" s="961"/>
      <c r="UQV14" s="961"/>
      <c r="UQW14" s="963"/>
      <c r="UQX14" s="962"/>
      <c r="UQY14" s="961"/>
      <c r="UQZ14" s="961"/>
      <c r="URA14" s="963"/>
      <c r="URB14" s="962"/>
      <c r="URC14" s="961"/>
      <c r="URD14" s="961"/>
      <c r="URE14" s="963"/>
      <c r="URF14" s="962"/>
      <c r="URG14" s="961"/>
      <c r="URH14" s="961"/>
      <c r="URI14" s="963"/>
      <c r="URJ14" s="962"/>
      <c r="URK14" s="961"/>
      <c r="URL14" s="961"/>
      <c r="URM14" s="963"/>
      <c r="URN14" s="962"/>
      <c r="URO14" s="961"/>
      <c r="URP14" s="961"/>
      <c r="URQ14" s="963"/>
      <c r="URR14" s="962"/>
      <c r="URS14" s="961"/>
      <c r="URT14" s="961"/>
      <c r="URU14" s="963"/>
      <c r="URV14" s="962"/>
      <c r="URW14" s="961"/>
      <c r="URX14" s="961"/>
      <c r="URY14" s="963"/>
      <c r="URZ14" s="962"/>
      <c r="USA14" s="961"/>
      <c r="USB14" s="961"/>
      <c r="USC14" s="963"/>
      <c r="USD14" s="962"/>
      <c r="USE14" s="961"/>
      <c r="USF14" s="961"/>
      <c r="USG14" s="963"/>
      <c r="USH14" s="962"/>
      <c r="USI14" s="961"/>
      <c r="USJ14" s="961"/>
      <c r="USK14" s="963"/>
      <c r="USL14" s="962"/>
      <c r="USM14" s="961"/>
      <c r="USN14" s="961"/>
      <c r="USO14" s="963"/>
      <c r="USP14" s="962"/>
      <c r="USQ14" s="961"/>
      <c r="USR14" s="961"/>
      <c r="USS14" s="963"/>
      <c r="UST14" s="962"/>
      <c r="USU14" s="961"/>
      <c r="USV14" s="961"/>
      <c r="USW14" s="963"/>
      <c r="USX14" s="962"/>
      <c r="USY14" s="961"/>
      <c r="USZ14" s="961"/>
      <c r="UTA14" s="963"/>
      <c r="UTB14" s="962"/>
      <c r="UTC14" s="961"/>
      <c r="UTD14" s="961"/>
      <c r="UTE14" s="963"/>
      <c r="UTF14" s="962"/>
      <c r="UTG14" s="961"/>
      <c r="UTH14" s="961"/>
      <c r="UTI14" s="963"/>
      <c r="UTJ14" s="962"/>
      <c r="UTK14" s="961"/>
      <c r="UTL14" s="961"/>
      <c r="UTM14" s="963"/>
      <c r="UTN14" s="962"/>
      <c r="UTO14" s="961"/>
      <c r="UTP14" s="961"/>
      <c r="UTQ14" s="963"/>
      <c r="UTR14" s="962"/>
      <c r="UTS14" s="961"/>
      <c r="UTT14" s="961"/>
      <c r="UTU14" s="963"/>
      <c r="UTV14" s="962"/>
      <c r="UTW14" s="961"/>
      <c r="UTX14" s="961"/>
      <c r="UTY14" s="963"/>
      <c r="UTZ14" s="962"/>
      <c r="UUA14" s="961"/>
      <c r="UUB14" s="961"/>
      <c r="UUC14" s="963"/>
      <c r="UUD14" s="962"/>
      <c r="UUE14" s="961"/>
      <c r="UUF14" s="961"/>
      <c r="UUG14" s="963"/>
      <c r="UUH14" s="962"/>
      <c r="UUI14" s="961"/>
      <c r="UUJ14" s="961"/>
      <c r="UUK14" s="963"/>
      <c r="UUL14" s="962"/>
      <c r="UUM14" s="961"/>
      <c r="UUN14" s="961"/>
      <c r="UUO14" s="963"/>
      <c r="UUP14" s="962"/>
      <c r="UUQ14" s="961"/>
      <c r="UUR14" s="961"/>
      <c r="UUS14" s="963"/>
      <c r="UUT14" s="962"/>
      <c r="UUU14" s="961"/>
      <c r="UUV14" s="961"/>
      <c r="UUW14" s="963"/>
      <c r="UUX14" s="962"/>
      <c r="UUY14" s="961"/>
      <c r="UUZ14" s="961"/>
      <c r="UVA14" s="963"/>
      <c r="UVB14" s="962"/>
      <c r="UVC14" s="961"/>
      <c r="UVD14" s="961"/>
      <c r="UVE14" s="963"/>
      <c r="UVF14" s="962"/>
      <c r="UVG14" s="961"/>
      <c r="UVH14" s="961"/>
      <c r="UVI14" s="963"/>
      <c r="UVJ14" s="962"/>
      <c r="UVK14" s="961"/>
      <c r="UVL14" s="961"/>
      <c r="UVM14" s="963"/>
      <c r="UVN14" s="962"/>
      <c r="UVO14" s="961"/>
      <c r="UVP14" s="961"/>
      <c r="UVQ14" s="963"/>
      <c r="UVR14" s="962"/>
      <c r="UVS14" s="961"/>
      <c r="UVT14" s="961"/>
      <c r="UVU14" s="963"/>
      <c r="UVV14" s="962"/>
      <c r="UVW14" s="961"/>
      <c r="UVX14" s="961"/>
      <c r="UVY14" s="963"/>
      <c r="UVZ14" s="962"/>
      <c r="UWA14" s="961"/>
      <c r="UWB14" s="961"/>
      <c r="UWC14" s="963"/>
      <c r="UWD14" s="962"/>
      <c r="UWE14" s="961"/>
      <c r="UWF14" s="961"/>
      <c r="UWG14" s="963"/>
      <c r="UWH14" s="962"/>
      <c r="UWI14" s="961"/>
      <c r="UWJ14" s="961"/>
      <c r="UWK14" s="963"/>
      <c r="UWL14" s="962"/>
      <c r="UWM14" s="961"/>
      <c r="UWN14" s="961"/>
      <c r="UWO14" s="963"/>
      <c r="UWP14" s="962"/>
      <c r="UWQ14" s="961"/>
      <c r="UWR14" s="961"/>
      <c r="UWS14" s="963"/>
      <c r="UWT14" s="962"/>
      <c r="UWU14" s="961"/>
      <c r="UWV14" s="961"/>
      <c r="UWW14" s="963"/>
      <c r="UWX14" s="962"/>
      <c r="UWY14" s="961"/>
      <c r="UWZ14" s="961"/>
      <c r="UXA14" s="963"/>
      <c r="UXB14" s="962"/>
      <c r="UXC14" s="961"/>
      <c r="UXD14" s="961"/>
      <c r="UXE14" s="963"/>
      <c r="UXF14" s="962"/>
      <c r="UXG14" s="961"/>
      <c r="UXH14" s="961"/>
      <c r="UXI14" s="963"/>
      <c r="UXJ14" s="962"/>
      <c r="UXK14" s="961"/>
      <c r="UXL14" s="961"/>
      <c r="UXM14" s="963"/>
      <c r="UXN14" s="962"/>
      <c r="UXO14" s="961"/>
      <c r="UXP14" s="961"/>
      <c r="UXQ14" s="963"/>
      <c r="UXR14" s="962"/>
      <c r="UXS14" s="961"/>
      <c r="UXT14" s="961"/>
      <c r="UXU14" s="963"/>
      <c r="UXV14" s="962"/>
      <c r="UXW14" s="961"/>
      <c r="UXX14" s="961"/>
      <c r="UXY14" s="963"/>
      <c r="UXZ14" s="962"/>
      <c r="UYA14" s="961"/>
      <c r="UYB14" s="961"/>
      <c r="UYC14" s="963"/>
      <c r="UYD14" s="962"/>
      <c r="UYE14" s="961"/>
      <c r="UYF14" s="961"/>
      <c r="UYG14" s="963"/>
      <c r="UYH14" s="962"/>
      <c r="UYI14" s="961"/>
      <c r="UYJ14" s="961"/>
      <c r="UYK14" s="963"/>
      <c r="UYL14" s="962"/>
      <c r="UYM14" s="961"/>
      <c r="UYN14" s="961"/>
      <c r="UYO14" s="963"/>
      <c r="UYP14" s="962"/>
      <c r="UYQ14" s="961"/>
      <c r="UYR14" s="961"/>
      <c r="UYS14" s="963"/>
      <c r="UYT14" s="962"/>
      <c r="UYU14" s="961"/>
      <c r="UYV14" s="961"/>
      <c r="UYW14" s="963"/>
      <c r="UYX14" s="962"/>
      <c r="UYY14" s="961"/>
      <c r="UYZ14" s="961"/>
      <c r="UZA14" s="963"/>
      <c r="UZB14" s="962"/>
      <c r="UZC14" s="961"/>
      <c r="UZD14" s="961"/>
      <c r="UZE14" s="963"/>
      <c r="UZF14" s="962"/>
      <c r="UZG14" s="961"/>
      <c r="UZH14" s="961"/>
      <c r="UZI14" s="963"/>
      <c r="UZJ14" s="962"/>
      <c r="UZK14" s="961"/>
      <c r="UZL14" s="961"/>
      <c r="UZM14" s="963"/>
      <c r="UZN14" s="962"/>
      <c r="UZO14" s="961"/>
      <c r="UZP14" s="961"/>
      <c r="UZQ14" s="963"/>
      <c r="UZR14" s="962"/>
      <c r="UZS14" s="961"/>
      <c r="UZT14" s="961"/>
      <c r="UZU14" s="963"/>
      <c r="UZV14" s="962"/>
      <c r="UZW14" s="961"/>
      <c r="UZX14" s="961"/>
      <c r="UZY14" s="963"/>
      <c r="UZZ14" s="962"/>
      <c r="VAA14" s="961"/>
      <c r="VAB14" s="961"/>
      <c r="VAC14" s="963"/>
      <c r="VAD14" s="962"/>
      <c r="VAE14" s="961"/>
      <c r="VAF14" s="961"/>
      <c r="VAG14" s="963"/>
      <c r="VAH14" s="962"/>
      <c r="VAI14" s="961"/>
      <c r="VAJ14" s="961"/>
      <c r="VAK14" s="963"/>
      <c r="VAL14" s="962"/>
      <c r="VAM14" s="961"/>
      <c r="VAN14" s="961"/>
      <c r="VAO14" s="963"/>
      <c r="VAP14" s="962"/>
      <c r="VAQ14" s="961"/>
      <c r="VAR14" s="961"/>
      <c r="VAS14" s="963"/>
      <c r="VAT14" s="962"/>
      <c r="VAU14" s="961"/>
      <c r="VAV14" s="961"/>
      <c r="VAW14" s="963"/>
      <c r="VAX14" s="962"/>
      <c r="VAY14" s="961"/>
      <c r="VAZ14" s="961"/>
      <c r="VBA14" s="963"/>
      <c r="VBB14" s="962"/>
      <c r="VBC14" s="961"/>
      <c r="VBD14" s="961"/>
      <c r="VBE14" s="963"/>
      <c r="VBF14" s="962"/>
      <c r="VBG14" s="961"/>
      <c r="VBH14" s="961"/>
      <c r="VBI14" s="963"/>
      <c r="VBJ14" s="962"/>
      <c r="VBK14" s="961"/>
      <c r="VBL14" s="961"/>
      <c r="VBM14" s="963"/>
      <c r="VBN14" s="962"/>
      <c r="VBO14" s="961"/>
      <c r="VBP14" s="961"/>
      <c r="VBQ14" s="963"/>
      <c r="VBR14" s="962"/>
      <c r="VBS14" s="961"/>
      <c r="VBT14" s="961"/>
      <c r="VBU14" s="963"/>
      <c r="VBV14" s="962"/>
      <c r="VBW14" s="961"/>
      <c r="VBX14" s="961"/>
      <c r="VBY14" s="963"/>
      <c r="VBZ14" s="962"/>
      <c r="VCA14" s="961"/>
      <c r="VCB14" s="961"/>
      <c r="VCC14" s="963"/>
      <c r="VCD14" s="962"/>
      <c r="VCE14" s="961"/>
      <c r="VCF14" s="961"/>
      <c r="VCG14" s="963"/>
      <c r="VCH14" s="962"/>
      <c r="VCI14" s="961"/>
      <c r="VCJ14" s="961"/>
      <c r="VCK14" s="963"/>
      <c r="VCL14" s="962"/>
      <c r="VCM14" s="961"/>
      <c r="VCN14" s="961"/>
      <c r="VCO14" s="963"/>
      <c r="VCP14" s="962"/>
      <c r="VCQ14" s="961"/>
      <c r="VCR14" s="961"/>
      <c r="VCS14" s="963"/>
      <c r="VCT14" s="962"/>
      <c r="VCU14" s="961"/>
      <c r="VCV14" s="961"/>
      <c r="VCW14" s="963"/>
      <c r="VCX14" s="962"/>
      <c r="VCY14" s="961"/>
      <c r="VCZ14" s="961"/>
      <c r="VDA14" s="963"/>
      <c r="VDB14" s="962"/>
      <c r="VDC14" s="961"/>
      <c r="VDD14" s="961"/>
      <c r="VDE14" s="963"/>
      <c r="VDF14" s="962"/>
      <c r="VDG14" s="961"/>
      <c r="VDH14" s="961"/>
      <c r="VDI14" s="963"/>
      <c r="VDJ14" s="962"/>
      <c r="VDK14" s="961"/>
      <c r="VDL14" s="961"/>
      <c r="VDM14" s="963"/>
      <c r="VDN14" s="962"/>
      <c r="VDO14" s="961"/>
      <c r="VDP14" s="961"/>
      <c r="VDQ14" s="963"/>
      <c r="VDR14" s="962"/>
      <c r="VDS14" s="961"/>
      <c r="VDT14" s="961"/>
      <c r="VDU14" s="963"/>
      <c r="VDV14" s="962"/>
      <c r="VDW14" s="961"/>
      <c r="VDX14" s="961"/>
      <c r="VDY14" s="963"/>
      <c r="VDZ14" s="962"/>
      <c r="VEA14" s="961"/>
      <c r="VEB14" s="961"/>
      <c r="VEC14" s="963"/>
      <c r="VED14" s="962"/>
      <c r="VEE14" s="961"/>
      <c r="VEF14" s="961"/>
      <c r="VEG14" s="963"/>
      <c r="VEH14" s="962"/>
      <c r="VEI14" s="961"/>
      <c r="VEJ14" s="961"/>
      <c r="VEK14" s="963"/>
      <c r="VEL14" s="962"/>
      <c r="VEM14" s="961"/>
      <c r="VEN14" s="961"/>
      <c r="VEO14" s="963"/>
      <c r="VEP14" s="962"/>
      <c r="VEQ14" s="961"/>
      <c r="VER14" s="961"/>
      <c r="VES14" s="963"/>
      <c r="VET14" s="962"/>
      <c r="VEU14" s="961"/>
      <c r="VEV14" s="961"/>
      <c r="VEW14" s="963"/>
      <c r="VEX14" s="962"/>
      <c r="VEY14" s="961"/>
      <c r="VEZ14" s="961"/>
      <c r="VFA14" s="963"/>
      <c r="VFB14" s="962"/>
      <c r="VFC14" s="961"/>
      <c r="VFD14" s="961"/>
      <c r="VFE14" s="963"/>
      <c r="VFF14" s="962"/>
      <c r="VFG14" s="961"/>
      <c r="VFH14" s="961"/>
      <c r="VFI14" s="963"/>
      <c r="VFJ14" s="962"/>
      <c r="VFK14" s="961"/>
      <c r="VFL14" s="961"/>
      <c r="VFM14" s="963"/>
      <c r="VFN14" s="962"/>
      <c r="VFO14" s="961"/>
      <c r="VFP14" s="961"/>
      <c r="VFQ14" s="963"/>
      <c r="VFR14" s="962"/>
      <c r="VFS14" s="961"/>
      <c r="VFT14" s="961"/>
      <c r="VFU14" s="963"/>
      <c r="VFV14" s="962"/>
      <c r="VFW14" s="961"/>
      <c r="VFX14" s="961"/>
      <c r="VFY14" s="963"/>
      <c r="VFZ14" s="962"/>
      <c r="VGA14" s="961"/>
      <c r="VGB14" s="961"/>
      <c r="VGC14" s="963"/>
      <c r="VGD14" s="962"/>
      <c r="VGE14" s="961"/>
      <c r="VGF14" s="961"/>
      <c r="VGG14" s="963"/>
      <c r="VGH14" s="962"/>
      <c r="VGI14" s="961"/>
      <c r="VGJ14" s="961"/>
      <c r="VGK14" s="963"/>
      <c r="VGL14" s="962"/>
      <c r="VGM14" s="961"/>
      <c r="VGN14" s="961"/>
      <c r="VGO14" s="963"/>
      <c r="VGP14" s="962"/>
      <c r="VGQ14" s="961"/>
      <c r="VGR14" s="961"/>
      <c r="VGS14" s="963"/>
      <c r="VGT14" s="962"/>
      <c r="VGU14" s="961"/>
      <c r="VGV14" s="961"/>
      <c r="VGW14" s="963"/>
      <c r="VGX14" s="962"/>
      <c r="VGY14" s="961"/>
      <c r="VGZ14" s="961"/>
      <c r="VHA14" s="963"/>
      <c r="VHB14" s="962"/>
      <c r="VHC14" s="961"/>
      <c r="VHD14" s="961"/>
      <c r="VHE14" s="963"/>
      <c r="VHF14" s="962"/>
      <c r="VHG14" s="961"/>
      <c r="VHH14" s="961"/>
      <c r="VHI14" s="963"/>
      <c r="VHJ14" s="962"/>
      <c r="VHK14" s="961"/>
      <c r="VHL14" s="961"/>
      <c r="VHM14" s="963"/>
      <c r="VHN14" s="962"/>
      <c r="VHO14" s="961"/>
      <c r="VHP14" s="961"/>
      <c r="VHQ14" s="963"/>
      <c r="VHR14" s="962"/>
      <c r="VHS14" s="961"/>
      <c r="VHT14" s="961"/>
      <c r="VHU14" s="963"/>
      <c r="VHV14" s="962"/>
      <c r="VHW14" s="961"/>
      <c r="VHX14" s="961"/>
      <c r="VHY14" s="963"/>
      <c r="VHZ14" s="962"/>
      <c r="VIA14" s="961"/>
      <c r="VIB14" s="961"/>
      <c r="VIC14" s="963"/>
      <c r="VID14" s="962"/>
      <c r="VIE14" s="961"/>
      <c r="VIF14" s="961"/>
      <c r="VIG14" s="963"/>
      <c r="VIH14" s="962"/>
      <c r="VII14" s="961"/>
      <c r="VIJ14" s="961"/>
      <c r="VIK14" s="963"/>
      <c r="VIL14" s="962"/>
      <c r="VIM14" s="961"/>
      <c r="VIN14" s="961"/>
      <c r="VIO14" s="963"/>
      <c r="VIP14" s="962"/>
      <c r="VIQ14" s="961"/>
      <c r="VIR14" s="961"/>
      <c r="VIS14" s="963"/>
      <c r="VIT14" s="962"/>
      <c r="VIU14" s="961"/>
      <c r="VIV14" s="961"/>
      <c r="VIW14" s="963"/>
      <c r="VIX14" s="962"/>
      <c r="VIY14" s="961"/>
      <c r="VIZ14" s="961"/>
      <c r="VJA14" s="963"/>
      <c r="VJB14" s="962"/>
      <c r="VJC14" s="961"/>
      <c r="VJD14" s="961"/>
      <c r="VJE14" s="963"/>
      <c r="VJF14" s="962"/>
      <c r="VJG14" s="961"/>
      <c r="VJH14" s="961"/>
      <c r="VJI14" s="963"/>
      <c r="VJJ14" s="962"/>
      <c r="VJK14" s="961"/>
      <c r="VJL14" s="961"/>
      <c r="VJM14" s="963"/>
      <c r="VJN14" s="962"/>
      <c r="VJO14" s="961"/>
      <c r="VJP14" s="961"/>
      <c r="VJQ14" s="963"/>
      <c r="VJR14" s="962"/>
      <c r="VJS14" s="961"/>
      <c r="VJT14" s="961"/>
      <c r="VJU14" s="963"/>
      <c r="VJV14" s="962"/>
      <c r="VJW14" s="961"/>
      <c r="VJX14" s="961"/>
      <c r="VJY14" s="963"/>
      <c r="VJZ14" s="962"/>
      <c r="VKA14" s="961"/>
      <c r="VKB14" s="961"/>
      <c r="VKC14" s="963"/>
      <c r="VKD14" s="962"/>
      <c r="VKE14" s="961"/>
      <c r="VKF14" s="961"/>
      <c r="VKG14" s="963"/>
      <c r="VKH14" s="962"/>
      <c r="VKI14" s="961"/>
      <c r="VKJ14" s="961"/>
      <c r="VKK14" s="963"/>
      <c r="VKL14" s="962"/>
      <c r="VKM14" s="961"/>
      <c r="VKN14" s="961"/>
      <c r="VKO14" s="963"/>
      <c r="VKP14" s="962"/>
      <c r="VKQ14" s="961"/>
      <c r="VKR14" s="961"/>
      <c r="VKS14" s="963"/>
      <c r="VKT14" s="962"/>
      <c r="VKU14" s="961"/>
      <c r="VKV14" s="961"/>
      <c r="VKW14" s="963"/>
      <c r="VKX14" s="962"/>
      <c r="VKY14" s="961"/>
      <c r="VKZ14" s="961"/>
      <c r="VLA14" s="963"/>
      <c r="VLB14" s="962"/>
      <c r="VLC14" s="961"/>
      <c r="VLD14" s="961"/>
      <c r="VLE14" s="963"/>
      <c r="VLF14" s="962"/>
      <c r="VLG14" s="961"/>
      <c r="VLH14" s="961"/>
      <c r="VLI14" s="963"/>
      <c r="VLJ14" s="962"/>
      <c r="VLK14" s="961"/>
      <c r="VLL14" s="961"/>
      <c r="VLM14" s="963"/>
      <c r="VLN14" s="962"/>
      <c r="VLO14" s="961"/>
      <c r="VLP14" s="961"/>
      <c r="VLQ14" s="963"/>
      <c r="VLR14" s="962"/>
      <c r="VLS14" s="961"/>
      <c r="VLT14" s="961"/>
      <c r="VLU14" s="963"/>
      <c r="VLV14" s="962"/>
      <c r="VLW14" s="961"/>
      <c r="VLX14" s="961"/>
      <c r="VLY14" s="963"/>
      <c r="VLZ14" s="962"/>
      <c r="VMA14" s="961"/>
      <c r="VMB14" s="961"/>
      <c r="VMC14" s="963"/>
      <c r="VMD14" s="962"/>
      <c r="VME14" s="961"/>
      <c r="VMF14" s="961"/>
      <c r="VMG14" s="963"/>
      <c r="VMH14" s="962"/>
      <c r="VMI14" s="961"/>
      <c r="VMJ14" s="961"/>
      <c r="VMK14" s="963"/>
      <c r="VML14" s="962"/>
      <c r="VMM14" s="961"/>
      <c r="VMN14" s="961"/>
      <c r="VMO14" s="963"/>
      <c r="VMP14" s="962"/>
      <c r="VMQ14" s="961"/>
      <c r="VMR14" s="961"/>
      <c r="VMS14" s="963"/>
      <c r="VMT14" s="962"/>
      <c r="VMU14" s="961"/>
      <c r="VMV14" s="961"/>
      <c r="VMW14" s="963"/>
      <c r="VMX14" s="962"/>
      <c r="VMY14" s="961"/>
      <c r="VMZ14" s="961"/>
      <c r="VNA14" s="963"/>
      <c r="VNB14" s="962"/>
      <c r="VNC14" s="961"/>
      <c r="VND14" s="961"/>
      <c r="VNE14" s="963"/>
      <c r="VNF14" s="962"/>
      <c r="VNG14" s="961"/>
      <c r="VNH14" s="961"/>
      <c r="VNI14" s="963"/>
      <c r="VNJ14" s="962"/>
      <c r="VNK14" s="961"/>
      <c r="VNL14" s="961"/>
      <c r="VNM14" s="963"/>
      <c r="VNN14" s="962"/>
      <c r="VNO14" s="961"/>
      <c r="VNP14" s="961"/>
      <c r="VNQ14" s="963"/>
      <c r="VNR14" s="962"/>
      <c r="VNS14" s="961"/>
      <c r="VNT14" s="961"/>
      <c r="VNU14" s="963"/>
      <c r="VNV14" s="962"/>
      <c r="VNW14" s="961"/>
      <c r="VNX14" s="961"/>
      <c r="VNY14" s="963"/>
      <c r="VNZ14" s="962"/>
      <c r="VOA14" s="961"/>
      <c r="VOB14" s="961"/>
      <c r="VOC14" s="963"/>
      <c r="VOD14" s="962"/>
      <c r="VOE14" s="961"/>
      <c r="VOF14" s="961"/>
      <c r="VOG14" s="963"/>
      <c r="VOH14" s="962"/>
      <c r="VOI14" s="961"/>
      <c r="VOJ14" s="961"/>
      <c r="VOK14" s="963"/>
      <c r="VOL14" s="962"/>
      <c r="VOM14" s="961"/>
      <c r="VON14" s="961"/>
      <c r="VOO14" s="963"/>
      <c r="VOP14" s="962"/>
      <c r="VOQ14" s="961"/>
      <c r="VOR14" s="961"/>
      <c r="VOS14" s="963"/>
      <c r="VOT14" s="962"/>
      <c r="VOU14" s="961"/>
      <c r="VOV14" s="961"/>
      <c r="VOW14" s="963"/>
      <c r="VOX14" s="962"/>
      <c r="VOY14" s="961"/>
      <c r="VOZ14" s="961"/>
      <c r="VPA14" s="963"/>
      <c r="VPB14" s="962"/>
      <c r="VPC14" s="961"/>
      <c r="VPD14" s="961"/>
      <c r="VPE14" s="963"/>
      <c r="VPF14" s="962"/>
      <c r="VPG14" s="961"/>
      <c r="VPH14" s="961"/>
      <c r="VPI14" s="963"/>
      <c r="VPJ14" s="962"/>
      <c r="VPK14" s="961"/>
      <c r="VPL14" s="961"/>
      <c r="VPM14" s="963"/>
      <c r="VPN14" s="962"/>
      <c r="VPO14" s="961"/>
      <c r="VPP14" s="961"/>
      <c r="VPQ14" s="963"/>
      <c r="VPR14" s="962"/>
      <c r="VPS14" s="961"/>
      <c r="VPT14" s="961"/>
      <c r="VPU14" s="963"/>
      <c r="VPV14" s="962"/>
      <c r="VPW14" s="961"/>
      <c r="VPX14" s="961"/>
      <c r="VPY14" s="963"/>
      <c r="VPZ14" s="962"/>
      <c r="VQA14" s="961"/>
      <c r="VQB14" s="961"/>
      <c r="VQC14" s="963"/>
      <c r="VQD14" s="962"/>
      <c r="VQE14" s="961"/>
      <c r="VQF14" s="961"/>
      <c r="VQG14" s="963"/>
      <c r="VQH14" s="962"/>
      <c r="VQI14" s="961"/>
      <c r="VQJ14" s="961"/>
      <c r="VQK14" s="963"/>
      <c r="VQL14" s="962"/>
      <c r="VQM14" s="961"/>
      <c r="VQN14" s="961"/>
      <c r="VQO14" s="963"/>
      <c r="VQP14" s="962"/>
      <c r="VQQ14" s="961"/>
      <c r="VQR14" s="961"/>
      <c r="VQS14" s="963"/>
      <c r="VQT14" s="962"/>
      <c r="VQU14" s="961"/>
      <c r="VQV14" s="961"/>
      <c r="VQW14" s="963"/>
      <c r="VQX14" s="962"/>
      <c r="VQY14" s="961"/>
      <c r="VQZ14" s="961"/>
      <c r="VRA14" s="963"/>
      <c r="VRB14" s="962"/>
      <c r="VRC14" s="961"/>
      <c r="VRD14" s="961"/>
      <c r="VRE14" s="963"/>
      <c r="VRF14" s="962"/>
      <c r="VRG14" s="961"/>
      <c r="VRH14" s="961"/>
      <c r="VRI14" s="963"/>
      <c r="VRJ14" s="962"/>
      <c r="VRK14" s="961"/>
      <c r="VRL14" s="961"/>
      <c r="VRM14" s="963"/>
      <c r="VRN14" s="962"/>
      <c r="VRO14" s="961"/>
      <c r="VRP14" s="961"/>
      <c r="VRQ14" s="963"/>
      <c r="VRR14" s="962"/>
      <c r="VRS14" s="961"/>
      <c r="VRT14" s="961"/>
      <c r="VRU14" s="963"/>
      <c r="VRV14" s="962"/>
      <c r="VRW14" s="961"/>
      <c r="VRX14" s="961"/>
      <c r="VRY14" s="963"/>
      <c r="VRZ14" s="962"/>
      <c r="VSA14" s="961"/>
      <c r="VSB14" s="961"/>
      <c r="VSC14" s="963"/>
      <c r="VSD14" s="962"/>
      <c r="VSE14" s="961"/>
      <c r="VSF14" s="961"/>
      <c r="VSG14" s="963"/>
      <c r="VSH14" s="962"/>
      <c r="VSI14" s="961"/>
      <c r="VSJ14" s="961"/>
      <c r="VSK14" s="963"/>
      <c r="VSL14" s="962"/>
      <c r="VSM14" s="961"/>
      <c r="VSN14" s="961"/>
      <c r="VSO14" s="963"/>
      <c r="VSP14" s="962"/>
      <c r="VSQ14" s="961"/>
      <c r="VSR14" s="961"/>
      <c r="VSS14" s="963"/>
      <c r="VST14" s="962"/>
      <c r="VSU14" s="961"/>
      <c r="VSV14" s="961"/>
      <c r="VSW14" s="963"/>
      <c r="VSX14" s="962"/>
      <c r="VSY14" s="961"/>
      <c r="VSZ14" s="961"/>
      <c r="VTA14" s="963"/>
      <c r="VTB14" s="962"/>
      <c r="VTC14" s="961"/>
      <c r="VTD14" s="961"/>
      <c r="VTE14" s="963"/>
      <c r="VTF14" s="962"/>
      <c r="VTG14" s="961"/>
      <c r="VTH14" s="961"/>
      <c r="VTI14" s="963"/>
      <c r="VTJ14" s="962"/>
      <c r="VTK14" s="961"/>
      <c r="VTL14" s="961"/>
      <c r="VTM14" s="963"/>
      <c r="VTN14" s="962"/>
      <c r="VTO14" s="961"/>
      <c r="VTP14" s="961"/>
      <c r="VTQ14" s="963"/>
      <c r="VTR14" s="962"/>
      <c r="VTS14" s="961"/>
      <c r="VTT14" s="961"/>
      <c r="VTU14" s="963"/>
      <c r="VTV14" s="962"/>
      <c r="VTW14" s="961"/>
      <c r="VTX14" s="961"/>
      <c r="VTY14" s="963"/>
      <c r="VTZ14" s="962"/>
      <c r="VUA14" s="961"/>
      <c r="VUB14" s="961"/>
      <c r="VUC14" s="963"/>
      <c r="VUD14" s="962"/>
      <c r="VUE14" s="961"/>
      <c r="VUF14" s="961"/>
      <c r="VUG14" s="963"/>
      <c r="VUH14" s="962"/>
      <c r="VUI14" s="961"/>
      <c r="VUJ14" s="961"/>
      <c r="VUK14" s="963"/>
      <c r="VUL14" s="962"/>
      <c r="VUM14" s="961"/>
      <c r="VUN14" s="961"/>
      <c r="VUO14" s="963"/>
      <c r="VUP14" s="962"/>
      <c r="VUQ14" s="961"/>
      <c r="VUR14" s="961"/>
      <c r="VUS14" s="963"/>
      <c r="VUT14" s="962"/>
      <c r="VUU14" s="961"/>
      <c r="VUV14" s="961"/>
      <c r="VUW14" s="963"/>
      <c r="VUX14" s="962"/>
      <c r="VUY14" s="961"/>
      <c r="VUZ14" s="961"/>
      <c r="VVA14" s="963"/>
      <c r="VVB14" s="962"/>
      <c r="VVC14" s="961"/>
      <c r="VVD14" s="961"/>
      <c r="VVE14" s="963"/>
      <c r="VVF14" s="962"/>
      <c r="VVG14" s="961"/>
      <c r="VVH14" s="961"/>
      <c r="VVI14" s="963"/>
      <c r="VVJ14" s="962"/>
      <c r="VVK14" s="961"/>
      <c r="VVL14" s="961"/>
      <c r="VVM14" s="963"/>
      <c r="VVN14" s="962"/>
      <c r="VVO14" s="961"/>
      <c r="VVP14" s="961"/>
      <c r="VVQ14" s="963"/>
      <c r="VVR14" s="962"/>
      <c r="VVS14" s="961"/>
      <c r="VVT14" s="961"/>
      <c r="VVU14" s="963"/>
      <c r="VVV14" s="962"/>
      <c r="VVW14" s="961"/>
      <c r="VVX14" s="961"/>
      <c r="VVY14" s="963"/>
      <c r="VVZ14" s="962"/>
      <c r="VWA14" s="961"/>
      <c r="VWB14" s="961"/>
      <c r="VWC14" s="963"/>
      <c r="VWD14" s="962"/>
      <c r="VWE14" s="961"/>
      <c r="VWF14" s="961"/>
      <c r="VWG14" s="963"/>
      <c r="VWH14" s="962"/>
      <c r="VWI14" s="961"/>
      <c r="VWJ14" s="961"/>
      <c r="VWK14" s="963"/>
      <c r="VWL14" s="962"/>
      <c r="VWM14" s="961"/>
      <c r="VWN14" s="961"/>
      <c r="VWO14" s="963"/>
      <c r="VWP14" s="962"/>
      <c r="VWQ14" s="961"/>
      <c r="VWR14" s="961"/>
      <c r="VWS14" s="963"/>
      <c r="VWT14" s="962"/>
      <c r="VWU14" s="961"/>
      <c r="VWV14" s="961"/>
      <c r="VWW14" s="963"/>
      <c r="VWX14" s="962"/>
      <c r="VWY14" s="961"/>
      <c r="VWZ14" s="961"/>
      <c r="VXA14" s="963"/>
      <c r="VXB14" s="962"/>
      <c r="VXC14" s="961"/>
      <c r="VXD14" s="961"/>
      <c r="VXE14" s="963"/>
      <c r="VXF14" s="962"/>
      <c r="VXG14" s="961"/>
      <c r="VXH14" s="961"/>
      <c r="VXI14" s="963"/>
      <c r="VXJ14" s="962"/>
      <c r="VXK14" s="961"/>
      <c r="VXL14" s="961"/>
      <c r="VXM14" s="963"/>
      <c r="VXN14" s="962"/>
      <c r="VXO14" s="961"/>
      <c r="VXP14" s="961"/>
      <c r="VXQ14" s="963"/>
      <c r="VXR14" s="962"/>
      <c r="VXS14" s="961"/>
      <c r="VXT14" s="961"/>
      <c r="VXU14" s="963"/>
      <c r="VXV14" s="962"/>
      <c r="VXW14" s="961"/>
      <c r="VXX14" s="961"/>
      <c r="VXY14" s="963"/>
      <c r="VXZ14" s="962"/>
      <c r="VYA14" s="961"/>
      <c r="VYB14" s="961"/>
      <c r="VYC14" s="963"/>
      <c r="VYD14" s="962"/>
      <c r="VYE14" s="961"/>
      <c r="VYF14" s="961"/>
      <c r="VYG14" s="963"/>
      <c r="VYH14" s="962"/>
      <c r="VYI14" s="961"/>
      <c r="VYJ14" s="961"/>
      <c r="VYK14" s="963"/>
      <c r="VYL14" s="962"/>
      <c r="VYM14" s="961"/>
      <c r="VYN14" s="961"/>
      <c r="VYO14" s="963"/>
      <c r="VYP14" s="962"/>
      <c r="VYQ14" s="961"/>
      <c r="VYR14" s="961"/>
      <c r="VYS14" s="963"/>
      <c r="VYT14" s="962"/>
      <c r="VYU14" s="961"/>
      <c r="VYV14" s="961"/>
      <c r="VYW14" s="963"/>
      <c r="VYX14" s="962"/>
      <c r="VYY14" s="961"/>
      <c r="VYZ14" s="961"/>
      <c r="VZA14" s="963"/>
      <c r="VZB14" s="962"/>
      <c r="VZC14" s="961"/>
      <c r="VZD14" s="961"/>
      <c r="VZE14" s="963"/>
      <c r="VZF14" s="962"/>
      <c r="VZG14" s="961"/>
      <c r="VZH14" s="961"/>
      <c r="VZI14" s="963"/>
      <c r="VZJ14" s="962"/>
      <c r="VZK14" s="961"/>
      <c r="VZL14" s="961"/>
      <c r="VZM14" s="963"/>
      <c r="VZN14" s="962"/>
      <c r="VZO14" s="961"/>
      <c r="VZP14" s="961"/>
      <c r="VZQ14" s="963"/>
      <c r="VZR14" s="962"/>
      <c r="VZS14" s="961"/>
      <c r="VZT14" s="961"/>
      <c r="VZU14" s="963"/>
      <c r="VZV14" s="962"/>
      <c r="VZW14" s="961"/>
      <c r="VZX14" s="961"/>
      <c r="VZY14" s="963"/>
      <c r="VZZ14" s="962"/>
      <c r="WAA14" s="961"/>
      <c r="WAB14" s="961"/>
      <c r="WAC14" s="963"/>
      <c r="WAD14" s="962"/>
      <c r="WAE14" s="961"/>
      <c r="WAF14" s="961"/>
      <c r="WAG14" s="963"/>
      <c r="WAH14" s="962"/>
      <c r="WAI14" s="961"/>
      <c r="WAJ14" s="961"/>
      <c r="WAK14" s="963"/>
      <c r="WAL14" s="962"/>
      <c r="WAM14" s="961"/>
      <c r="WAN14" s="961"/>
      <c r="WAO14" s="963"/>
      <c r="WAP14" s="962"/>
      <c r="WAQ14" s="961"/>
      <c r="WAR14" s="961"/>
      <c r="WAS14" s="963"/>
      <c r="WAT14" s="962"/>
      <c r="WAU14" s="961"/>
      <c r="WAV14" s="961"/>
      <c r="WAW14" s="963"/>
      <c r="WAX14" s="962"/>
      <c r="WAY14" s="961"/>
      <c r="WAZ14" s="961"/>
      <c r="WBA14" s="963"/>
      <c r="WBB14" s="962"/>
      <c r="WBC14" s="961"/>
      <c r="WBD14" s="961"/>
      <c r="WBE14" s="963"/>
      <c r="WBF14" s="962"/>
      <c r="WBG14" s="961"/>
      <c r="WBH14" s="961"/>
      <c r="WBI14" s="963"/>
      <c r="WBJ14" s="962"/>
      <c r="WBK14" s="961"/>
      <c r="WBL14" s="961"/>
      <c r="WBM14" s="963"/>
      <c r="WBN14" s="962"/>
      <c r="WBO14" s="961"/>
      <c r="WBP14" s="961"/>
      <c r="WBQ14" s="963"/>
      <c r="WBR14" s="962"/>
      <c r="WBS14" s="961"/>
      <c r="WBT14" s="961"/>
      <c r="WBU14" s="963"/>
      <c r="WBV14" s="962"/>
      <c r="WBW14" s="961"/>
      <c r="WBX14" s="961"/>
      <c r="WBY14" s="963"/>
      <c r="WBZ14" s="962"/>
      <c r="WCA14" s="961"/>
      <c r="WCB14" s="961"/>
      <c r="WCC14" s="963"/>
      <c r="WCD14" s="962"/>
      <c r="WCE14" s="961"/>
      <c r="WCF14" s="961"/>
      <c r="WCG14" s="963"/>
      <c r="WCH14" s="962"/>
      <c r="WCI14" s="961"/>
      <c r="WCJ14" s="961"/>
      <c r="WCK14" s="963"/>
      <c r="WCL14" s="962"/>
      <c r="WCM14" s="961"/>
      <c r="WCN14" s="961"/>
      <c r="WCO14" s="963"/>
      <c r="WCP14" s="962"/>
      <c r="WCQ14" s="961"/>
      <c r="WCR14" s="961"/>
      <c r="WCS14" s="963"/>
      <c r="WCT14" s="962"/>
      <c r="WCU14" s="961"/>
      <c r="WCV14" s="961"/>
      <c r="WCW14" s="963"/>
      <c r="WCX14" s="962"/>
      <c r="WCY14" s="961"/>
      <c r="WCZ14" s="961"/>
      <c r="WDA14" s="963"/>
      <c r="WDB14" s="962"/>
      <c r="WDC14" s="961"/>
      <c r="WDD14" s="961"/>
      <c r="WDE14" s="963"/>
      <c r="WDF14" s="962"/>
      <c r="WDG14" s="961"/>
      <c r="WDH14" s="961"/>
      <c r="WDI14" s="963"/>
      <c r="WDJ14" s="962"/>
      <c r="WDK14" s="961"/>
      <c r="WDL14" s="961"/>
      <c r="WDM14" s="963"/>
      <c r="WDN14" s="962"/>
      <c r="WDO14" s="961"/>
      <c r="WDP14" s="961"/>
      <c r="WDQ14" s="963"/>
      <c r="WDR14" s="962"/>
      <c r="WDS14" s="961"/>
      <c r="WDT14" s="961"/>
      <c r="WDU14" s="963"/>
      <c r="WDV14" s="962"/>
      <c r="WDW14" s="961"/>
      <c r="WDX14" s="961"/>
      <c r="WDY14" s="963"/>
      <c r="WDZ14" s="962"/>
      <c r="WEA14" s="961"/>
      <c r="WEB14" s="961"/>
      <c r="WEC14" s="963"/>
      <c r="WED14" s="962"/>
      <c r="WEE14" s="961"/>
      <c r="WEF14" s="961"/>
      <c r="WEG14" s="963"/>
      <c r="WEH14" s="962"/>
      <c r="WEI14" s="961"/>
      <c r="WEJ14" s="961"/>
      <c r="WEK14" s="963"/>
      <c r="WEL14" s="962"/>
      <c r="WEM14" s="961"/>
      <c r="WEN14" s="961"/>
      <c r="WEO14" s="963"/>
      <c r="WEP14" s="962"/>
      <c r="WEQ14" s="961"/>
      <c r="WER14" s="961"/>
      <c r="WES14" s="963"/>
      <c r="WET14" s="962"/>
      <c r="WEU14" s="961"/>
      <c r="WEV14" s="961"/>
      <c r="WEW14" s="963"/>
      <c r="WEX14" s="962"/>
      <c r="WEY14" s="961"/>
      <c r="WEZ14" s="961"/>
      <c r="WFA14" s="963"/>
      <c r="WFB14" s="962"/>
      <c r="WFC14" s="961"/>
      <c r="WFD14" s="961"/>
      <c r="WFE14" s="963"/>
      <c r="WFF14" s="962"/>
      <c r="WFG14" s="961"/>
      <c r="WFH14" s="961"/>
      <c r="WFI14" s="963"/>
      <c r="WFJ14" s="962"/>
      <c r="WFK14" s="961"/>
      <c r="WFL14" s="961"/>
      <c r="WFM14" s="963"/>
      <c r="WFN14" s="962"/>
      <c r="WFO14" s="961"/>
      <c r="WFP14" s="961"/>
      <c r="WFQ14" s="963"/>
      <c r="WFR14" s="962"/>
      <c r="WFS14" s="961"/>
      <c r="WFT14" s="961"/>
      <c r="WFU14" s="963"/>
      <c r="WFV14" s="962"/>
      <c r="WFW14" s="961"/>
      <c r="WFX14" s="961"/>
      <c r="WFY14" s="963"/>
      <c r="WFZ14" s="962"/>
      <c r="WGA14" s="961"/>
      <c r="WGB14" s="961"/>
      <c r="WGC14" s="963"/>
      <c r="WGD14" s="962"/>
      <c r="WGE14" s="961"/>
      <c r="WGF14" s="961"/>
      <c r="WGG14" s="963"/>
      <c r="WGH14" s="962"/>
      <c r="WGI14" s="961"/>
      <c r="WGJ14" s="961"/>
      <c r="WGK14" s="963"/>
      <c r="WGL14" s="962"/>
      <c r="WGM14" s="961"/>
      <c r="WGN14" s="961"/>
      <c r="WGO14" s="963"/>
      <c r="WGP14" s="962"/>
      <c r="WGQ14" s="961"/>
      <c r="WGR14" s="961"/>
      <c r="WGS14" s="963"/>
      <c r="WGT14" s="962"/>
      <c r="WGU14" s="961"/>
      <c r="WGV14" s="961"/>
      <c r="WGW14" s="963"/>
      <c r="WGX14" s="962"/>
      <c r="WGY14" s="961"/>
      <c r="WGZ14" s="961"/>
      <c r="WHA14" s="963"/>
      <c r="WHB14" s="962"/>
      <c r="WHC14" s="961"/>
      <c r="WHD14" s="961"/>
      <c r="WHE14" s="963"/>
      <c r="WHF14" s="962"/>
      <c r="WHG14" s="961"/>
      <c r="WHH14" s="961"/>
      <c r="WHI14" s="963"/>
      <c r="WHJ14" s="962"/>
      <c r="WHK14" s="961"/>
      <c r="WHL14" s="961"/>
      <c r="WHM14" s="963"/>
      <c r="WHN14" s="962"/>
      <c r="WHO14" s="961"/>
      <c r="WHP14" s="961"/>
      <c r="WHQ14" s="963"/>
      <c r="WHR14" s="962"/>
      <c r="WHS14" s="961"/>
      <c r="WHT14" s="961"/>
      <c r="WHU14" s="963"/>
      <c r="WHV14" s="962"/>
      <c r="WHW14" s="961"/>
      <c r="WHX14" s="961"/>
      <c r="WHY14" s="963"/>
      <c r="WHZ14" s="962"/>
      <c r="WIA14" s="961"/>
      <c r="WIB14" s="961"/>
      <c r="WIC14" s="963"/>
      <c r="WID14" s="962"/>
      <c r="WIE14" s="961"/>
      <c r="WIF14" s="961"/>
      <c r="WIG14" s="963"/>
      <c r="WIH14" s="962"/>
      <c r="WII14" s="961"/>
      <c r="WIJ14" s="961"/>
      <c r="WIK14" s="963"/>
      <c r="WIL14" s="962"/>
      <c r="WIM14" s="961"/>
      <c r="WIN14" s="961"/>
      <c r="WIO14" s="963"/>
      <c r="WIP14" s="962"/>
      <c r="WIQ14" s="961"/>
      <c r="WIR14" s="961"/>
      <c r="WIS14" s="963"/>
      <c r="WIT14" s="962"/>
      <c r="WIU14" s="961"/>
      <c r="WIV14" s="961"/>
      <c r="WIW14" s="963"/>
      <c r="WIX14" s="962"/>
      <c r="WIY14" s="961"/>
      <c r="WIZ14" s="961"/>
      <c r="WJA14" s="963"/>
      <c r="WJB14" s="962"/>
      <c r="WJC14" s="961"/>
      <c r="WJD14" s="961"/>
      <c r="WJE14" s="963"/>
      <c r="WJF14" s="962"/>
      <c r="WJG14" s="961"/>
      <c r="WJH14" s="961"/>
      <c r="WJI14" s="963"/>
      <c r="WJJ14" s="962"/>
      <c r="WJK14" s="961"/>
      <c r="WJL14" s="961"/>
      <c r="WJM14" s="963"/>
      <c r="WJN14" s="962"/>
      <c r="WJO14" s="961"/>
      <c r="WJP14" s="961"/>
      <c r="WJQ14" s="963"/>
      <c r="WJR14" s="962"/>
      <c r="WJS14" s="961"/>
      <c r="WJT14" s="961"/>
      <c r="WJU14" s="963"/>
      <c r="WJV14" s="962"/>
      <c r="WJW14" s="961"/>
      <c r="WJX14" s="961"/>
      <c r="WJY14" s="963"/>
      <c r="WJZ14" s="962"/>
      <c r="WKA14" s="961"/>
      <c r="WKB14" s="961"/>
      <c r="WKC14" s="963"/>
      <c r="WKD14" s="962"/>
      <c r="WKE14" s="961"/>
      <c r="WKF14" s="961"/>
      <c r="WKG14" s="963"/>
      <c r="WKH14" s="962"/>
      <c r="WKI14" s="961"/>
      <c r="WKJ14" s="961"/>
      <c r="WKK14" s="963"/>
      <c r="WKL14" s="962"/>
      <c r="WKM14" s="961"/>
      <c r="WKN14" s="961"/>
      <c r="WKO14" s="963"/>
      <c r="WKP14" s="962"/>
      <c r="WKQ14" s="961"/>
      <c r="WKR14" s="961"/>
      <c r="WKS14" s="963"/>
      <c r="WKT14" s="962"/>
      <c r="WKU14" s="961"/>
      <c r="WKV14" s="961"/>
      <c r="WKW14" s="963"/>
      <c r="WKX14" s="962"/>
      <c r="WKY14" s="961"/>
      <c r="WKZ14" s="961"/>
      <c r="WLA14" s="963"/>
      <c r="WLB14" s="962"/>
      <c r="WLC14" s="961"/>
      <c r="WLD14" s="961"/>
      <c r="WLE14" s="963"/>
      <c r="WLF14" s="962"/>
      <c r="WLG14" s="961"/>
      <c r="WLH14" s="961"/>
      <c r="WLI14" s="963"/>
      <c r="WLJ14" s="962"/>
      <c r="WLK14" s="961"/>
      <c r="WLL14" s="961"/>
      <c r="WLM14" s="963"/>
      <c r="WLN14" s="962"/>
      <c r="WLO14" s="961"/>
      <c r="WLP14" s="961"/>
      <c r="WLQ14" s="963"/>
      <c r="WLR14" s="962"/>
      <c r="WLS14" s="961"/>
      <c r="WLT14" s="961"/>
      <c r="WLU14" s="963"/>
      <c r="WLV14" s="962"/>
      <c r="WLW14" s="961"/>
      <c r="WLX14" s="961"/>
      <c r="WLY14" s="963"/>
      <c r="WLZ14" s="962"/>
      <c r="WMA14" s="961"/>
      <c r="WMB14" s="961"/>
      <c r="WMC14" s="963"/>
      <c r="WMD14" s="962"/>
      <c r="WME14" s="961"/>
      <c r="WMF14" s="961"/>
      <c r="WMG14" s="963"/>
      <c r="WMH14" s="962"/>
      <c r="WMI14" s="961"/>
      <c r="WMJ14" s="961"/>
      <c r="WMK14" s="963"/>
      <c r="WML14" s="962"/>
      <c r="WMM14" s="961"/>
      <c r="WMN14" s="961"/>
      <c r="WMO14" s="963"/>
      <c r="WMP14" s="962"/>
      <c r="WMQ14" s="961"/>
      <c r="WMR14" s="961"/>
      <c r="WMS14" s="963"/>
      <c r="WMT14" s="962"/>
      <c r="WMU14" s="961"/>
      <c r="WMV14" s="961"/>
      <c r="WMW14" s="963"/>
      <c r="WMX14" s="962"/>
      <c r="WMY14" s="961"/>
      <c r="WMZ14" s="961"/>
      <c r="WNA14" s="963"/>
      <c r="WNB14" s="962"/>
      <c r="WNC14" s="961"/>
      <c r="WND14" s="961"/>
      <c r="WNE14" s="963"/>
      <c r="WNF14" s="962"/>
      <c r="WNG14" s="961"/>
      <c r="WNH14" s="961"/>
      <c r="WNI14" s="963"/>
      <c r="WNJ14" s="962"/>
      <c r="WNK14" s="961"/>
      <c r="WNL14" s="961"/>
      <c r="WNM14" s="963"/>
      <c r="WNN14" s="962"/>
      <c r="WNO14" s="961"/>
      <c r="WNP14" s="961"/>
      <c r="WNQ14" s="963"/>
      <c r="WNR14" s="962"/>
      <c r="WNS14" s="961"/>
      <c r="WNT14" s="961"/>
      <c r="WNU14" s="963"/>
      <c r="WNV14" s="962"/>
      <c r="WNW14" s="961"/>
      <c r="WNX14" s="961"/>
      <c r="WNY14" s="963"/>
      <c r="WNZ14" s="962"/>
      <c r="WOA14" s="961"/>
      <c r="WOB14" s="961"/>
      <c r="WOC14" s="963"/>
      <c r="WOD14" s="962"/>
      <c r="WOE14" s="961"/>
      <c r="WOF14" s="961"/>
      <c r="WOG14" s="963"/>
      <c r="WOH14" s="962"/>
      <c r="WOI14" s="961"/>
      <c r="WOJ14" s="961"/>
      <c r="WOK14" s="963"/>
      <c r="WOL14" s="962"/>
      <c r="WOM14" s="961"/>
      <c r="WON14" s="961"/>
      <c r="WOO14" s="963"/>
      <c r="WOP14" s="962"/>
      <c r="WOQ14" s="961"/>
      <c r="WOR14" s="961"/>
      <c r="WOS14" s="963"/>
      <c r="WOT14" s="962"/>
      <c r="WOU14" s="961"/>
      <c r="WOV14" s="961"/>
      <c r="WOW14" s="963"/>
      <c r="WOX14" s="962"/>
      <c r="WOY14" s="961"/>
      <c r="WOZ14" s="961"/>
      <c r="WPA14" s="963"/>
      <c r="WPB14" s="962"/>
      <c r="WPC14" s="961"/>
      <c r="WPD14" s="961"/>
      <c r="WPE14" s="963"/>
      <c r="WPF14" s="962"/>
      <c r="WPG14" s="961"/>
      <c r="WPH14" s="961"/>
      <c r="WPI14" s="963"/>
      <c r="WPJ14" s="962"/>
      <c r="WPK14" s="961"/>
      <c r="WPL14" s="961"/>
      <c r="WPM14" s="963"/>
      <c r="WPN14" s="962"/>
      <c r="WPO14" s="961"/>
      <c r="WPP14" s="961"/>
      <c r="WPQ14" s="963"/>
      <c r="WPR14" s="962"/>
      <c r="WPS14" s="961"/>
      <c r="WPT14" s="961"/>
      <c r="WPU14" s="963"/>
      <c r="WPV14" s="962"/>
      <c r="WPW14" s="961"/>
      <c r="WPX14" s="961"/>
      <c r="WPY14" s="963"/>
      <c r="WPZ14" s="962"/>
      <c r="WQA14" s="961"/>
      <c r="WQB14" s="961"/>
      <c r="WQC14" s="963"/>
      <c r="WQD14" s="962"/>
      <c r="WQE14" s="961"/>
      <c r="WQF14" s="961"/>
      <c r="WQG14" s="963"/>
      <c r="WQH14" s="962"/>
      <c r="WQI14" s="961"/>
      <c r="WQJ14" s="961"/>
      <c r="WQK14" s="963"/>
      <c r="WQL14" s="962"/>
      <c r="WQM14" s="961"/>
      <c r="WQN14" s="961"/>
      <c r="WQO14" s="963"/>
      <c r="WQP14" s="962"/>
      <c r="WQQ14" s="961"/>
      <c r="WQR14" s="961"/>
      <c r="WQS14" s="963"/>
      <c r="WQT14" s="962"/>
      <c r="WQU14" s="961"/>
      <c r="WQV14" s="961"/>
      <c r="WQW14" s="963"/>
      <c r="WQX14" s="962"/>
      <c r="WQY14" s="961"/>
      <c r="WQZ14" s="961"/>
      <c r="WRA14" s="963"/>
      <c r="WRB14" s="962"/>
      <c r="WRC14" s="961"/>
      <c r="WRD14" s="961"/>
      <c r="WRE14" s="963"/>
      <c r="WRF14" s="962"/>
      <c r="WRG14" s="961"/>
      <c r="WRH14" s="961"/>
      <c r="WRI14" s="963"/>
      <c r="WRJ14" s="962"/>
    </row>
    <row r="15" spans="1:16026" s="953" customFormat="1" ht="16.5" customHeight="1" outlineLevel="1">
      <c r="A15" s="961"/>
      <c r="B15" s="961"/>
      <c r="C15" s="998"/>
      <c r="D15" s="1032" t="s">
        <v>309</v>
      </c>
      <c r="E15" s="1033"/>
      <c r="F15" s="1034"/>
      <c r="G15" s="1034"/>
      <c r="H15" s="1034"/>
      <c r="I15" s="1034"/>
      <c r="J15" s="1035" t="s">
        <v>310</v>
      </c>
      <c r="K15" s="1036">
        <v>0</v>
      </c>
      <c r="L15" s="1025"/>
      <c r="M15" s="1031" t="s">
        <v>301</v>
      </c>
      <c r="N15" s="1031" t="s">
        <v>301</v>
      </c>
      <c r="O15" s="1031" t="s">
        <v>301</v>
      </c>
      <c r="P15" s="1009"/>
      <c r="Q15" s="1031" t="s">
        <v>301</v>
      </c>
      <c r="R15" s="1031" t="s">
        <v>301</v>
      </c>
      <c r="S15" s="1031" t="s">
        <v>301</v>
      </c>
      <c r="T15" s="961"/>
      <c r="U15" s="963"/>
      <c r="V15" s="962"/>
      <c r="W15" s="961"/>
      <c r="X15" s="961"/>
      <c r="Y15" s="963"/>
      <c r="Z15" s="962"/>
      <c r="AA15" s="961"/>
      <c r="AB15" s="961"/>
      <c r="AC15" s="963"/>
      <c r="AD15" s="962"/>
      <c r="AE15" s="961"/>
      <c r="AF15" s="961"/>
      <c r="AG15" s="963"/>
      <c r="AH15" s="962"/>
      <c r="AI15" s="961"/>
      <c r="AJ15" s="961"/>
      <c r="AK15" s="963"/>
      <c r="AL15" s="962"/>
      <c r="AM15" s="961"/>
      <c r="AN15" s="961"/>
      <c r="AO15" s="963"/>
      <c r="AP15" s="962"/>
      <c r="AQ15" s="961"/>
      <c r="AR15" s="961"/>
      <c r="AS15" s="963"/>
      <c r="AT15" s="962"/>
      <c r="AU15" s="961"/>
      <c r="AV15" s="961"/>
      <c r="AW15" s="963"/>
      <c r="AX15" s="962"/>
      <c r="AY15" s="961"/>
      <c r="AZ15" s="961"/>
      <c r="BA15" s="963"/>
      <c r="BB15" s="962"/>
      <c r="BC15" s="961"/>
      <c r="BD15" s="961"/>
      <c r="BE15" s="963"/>
      <c r="BF15" s="962"/>
      <c r="BG15" s="961"/>
      <c r="BH15" s="961"/>
      <c r="BI15" s="963"/>
      <c r="BJ15" s="962"/>
      <c r="BK15" s="961"/>
      <c r="BL15" s="961"/>
      <c r="BM15" s="963"/>
      <c r="BN15" s="962"/>
      <c r="BO15" s="961"/>
      <c r="BP15" s="961"/>
      <c r="BQ15" s="963"/>
      <c r="BR15" s="962"/>
      <c r="BS15" s="961"/>
      <c r="BT15" s="961"/>
      <c r="BU15" s="963"/>
      <c r="BV15" s="962"/>
      <c r="BW15" s="961"/>
      <c r="BX15" s="961"/>
      <c r="BY15" s="963"/>
      <c r="BZ15" s="962"/>
      <c r="CA15" s="961"/>
      <c r="CB15" s="961"/>
      <c r="CC15" s="963"/>
      <c r="CD15" s="962"/>
      <c r="CE15" s="961"/>
      <c r="CF15" s="961"/>
      <c r="CG15" s="963"/>
      <c r="CH15" s="962"/>
      <c r="CI15" s="961"/>
      <c r="CJ15" s="961"/>
      <c r="CK15" s="963"/>
      <c r="CL15" s="962"/>
      <c r="CM15" s="961"/>
      <c r="CN15" s="961"/>
      <c r="CO15" s="963"/>
      <c r="CP15" s="962"/>
      <c r="CQ15" s="961"/>
      <c r="CR15" s="961"/>
      <c r="CS15" s="963"/>
      <c r="CT15" s="962"/>
      <c r="CU15" s="961"/>
      <c r="CV15" s="961"/>
      <c r="CW15" s="963"/>
      <c r="CX15" s="962"/>
      <c r="CY15" s="961"/>
      <c r="CZ15" s="961"/>
      <c r="DA15" s="963"/>
      <c r="DB15" s="962"/>
      <c r="DC15" s="961"/>
      <c r="DD15" s="961"/>
      <c r="DE15" s="963"/>
      <c r="DF15" s="962"/>
      <c r="DG15" s="961"/>
      <c r="DH15" s="961"/>
      <c r="DI15" s="963"/>
      <c r="DJ15" s="962"/>
      <c r="DK15" s="961"/>
      <c r="DL15" s="961"/>
      <c r="DM15" s="963"/>
      <c r="DN15" s="962"/>
      <c r="DO15" s="961"/>
      <c r="DP15" s="961"/>
      <c r="DQ15" s="963"/>
      <c r="DR15" s="962"/>
      <c r="DS15" s="961"/>
      <c r="DT15" s="961"/>
      <c r="DU15" s="963"/>
      <c r="DV15" s="962"/>
      <c r="DW15" s="961"/>
      <c r="DX15" s="961"/>
      <c r="DY15" s="963"/>
      <c r="DZ15" s="962"/>
      <c r="EA15" s="961"/>
      <c r="EB15" s="961"/>
      <c r="EC15" s="963"/>
      <c r="ED15" s="962"/>
      <c r="EE15" s="961"/>
      <c r="EF15" s="961"/>
      <c r="EG15" s="963"/>
      <c r="EH15" s="962"/>
      <c r="EI15" s="961"/>
      <c r="EJ15" s="961"/>
      <c r="EK15" s="963"/>
      <c r="EL15" s="962"/>
      <c r="EM15" s="961"/>
      <c r="EN15" s="961"/>
      <c r="EO15" s="963"/>
      <c r="EP15" s="962"/>
      <c r="EQ15" s="961"/>
      <c r="ER15" s="961"/>
      <c r="ES15" s="963"/>
      <c r="ET15" s="962"/>
      <c r="EU15" s="961"/>
      <c r="EV15" s="961"/>
      <c r="EW15" s="963"/>
      <c r="EX15" s="962"/>
      <c r="EY15" s="961"/>
      <c r="EZ15" s="961"/>
      <c r="FA15" s="963"/>
      <c r="FB15" s="962"/>
      <c r="FC15" s="961"/>
      <c r="FD15" s="961"/>
      <c r="FE15" s="963"/>
      <c r="FF15" s="962"/>
      <c r="FG15" s="961"/>
      <c r="FH15" s="961"/>
      <c r="FI15" s="963"/>
      <c r="FJ15" s="962"/>
      <c r="FK15" s="961"/>
      <c r="FL15" s="961"/>
      <c r="FM15" s="963"/>
      <c r="FN15" s="962"/>
      <c r="FO15" s="961"/>
      <c r="FP15" s="961"/>
      <c r="FQ15" s="963"/>
      <c r="FR15" s="962"/>
      <c r="FS15" s="961"/>
      <c r="FT15" s="961"/>
      <c r="FU15" s="963"/>
      <c r="FV15" s="962"/>
      <c r="FW15" s="961"/>
      <c r="FX15" s="961"/>
      <c r="FY15" s="963"/>
      <c r="FZ15" s="962"/>
      <c r="GA15" s="961"/>
      <c r="GB15" s="961"/>
      <c r="GC15" s="963"/>
      <c r="GD15" s="962"/>
      <c r="GE15" s="961"/>
      <c r="GF15" s="961"/>
      <c r="GG15" s="963"/>
      <c r="GH15" s="962"/>
      <c r="GI15" s="961"/>
      <c r="GJ15" s="961"/>
      <c r="GK15" s="963"/>
      <c r="GL15" s="962"/>
      <c r="GM15" s="961"/>
      <c r="GN15" s="961"/>
      <c r="GO15" s="963"/>
      <c r="GP15" s="962"/>
      <c r="GQ15" s="961"/>
      <c r="GR15" s="961"/>
      <c r="GS15" s="963"/>
      <c r="GT15" s="962"/>
      <c r="GU15" s="961"/>
      <c r="GV15" s="961"/>
      <c r="GW15" s="963"/>
      <c r="GX15" s="962"/>
      <c r="GY15" s="961"/>
      <c r="GZ15" s="961"/>
      <c r="HA15" s="963"/>
      <c r="HB15" s="962"/>
      <c r="HC15" s="961"/>
      <c r="HD15" s="961"/>
      <c r="HE15" s="963"/>
      <c r="HF15" s="962"/>
      <c r="HG15" s="961"/>
      <c r="HH15" s="961"/>
      <c r="HI15" s="963"/>
      <c r="HJ15" s="962"/>
      <c r="HK15" s="961"/>
      <c r="HL15" s="961"/>
      <c r="HM15" s="963"/>
      <c r="HN15" s="962"/>
      <c r="HO15" s="961"/>
      <c r="HP15" s="961"/>
      <c r="HQ15" s="963"/>
      <c r="HR15" s="962"/>
      <c r="HS15" s="961"/>
      <c r="HT15" s="961"/>
      <c r="HU15" s="963"/>
      <c r="HV15" s="962"/>
      <c r="HW15" s="961"/>
      <c r="HX15" s="961"/>
      <c r="HY15" s="963"/>
      <c r="HZ15" s="962"/>
      <c r="IA15" s="961"/>
      <c r="IB15" s="961"/>
      <c r="IC15" s="963"/>
      <c r="ID15" s="962"/>
      <c r="IE15" s="961"/>
      <c r="IF15" s="961"/>
      <c r="IG15" s="963"/>
      <c r="IH15" s="962"/>
      <c r="II15" s="961"/>
      <c r="IJ15" s="961"/>
      <c r="IK15" s="963"/>
      <c r="IL15" s="962"/>
      <c r="IM15" s="961"/>
      <c r="IN15" s="961"/>
      <c r="IO15" s="963"/>
      <c r="IP15" s="962"/>
      <c r="IQ15" s="961"/>
      <c r="IR15" s="961"/>
      <c r="IS15" s="963"/>
      <c r="IT15" s="962"/>
      <c r="IU15" s="961"/>
      <c r="IV15" s="961"/>
      <c r="IW15" s="963"/>
      <c r="IX15" s="962"/>
      <c r="IY15" s="961"/>
      <c r="IZ15" s="961"/>
      <c r="JA15" s="963"/>
      <c r="JB15" s="962"/>
      <c r="JC15" s="961"/>
      <c r="JD15" s="961"/>
      <c r="JE15" s="963"/>
      <c r="JF15" s="962"/>
      <c r="JG15" s="961"/>
      <c r="JH15" s="961"/>
      <c r="JI15" s="963"/>
      <c r="JJ15" s="962"/>
      <c r="JK15" s="961"/>
      <c r="JL15" s="961"/>
      <c r="JM15" s="963"/>
      <c r="JN15" s="962"/>
      <c r="JO15" s="961"/>
      <c r="JP15" s="961"/>
      <c r="JQ15" s="963"/>
      <c r="JR15" s="962"/>
      <c r="JS15" s="961"/>
      <c r="JT15" s="961"/>
      <c r="JU15" s="963"/>
      <c r="JV15" s="962"/>
      <c r="JW15" s="961"/>
      <c r="JX15" s="961"/>
      <c r="JY15" s="963"/>
      <c r="JZ15" s="962"/>
      <c r="KA15" s="961"/>
      <c r="KB15" s="961"/>
      <c r="KC15" s="963"/>
      <c r="KD15" s="962"/>
      <c r="KE15" s="961"/>
      <c r="KF15" s="961"/>
      <c r="KG15" s="963"/>
      <c r="KH15" s="962"/>
      <c r="KI15" s="961"/>
      <c r="KJ15" s="961"/>
      <c r="KK15" s="963"/>
      <c r="KL15" s="962"/>
      <c r="KM15" s="961"/>
      <c r="KN15" s="961"/>
      <c r="KO15" s="963"/>
      <c r="KP15" s="962"/>
      <c r="KQ15" s="961"/>
      <c r="KR15" s="961"/>
      <c r="KS15" s="963"/>
      <c r="KT15" s="962"/>
      <c r="KU15" s="961"/>
      <c r="KV15" s="961"/>
      <c r="KW15" s="963"/>
      <c r="KX15" s="962"/>
      <c r="KY15" s="961"/>
      <c r="KZ15" s="961"/>
      <c r="LA15" s="963"/>
      <c r="LB15" s="962"/>
      <c r="LC15" s="961"/>
      <c r="LD15" s="961"/>
      <c r="LE15" s="963"/>
      <c r="LF15" s="962"/>
      <c r="LG15" s="961"/>
      <c r="LH15" s="961"/>
      <c r="LI15" s="963"/>
      <c r="LJ15" s="962"/>
      <c r="LK15" s="961"/>
      <c r="LL15" s="961"/>
      <c r="LM15" s="963"/>
      <c r="LN15" s="962"/>
      <c r="LO15" s="961"/>
      <c r="LP15" s="961"/>
      <c r="LQ15" s="963"/>
      <c r="LR15" s="962"/>
      <c r="LS15" s="961"/>
      <c r="LT15" s="961"/>
      <c r="LU15" s="963"/>
      <c r="LV15" s="962"/>
      <c r="LW15" s="961"/>
      <c r="LX15" s="961"/>
      <c r="LY15" s="963"/>
      <c r="LZ15" s="962"/>
      <c r="MA15" s="961"/>
      <c r="MB15" s="961"/>
      <c r="MC15" s="963"/>
      <c r="MD15" s="962"/>
      <c r="ME15" s="961"/>
      <c r="MF15" s="961"/>
      <c r="MG15" s="963"/>
      <c r="MH15" s="962"/>
      <c r="MI15" s="961"/>
      <c r="MJ15" s="961"/>
      <c r="MK15" s="963"/>
      <c r="ML15" s="962"/>
      <c r="MM15" s="961"/>
      <c r="MN15" s="961"/>
      <c r="MO15" s="963"/>
      <c r="MP15" s="962"/>
      <c r="MQ15" s="961"/>
      <c r="MR15" s="961"/>
      <c r="MS15" s="963"/>
      <c r="MT15" s="962"/>
      <c r="MU15" s="961"/>
      <c r="MV15" s="961"/>
      <c r="MW15" s="963"/>
      <c r="MX15" s="962"/>
      <c r="MY15" s="961"/>
      <c r="MZ15" s="961"/>
      <c r="NA15" s="963"/>
      <c r="NB15" s="962"/>
      <c r="NC15" s="961"/>
      <c r="ND15" s="961"/>
      <c r="NE15" s="963"/>
      <c r="NF15" s="962"/>
      <c r="NG15" s="961"/>
      <c r="NH15" s="961"/>
      <c r="NI15" s="963"/>
      <c r="NJ15" s="962"/>
      <c r="NK15" s="961"/>
      <c r="NL15" s="961"/>
      <c r="NM15" s="963"/>
      <c r="NN15" s="962"/>
      <c r="NO15" s="961"/>
      <c r="NP15" s="961"/>
      <c r="NQ15" s="963"/>
      <c r="NR15" s="962"/>
      <c r="NS15" s="961"/>
      <c r="NT15" s="961"/>
      <c r="NU15" s="963"/>
      <c r="NV15" s="962"/>
      <c r="NW15" s="961"/>
      <c r="NX15" s="961"/>
      <c r="NY15" s="963"/>
      <c r="NZ15" s="962"/>
      <c r="OA15" s="961"/>
      <c r="OB15" s="961"/>
      <c r="OC15" s="963"/>
      <c r="OD15" s="962"/>
      <c r="OE15" s="961"/>
      <c r="OF15" s="961"/>
      <c r="OG15" s="963"/>
      <c r="OH15" s="962"/>
      <c r="OI15" s="961"/>
      <c r="OJ15" s="961"/>
      <c r="OK15" s="963"/>
      <c r="OL15" s="962"/>
      <c r="OM15" s="961"/>
      <c r="ON15" s="961"/>
      <c r="OO15" s="963"/>
      <c r="OP15" s="962"/>
      <c r="OQ15" s="961"/>
      <c r="OR15" s="961"/>
      <c r="OS15" s="963"/>
      <c r="OT15" s="962"/>
      <c r="OU15" s="961"/>
      <c r="OV15" s="961"/>
      <c r="OW15" s="963"/>
      <c r="OX15" s="962"/>
      <c r="OY15" s="961"/>
      <c r="OZ15" s="961"/>
      <c r="PA15" s="963"/>
      <c r="PB15" s="962"/>
      <c r="PC15" s="961"/>
      <c r="PD15" s="961"/>
      <c r="PE15" s="963"/>
      <c r="PF15" s="962"/>
      <c r="PG15" s="961"/>
      <c r="PH15" s="961"/>
      <c r="PI15" s="963"/>
      <c r="PJ15" s="962"/>
      <c r="PK15" s="961"/>
      <c r="PL15" s="961"/>
      <c r="PM15" s="963"/>
      <c r="PN15" s="962"/>
      <c r="PO15" s="961"/>
      <c r="PP15" s="961"/>
      <c r="PQ15" s="963"/>
      <c r="PR15" s="962"/>
      <c r="PS15" s="961"/>
      <c r="PT15" s="961"/>
      <c r="PU15" s="963"/>
      <c r="PV15" s="962"/>
      <c r="PW15" s="961"/>
      <c r="PX15" s="961"/>
      <c r="PY15" s="963"/>
      <c r="PZ15" s="962"/>
      <c r="QA15" s="961"/>
      <c r="QB15" s="961"/>
      <c r="QC15" s="963"/>
      <c r="QD15" s="962"/>
      <c r="QE15" s="961"/>
      <c r="QF15" s="961"/>
      <c r="QG15" s="963"/>
      <c r="QH15" s="962"/>
      <c r="QI15" s="961"/>
      <c r="QJ15" s="961"/>
      <c r="QK15" s="963"/>
      <c r="QL15" s="962"/>
      <c r="QM15" s="961"/>
      <c r="QN15" s="961"/>
      <c r="QO15" s="963"/>
      <c r="QP15" s="962"/>
      <c r="QQ15" s="961"/>
      <c r="QR15" s="961"/>
      <c r="QS15" s="963"/>
      <c r="QT15" s="962"/>
      <c r="QU15" s="961"/>
      <c r="QV15" s="961"/>
      <c r="QW15" s="963"/>
      <c r="QX15" s="962"/>
      <c r="QY15" s="961"/>
      <c r="QZ15" s="961"/>
      <c r="RA15" s="963"/>
      <c r="RB15" s="962"/>
      <c r="RC15" s="961"/>
      <c r="RD15" s="961"/>
      <c r="RE15" s="963"/>
      <c r="RF15" s="962"/>
      <c r="RG15" s="961"/>
      <c r="RH15" s="961"/>
      <c r="RI15" s="963"/>
      <c r="RJ15" s="962"/>
      <c r="RK15" s="961"/>
      <c r="RL15" s="961"/>
      <c r="RM15" s="963"/>
      <c r="RN15" s="962"/>
      <c r="RO15" s="961"/>
      <c r="RP15" s="961"/>
      <c r="RQ15" s="963"/>
      <c r="RR15" s="962"/>
      <c r="RS15" s="961"/>
      <c r="RT15" s="961"/>
      <c r="RU15" s="963"/>
      <c r="RV15" s="962"/>
      <c r="RW15" s="961"/>
      <c r="RX15" s="961"/>
      <c r="RY15" s="963"/>
      <c r="RZ15" s="962"/>
      <c r="SA15" s="961"/>
      <c r="SB15" s="961"/>
      <c r="SC15" s="963"/>
      <c r="SD15" s="962"/>
      <c r="SE15" s="961"/>
      <c r="SF15" s="961"/>
      <c r="SG15" s="963"/>
      <c r="SH15" s="962"/>
      <c r="SI15" s="961"/>
      <c r="SJ15" s="961"/>
      <c r="SK15" s="963"/>
      <c r="SL15" s="962"/>
      <c r="SM15" s="961"/>
      <c r="SN15" s="961"/>
      <c r="SO15" s="963"/>
      <c r="SP15" s="962"/>
      <c r="SQ15" s="961"/>
      <c r="SR15" s="961"/>
      <c r="SS15" s="963"/>
      <c r="ST15" s="962"/>
      <c r="SU15" s="961"/>
      <c r="SV15" s="961"/>
      <c r="SW15" s="963"/>
      <c r="SX15" s="962"/>
      <c r="SY15" s="961"/>
      <c r="SZ15" s="961"/>
      <c r="TA15" s="963"/>
      <c r="TB15" s="962"/>
      <c r="TC15" s="961"/>
      <c r="TD15" s="961"/>
      <c r="TE15" s="963"/>
      <c r="TF15" s="962"/>
      <c r="TG15" s="961"/>
      <c r="TH15" s="961"/>
      <c r="TI15" s="963"/>
      <c r="TJ15" s="962"/>
      <c r="TK15" s="961"/>
      <c r="TL15" s="961"/>
      <c r="TM15" s="963"/>
      <c r="TN15" s="962"/>
      <c r="TO15" s="961"/>
      <c r="TP15" s="961"/>
      <c r="TQ15" s="963"/>
      <c r="TR15" s="962"/>
      <c r="TS15" s="961"/>
      <c r="TT15" s="961"/>
      <c r="TU15" s="963"/>
      <c r="TV15" s="962"/>
      <c r="TW15" s="961"/>
      <c r="TX15" s="961"/>
      <c r="TY15" s="963"/>
      <c r="TZ15" s="962"/>
      <c r="UA15" s="961"/>
      <c r="UB15" s="961"/>
      <c r="UC15" s="963"/>
      <c r="UD15" s="962"/>
      <c r="UE15" s="961"/>
      <c r="UF15" s="961"/>
      <c r="UG15" s="963"/>
      <c r="UH15" s="962"/>
      <c r="UI15" s="961"/>
      <c r="UJ15" s="961"/>
      <c r="UK15" s="963"/>
      <c r="UL15" s="962"/>
      <c r="UM15" s="961"/>
      <c r="UN15" s="961"/>
      <c r="UO15" s="963"/>
      <c r="UP15" s="962"/>
      <c r="UQ15" s="961"/>
      <c r="UR15" s="961"/>
      <c r="US15" s="963"/>
      <c r="UT15" s="962"/>
      <c r="UU15" s="961"/>
      <c r="UV15" s="961"/>
      <c r="UW15" s="963"/>
      <c r="UX15" s="962"/>
      <c r="UY15" s="961"/>
      <c r="UZ15" s="961"/>
      <c r="VA15" s="963"/>
      <c r="VB15" s="962"/>
      <c r="VC15" s="961"/>
      <c r="VD15" s="961"/>
      <c r="VE15" s="963"/>
      <c r="VF15" s="962"/>
      <c r="VG15" s="961"/>
      <c r="VH15" s="961"/>
      <c r="VI15" s="963"/>
      <c r="VJ15" s="962"/>
      <c r="VK15" s="961"/>
      <c r="VL15" s="961"/>
      <c r="VM15" s="963"/>
      <c r="VN15" s="962"/>
      <c r="VO15" s="961"/>
      <c r="VP15" s="961"/>
      <c r="VQ15" s="963"/>
      <c r="VR15" s="962"/>
      <c r="VS15" s="961"/>
      <c r="VT15" s="961"/>
      <c r="VU15" s="963"/>
      <c r="VV15" s="962"/>
      <c r="VW15" s="961"/>
      <c r="VX15" s="961"/>
      <c r="VY15" s="963"/>
      <c r="VZ15" s="962"/>
      <c r="WA15" s="961"/>
      <c r="WB15" s="961"/>
      <c r="WC15" s="963"/>
      <c r="WD15" s="962"/>
      <c r="WE15" s="961"/>
      <c r="WF15" s="961"/>
      <c r="WG15" s="963"/>
      <c r="WH15" s="962"/>
      <c r="WI15" s="961"/>
      <c r="WJ15" s="961"/>
      <c r="WK15" s="963"/>
      <c r="WL15" s="962"/>
      <c r="WM15" s="961"/>
      <c r="WN15" s="961"/>
      <c r="WO15" s="963"/>
      <c r="WP15" s="962"/>
      <c r="WQ15" s="961"/>
      <c r="WR15" s="961"/>
      <c r="WS15" s="963"/>
      <c r="WT15" s="962"/>
      <c r="WU15" s="961"/>
      <c r="WV15" s="961"/>
      <c r="WW15" s="963"/>
      <c r="WX15" s="962"/>
      <c r="WY15" s="961"/>
      <c r="WZ15" s="961"/>
      <c r="XA15" s="963"/>
      <c r="XB15" s="962"/>
      <c r="XC15" s="961"/>
      <c r="XD15" s="961"/>
      <c r="XE15" s="963"/>
      <c r="XF15" s="962"/>
      <c r="XG15" s="961"/>
      <c r="XH15" s="961"/>
      <c r="XI15" s="963"/>
      <c r="XJ15" s="962"/>
      <c r="XK15" s="961"/>
      <c r="XL15" s="961"/>
      <c r="XM15" s="963"/>
      <c r="XN15" s="962"/>
      <c r="XO15" s="961"/>
      <c r="XP15" s="961"/>
      <c r="XQ15" s="963"/>
      <c r="XR15" s="962"/>
      <c r="XS15" s="961"/>
      <c r="XT15" s="961"/>
      <c r="XU15" s="963"/>
      <c r="XV15" s="962"/>
      <c r="XW15" s="961"/>
      <c r="XX15" s="961"/>
      <c r="XY15" s="963"/>
      <c r="XZ15" s="962"/>
      <c r="YA15" s="961"/>
      <c r="YB15" s="961"/>
      <c r="YC15" s="963"/>
      <c r="YD15" s="962"/>
      <c r="YE15" s="961"/>
      <c r="YF15" s="961"/>
      <c r="YG15" s="963"/>
      <c r="YH15" s="962"/>
      <c r="YI15" s="961"/>
      <c r="YJ15" s="961"/>
      <c r="YK15" s="963"/>
      <c r="YL15" s="962"/>
      <c r="YM15" s="961"/>
      <c r="YN15" s="961"/>
      <c r="YO15" s="963"/>
      <c r="YP15" s="962"/>
      <c r="YQ15" s="961"/>
      <c r="YR15" s="961"/>
      <c r="YS15" s="963"/>
      <c r="YT15" s="962"/>
      <c r="YU15" s="961"/>
      <c r="YV15" s="961"/>
      <c r="YW15" s="963"/>
      <c r="YX15" s="962"/>
      <c r="YY15" s="961"/>
      <c r="YZ15" s="961"/>
      <c r="ZA15" s="963"/>
      <c r="ZB15" s="962"/>
      <c r="ZC15" s="961"/>
      <c r="ZD15" s="961"/>
      <c r="ZE15" s="963"/>
      <c r="ZF15" s="962"/>
      <c r="ZG15" s="961"/>
      <c r="ZH15" s="961"/>
      <c r="ZI15" s="963"/>
      <c r="ZJ15" s="962"/>
      <c r="ZK15" s="961"/>
      <c r="ZL15" s="961"/>
      <c r="ZM15" s="963"/>
      <c r="ZN15" s="962"/>
      <c r="ZO15" s="961"/>
      <c r="ZP15" s="961"/>
      <c r="ZQ15" s="963"/>
      <c r="ZR15" s="962"/>
      <c r="ZS15" s="961"/>
      <c r="ZT15" s="961"/>
      <c r="ZU15" s="963"/>
      <c r="ZV15" s="962"/>
      <c r="ZW15" s="961"/>
      <c r="ZX15" s="961"/>
      <c r="ZY15" s="963"/>
      <c r="ZZ15" s="962"/>
      <c r="AAA15" s="961"/>
      <c r="AAB15" s="961"/>
      <c r="AAC15" s="963"/>
      <c r="AAD15" s="962"/>
      <c r="AAE15" s="961"/>
      <c r="AAF15" s="961"/>
      <c r="AAG15" s="963"/>
      <c r="AAH15" s="962"/>
      <c r="AAI15" s="961"/>
      <c r="AAJ15" s="961"/>
      <c r="AAK15" s="963"/>
      <c r="AAL15" s="962"/>
      <c r="AAM15" s="961"/>
      <c r="AAN15" s="961"/>
      <c r="AAO15" s="963"/>
      <c r="AAP15" s="962"/>
      <c r="AAQ15" s="961"/>
      <c r="AAR15" s="961"/>
      <c r="AAS15" s="963"/>
      <c r="AAT15" s="962"/>
      <c r="AAU15" s="961"/>
      <c r="AAV15" s="961"/>
      <c r="AAW15" s="963"/>
      <c r="AAX15" s="962"/>
      <c r="AAY15" s="961"/>
      <c r="AAZ15" s="961"/>
      <c r="ABA15" s="963"/>
      <c r="ABB15" s="962"/>
      <c r="ABC15" s="961"/>
      <c r="ABD15" s="961"/>
      <c r="ABE15" s="963"/>
      <c r="ABF15" s="962"/>
      <c r="ABG15" s="961"/>
      <c r="ABH15" s="961"/>
      <c r="ABI15" s="963"/>
      <c r="ABJ15" s="962"/>
      <c r="ABK15" s="961"/>
      <c r="ABL15" s="961"/>
      <c r="ABM15" s="963"/>
      <c r="ABN15" s="962"/>
      <c r="ABO15" s="961"/>
      <c r="ABP15" s="961"/>
      <c r="ABQ15" s="963"/>
      <c r="ABR15" s="962"/>
      <c r="ABS15" s="961"/>
      <c r="ABT15" s="961"/>
      <c r="ABU15" s="963"/>
      <c r="ABV15" s="962"/>
      <c r="ABW15" s="961"/>
      <c r="ABX15" s="961"/>
      <c r="ABY15" s="963"/>
      <c r="ABZ15" s="962"/>
      <c r="ACA15" s="961"/>
      <c r="ACB15" s="961"/>
      <c r="ACC15" s="963"/>
      <c r="ACD15" s="962"/>
      <c r="ACE15" s="961"/>
      <c r="ACF15" s="961"/>
      <c r="ACG15" s="963"/>
      <c r="ACH15" s="962"/>
      <c r="ACI15" s="961"/>
      <c r="ACJ15" s="961"/>
      <c r="ACK15" s="963"/>
      <c r="ACL15" s="962"/>
      <c r="ACM15" s="961"/>
      <c r="ACN15" s="961"/>
      <c r="ACO15" s="963"/>
      <c r="ACP15" s="962"/>
      <c r="ACQ15" s="961"/>
      <c r="ACR15" s="961"/>
      <c r="ACS15" s="963"/>
      <c r="ACT15" s="962"/>
      <c r="ACU15" s="961"/>
      <c r="ACV15" s="961"/>
      <c r="ACW15" s="963"/>
      <c r="ACX15" s="962"/>
      <c r="ACY15" s="961"/>
      <c r="ACZ15" s="961"/>
      <c r="ADA15" s="963"/>
      <c r="ADB15" s="962"/>
      <c r="ADC15" s="961"/>
      <c r="ADD15" s="961"/>
      <c r="ADE15" s="963"/>
      <c r="ADF15" s="962"/>
      <c r="ADG15" s="961"/>
      <c r="ADH15" s="961"/>
      <c r="ADI15" s="963"/>
      <c r="ADJ15" s="962"/>
      <c r="ADK15" s="961"/>
      <c r="ADL15" s="961"/>
      <c r="ADM15" s="963"/>
      <c r="ADN15" s="962"/>
      <c r="ADO15" s="961"/>
      <c r="ADP15" s="961"/>
      <c r="ADQ15" s="963"/>
      <c r="ADR15" s="962"/>
      <c r="ADS15" s="961"/>
      <c r="ADT15" s="961"/>
      <c r="ADU15" s="963"/>
      <c r="ADV15" s="962"/>
      <c r="ADW15" s="961"/>
      <c r="ADX15" s="961"/>
      <c r="ADY15" s="963"/>
      <c r="ADZ15" s="962"/>
      <c r="AEA15" s="961"/>
      <c r="AEB15" s="961"/>
      <c r="AEC15" s="963"/>
      <c r="AED15" s="962"/>
      <c r="AEE15" s="961"/>
      <c r="AEF15" s="961"/>
      <c r="AEG15" s="963"/>
      <c r="AEH15" s="962"/>
      <c r="AEI15" s="961"/>
      <c r="AEJ15" s="961"/>
      <c r="AEK15" s="963"/>
      <c r="AEL15" s="962"/>
      <c r="AEM15" s="961"/>
      <c r="AEN15" s="961"/>
      <c r="AEO15" s="963"/>
      <c r="AEP15" s="962"/>
      <c r="AEQ15" s="961"/>
      <c r="AER15" s="961"/>
      <c r="AES15" s="963"/>
      <c r="AET15" s="962"/>
      <c r="AEU15" s="961"/>
      <c r="AEV15" s="961"/>
      <c r="AEW15" s="963"/>
      <c r="AEX15" s="962"/>
      <c r="AEY15" s="961"/>
      <c r="AEZ15" s="961"/>
      <c r="AFA15" s="963"/>
      <c r="AFB15" s="962"/>
      <c r="AFC15" s="961"/>
      <c r="AFD15" s="961"/>
      <c r="AFE15" s="963"/>
      <c r="AFF15" s="962"/>
      <c r="AFG15" s="961"/>
      <c r="AFH15" s="961"/>
      <c r="AFI15" s="963"/>
      <c r="AFJ15" s="962"/>
      <c r="AFK15" s="961"/>
      <c r="AFL15" s="961"/>
      <c r="AFM15" s="963"/>
      <c r="AFN15" s="962"/>
      <c r="AFO15" s="961"/>
      <c r="AFP15" s="961"/>
      <c r="AFQ15" s="963"/>
      <c r="AFR15" s="962"/>
      <c r="AFS15" s="961"/>
      <c r="AFT15" s="961"/>
      <c r="AFU15" s="963"/>
      <c r="AFV15" s="962"/>
      <c r="AFW15" s="961"/>
      <c r="AFX15" s="961"/>
      <c r="AFY15" s="963"/>
      <c r="AFZ15" s="962"/>
      <c r="AGA15" s="961"/>
      <c r="AGB15" s="961"/>
      <c r="AGC15" s="963"/>
      <c r="AGD15" s="962"/>
      <c r="AGE15" s="961"/>
      <c r="AGF15" s="961"/>
      <c r="AGG15" s="963"/>
      <c r="AGH15" s="962"/>
      <c r="AGI15" s="961"/>
      <c r="AGJ15" s="961"/>
      <c r="AGK15" s="963"/>
      <c r="AGL15" s="962"/>
      <c r="AGM15" s="961"/>
      <c r="AGN15" s="961"/>
      <c r="AGO15" s="963"/>
      <c r="AGP15" s="962"/>
      <c r="AGQ15" s="961"/>
      <c r="AGR15" s="961"/>
      <c r="AGS15" s="963"/>
      <c r="AGT15" s="962"/>
      <c r="AGU15" s="961"/>
      <c r="AGV15" s="961"/>
      <c r="AGW15" s="963"/>
      <c r="AGX15" s="962"/>
      <c r="AGY15" s="961"/>
      <c r="AGZ15" s="961"/>
      <c r="AHA15" s="963"/>
      <c r="AHB15" s="962"/>
      <c r="AHC15" s="961"/>
      <c r="AHD15" s="961"/>
      <c r="AHE15" s="963"/>
      <c r="AHF15" s="962"/>
      <c r="AHG15" s="961"/>
      <c r="AHH15" s="961"/>
      <c r="AHI15" s="963"/>
      <c r="AHJ15" s="962"/>
      <c r="AHK15" s="961"/>
      <c r="AHL15" s="961"/>
      <c r="AHM15" s="963"/>
      <c r="AHN15" s="962"/>
      <c r="AHO15" s="961"/>
      <c r="AHP15" s="961"/>
      <c r="AHQ15" s="963"/>
      <c r="AHR15" s="962"/>
      <c r="AHS15" s="961"/>
      <c r="AHT15" s="961"/>
      <c r="AHU15" s="963"/>
      <c r="AHV15" s="962"/>
      <c r="AHW15" s="961"/>
      <c r="AHX15" s="961"/>
      <c r="AHY15" s="963"/>
      <c r="AHZ15" s="962"/>
      <c r="AIA15" s="961"/>
      <c r="AIB15" s="961"/>
      <c r="AIC15" s="963"/>
      <c r="AID15" s="962"/>
      <c r="AIE15" s="961"/>
      <c r="AIF15" s="961"/>
      <c r="AIG15" s="963"/>
      <c r="AIH15" s="962"/>
      <c r="AII15" s="961"/>
      <c r="AIJ15" s="961"/>
      <c r="AIK15" s="963"/>
      <c r="AIL15" s="962"/>
      <c r="AIM15" s="961"/>
      <c r="AIN15" s="961"/>
      <c r="AIO15" s="963"/>
      <c r="AIP15" s="962"/>
      <c r="AIQ15" s="961"/>
      <c r="AIR15" s="961"/>
      <c r="AIS15" s="963"/>
      <c r="AIT15" s="962"/>
      <c r="AIU15" s="961"/>
      <c r="AIV15" s="961"/>
      <c r="AIW15" s="963"/>
      <c r="AIX15" s="962"/>
      <c r="AIY15" s="961"/>
      <c r="AIZ15" s="961"/>
      <c r="AJA15" s="963"/>
      <c r="AJB15" s="962"/>
      <c r="AJC15" s="961"/>
      <c r="AJD15" s="961"/>
      <c r="AJE15" s="963"/>
      <c r="AJF15" s="962"/>
      <c r="AJG15" s="961"/>
      <c r="AJH15" s="961"/>
      <c r="AJI15" s="963"/>
      <c r="AJJ15" s="962"/>
      <c r="AJK15" s="961"/>
      <c r="AJL15" s="961"/>
      <c r="AJM15" s="963"/>
      <c r="AJN15" s="962"/>
      <c r="AJO15" s="961"/>
      <c r="AJP15" s="961"/>
      <c r="AJQ15" s="963"/>
      <c r="AJR15" s="962"/>
      <c r="AJS15" s="961"/>
      <c r="AJT15" s="961"/>
      <c r="AJU15" s="963"/>
      <c r="AJV15" s="962"/>
      <c r="AJW15" s="961"/>
      <c r="AJX15" s="961"/>
      <c r="AJY15" s="963"/>
      <c r="AJZ15" s="962"/>
      <c r="AKA15" s="961"/>
      <c r="AKB15" s="961"/>
      <c r="AKC15" s="963"/>
      <c r="AKD15" s="962"/>
      <c r="AKE15" s="961"/>
      <c r="AKF15" s="961"/>
      <c r="AKG15" s="963"/>
      <c r="AKH15" s="962"/>
      <c r="AKI15" s="961"/>
      <c r="AKJ15" s="961"/>
      <c r="AKK15" s="963"/>
      <c r="AKL15" s="962"/>
      <c r="AKM15" s="961"/>
      <c r="AKN15" s="961"/>
      <c r="AKO15" s="963"/>
      <c r="AKP15" s="962"/>
      <c r="AKQ15" s="961"/>
      <c r="AKR15" s="961"/>
      <c r="AKS15" s="963"/>
      <c r="AKT15" s="962"/>
      <c r="AKU15" s="961"/>
      <c r="AKV15" s="961"/>
      <c r="AKW15" s="963"/>
      <c r="AKX15" s="962"/>
      <c r="AKY15" s="961"/>
      <c r="AKZ15" s="961"/>
      <c r="ALA15" s="963"/>
      <c r="ALB15" s="962"/>
      <c r="ALC15" s="961"/>
      <c r="ALD15" s="961"/>
      <c r="ALE15" s="963"/>
      <c r="ALF15" s="962"/>
      <c r="ALG15" s="961"/>
      <c r="ALH15" s="961"/>
      <c r="ALI15" s="963"/>
      <c r="ALJ15" s="962"/>
      <c r="ALK15" s="961"/>
      <c r="ALL15" s="961"/>
      <c r="ALM15" s="963"/>
      <c r="ALN15" s="962"/>
      <c r="ALO15" s="961"/>
      <c r="ALP15" s="961"/>
      <c r="ALQ15" s="963"/>
      <c r="ALR15" s="962"/>
      <c r="ALS15" s="961"/>
      <c r="ALT15" s="961"/>
      <c r="ALU15" s="963"/>
      <c r="ALV15" s="962"/>
      <c r="ALW15" s="961"/>
      <c r="ALX15" s="961"/>
      <c r="ALY15" s="963"/>
      <c r="ALZ15" s="962"/>
      <c r="AMA15" s="961"/>
      <c r="AMB15" s="961"/>
      <c r="AMC15" s="963"/>
      <c r="AMD15" s="962"/>
      <c r="AME15" s="961"/>
      <c r="AMF15" s="961"/>
      <c r="AMG15" s="963"/>
      <c r="AMH15" s="962"/>
      <c r="AMI15" s="961"/>
      <c r="AMJ15" s="961"/>
      <c r="AMK15" s="963"/>
      <c r="AML15" s="962"/>
      <c r="AMM15" s="961"/>
      <c r="AMN15" s="961"/>
      <c r="AMO15" s="963"/>
      <c r="AMP15" s="962"/>
      <c r="AMQ15" s="961"/>
      <c r="AMR15" s="961"/>
      <c r="AMS15" s="963"/>
      <c r="AMT15" s="962"/>
      <c r="AMU15" s="961"/>
      <c r="AMV15" s="961"/>
      <c r="AMW15" s="963"/>
      <c r="AMX15" s="962"/>
      <c r="AMY15" s="961"/>
      <c r="AMZ15" s="961"/>
      <c r="ANA15" s="963"/>
      <c r="ANB15" s="962"/>
      <c r="ANC15" s="961"/>
      <c r="AND15" s="961"/>
      <c r="ANE15" s="963"/>
      <c r="ANF15" s="962"/>
      <c r="ANG15" s="961"/>
      <c r="ANH15" s="961"/>
      <c r="ANI15" s="963"/>
      <c r="ANJ15" s="962"/>
      <c r="ANK15" s="961"/>
      <c r="ANL15" s="961"/>
      <c r="ANM15" s="963"/>
      <c r="ANN15" s="962"/>
      <c r="ANO15" s="961"/>
      <c r="ANP15" s="961"/>
      <c r="ANQ15" s="963"/>
      <c r="ANR15" s="962"/>
      <c r="ANS15" s="961"/>
      <c r="ANT15" s="961"/>
      <c r="ANU15" s="963"/>
      <c r="ANV15" s="962"/>
      <c r="ANW15" s="961"/>
      <c r="ANX15" s="961"/>
      <c r="ANY15" s="963"/>
      <c r="ANZ15" s="962"/>
      <c r="AOA15" s="961"/>
      <c r="AOB15" s="961"/>
      <c r="AOC15" s="963"/>
      <c r="AOD15" s="962"/>
      <c r="AOE15" s="961"/>
      <c r="AOF15" s="961"/>
      <c r="AOG15" s="963"/>
      <c r="AOH15" s="962"/>
      <c r="AOI15" s="961"/>
      <c r="AOJ15" s="961"/>
      <c r="AOK15" s="963"/>
      <c r="AOL15" s="962"/>
      <c r="AOM15" s="961"/>
      <c r="AON15" s="961"/>
      <c r="AOO15" s="963"/>
      <c r="AOP15" s="962"/>
      <c r="AOQ15" s="961"/>
      <c r="AOR15" s="961"/>
      <c r="AOS15" s="963"/>
      <c r="AOT15" s="962"/>
      <c r="AOU15" s="961"/>
      <c r="AOV15" s="961"/>
      <c r="AOW15" s="963"/>
      <c r="AOX15" s="962"/>
      <c r="AOY15" s="961"/>
      <c r="AOZ15" s="961"/>
      <c r="APA15" s="963"/>
      <c r="APB15" s="962"/>
      <c r="APC15" s="961"/>
      <c r="APD15" s="961"/>
      <c r="APE15" s="963"/>
      <c r="APF15" s="962"/>
      <c r="APG15" s="961"/>
      <c r="APH15" s="961"/>
      <c r="API15" s="963"/>
      <c r="APJ15" s="962"/>
      <c r="APK15" s="961"/>
      <c r="APL15" s="961"/>
      <c r="APM15" s="963"/>
      <c r="APN15" s="962"/>
      <c r="APO15" s="961"/>
      <c r="APP15" s="961"/>
      <c r="APQ15" s="963"/>
      <c r="APR15" s="962"/>
      <c r="APS15" s="961"/>
      <c r="APT15" s="961"/>
      <c r="APU15" s="963"/>
      <c r="APV15" s="962"/>
      <c r="APW15" s="961"/>
      <c r="APX15" s="961"/>
      <c r="APY15" s="963"/>
      <c r="APZ15" s="962"/>
      <c r="AQA15" s="961"/>
      <c r="AQB15" s="961"/>
      <c r="AQC15" s="963"/>
      <c r="AQD15" s="962"/>
      <c r="AQE15" s="961"/>
      <c r="AQF15" s="961"/>
      <c r="AQG15" s="963"/>
      <c r="AQH15" s="962"/>
      <c r="AQI15" s="961"/>
      <c r="AQJ15" s="961"/>
      <c r="AQK15" s="963"/>
      <c r="AQL15" s="962"/>
      <c r="AQM15" s="961"/>
      <c r="AQN15" s="961"/>
      <c r="AQO15" s="963"/>
      <c r="AQP15" s="962"/>
      <c r="AQQ15" s="961"/>
      <c r="AQR15" s="961"/>
      <c r="AQS15" s="963"/>
      <c r="AQT15" s="962"/>
      <c r="AQU15" s="961"/>
      <c r="AQV15" s="961"/>
      <c r="AQW15" s="963"/>
      <c r="AQX15" s="962"/>
      <c r="AQY15" s="961"/>
      <c r="AQZ15" s="961"/>
      <c r="ARA15" s="963"/>
      <c r="ARB15" s="962"/>
      <c r="ARC15" s="961"/>
      <c r="ARD15" s="961"/>
      <c r="ARE15" s="963"/>
      <c r="ARF15" s="962"/>
      <c r="ARG15" s="961"/>
      <c r="ARH15" s="961"/>
      <c r="ARI15" s="963"/>
      <c r="ARJ15" s="962"/>
      <c r="ARK15" s="961"/>
      <c r="ARL15" s="961"/>
      <c r="ARM15" s="963"/>
      <c r="ARN15" s="962"/>
      <c r="ARO15" s="961"/>
      <c r="ARP15" s="961"/>
      <c r="ARQ15" s="963"/>
      <c r="ARR15" s="962"/>
      <c r="ARS15" s="961"/>
      <c r="ART15" s="961"/>
      <c r="ARU15" s="963"/>
      <c r="ARV15" s="962"/>
      <c r="ARW15" s="961"/>
      <c r="ARX15" s="961"/>
      <c r="ARY15" s="963"/>
      <c r="ARZ15" s="962"/>
      <c r="ASA15" s="961"/>
      <c r="ASB15" s="961"/>
      <c r="ASC15" s="963"/>
      <c r="ASD15" s="962"/>
      <c r="ASE15" s="961"/>
      <c r="ASF15" s="961"/>
      <c r="ASG15" s="963"/>
      <c r="ASH15" s="962"/>
      <c r="ASI15" s="961"/>
      <c r="ASJ15" s="961"/>
      <c r="ASK15" s="963"/>
      <c r="ASL15" s="962"/>
      <c r="ASM15" s="961"/>
      <c r="ASN15" s="961"/>
      <c r="ASO15" s="963"/>
      <c r="ASP15" s="962"/>
      <c r="ASQ15" s="961"/>
      <c r="ASR15" s="961"/>
      <c r="ASS15" s="963"/>
      <c r="AST15" s="962"/>
      <c r="ASU15" s="961"/>
      <c r="ASV15" s="961"/>
      <c r="ASW15" s="963"/>
      <c r="ASX15" s="962"/>
      <c r="ASY15" s="961"/>
      <c r="ASZ15" s="961"/>
      <c r="ATA15" s="963"/>
      <c r="ATB15" s="962"/>
      <c r="ATC15" s="961"/>
      <c r="ATD15" s="961"/>
      <c r="ATE15" s="963"/>
      <c r="ATF15" s="962"/>
      <c r="ATG15" s="961"/>
      <c r="ATH15" s="961"/>
      <c r="ATI15" s="963"/>
      <c r="ATJ15" s="962"/>
      <c r="ATK15" s="961"/>
      <c r="ATL15" s="961"/>
      <c r="ATM15" s="963"/>
      <c r="ATN15" s="962"/>
      <c r="ATO15" s="961"/>
      <c r="ATP15" s="961"/>
      <c r="ATQ15" s="963"/>
      <c r="ATR15" s="962"/>
      <c r="ATS15" s="961"/>
      <c r="ATT15" s="961"/>
      <c r="ATU15" s="963"/>
      <c r="ATV15" s="962"/>
      <c r="ATW15" s="961"/>
      <c r="ATX15" s="961"/>
      <c r="ATY15" s="963"/>
      <c r="ATZ15" s="962"/>
      <c r="AUA15" s="961"/>
      <c r="AUB15" s="961"/>
      <c r="AUC15" s="963"/>
      <c r="AUD15" s="962"/>
      <c r="AUE15" s="961"/>
      <c r="AUF15" s="961"/>
      <c r="AUG15" s="963"/>
      <c r="AUH15" s="962"/>
      <c r="AUI15" s="961"/>
      <c r="AUJ15" s="961"/>
      <c r="AUK15" s="963"/>
      <c r="AUL15" s="962"/>
      <c r="AUM15" s="961"/>
      <c r="AUN15" s="961"/>
      <c r="AUO15" s="963"/>
      <c r="AUP15" s="962"/>
      <c r="AUQ15" s="961"/>
      <c r="AUR15" s="961"/>
      <c r="AUS15" s="963"/>
      <c r="AUT15" s="962"/>
      <c r="AUU15" s="961"/>
      <c r="AUV15" s="961"/>
      <c r="AUW15" s="963"/>
      <c r="AUX15" s="962"/>
      <c r="AUY15" s="961"/>
      <c r="AUZ15" s="961"/>
      <c r="AVA15" s="963"/>
      <c r="AVB15" s="962"/>
      <c r="AVC15" s="961"/>
      <c r="AVD15" s="961"/>
      <c r="AVE15" s="963"/>
      <c r="AVF15" s="962"/>
      <c r="AVG15" s="961"/>
      <c r="AVH15" s="961"/>
      <c r="AVI15" s="963"/>
      <c r="AVJ15" s="962"/>
      <c r="AVK15" s="961"/>
      <c r="AVL15" s="961"/>
      <c r="AVM15" s="963"/>
      <c r="AVN15" s="962"/>
      <c r="AVO15" s="961"/>
      <c r="AVP15" s="961"/>
      <c r="AVQ15" s="963"/>
      <c r="AVR15" s="962"/>
      <c r="AVS15" s="961"/>
      <c r="AVT15" s="961"/>
      <c r="AVU15" s="963"/>
      <c r="AVV15" s="962"/>
      <c r="AVW15" s="961"/>
      <c r="AVX15" s="961"/>
      <c r="AVY15" s="963"/>
      <c r="AVZ15" s="962"/>
      <c r="AWA15" s="961"/>
      <c r="AWB15" s="961"/>
      <c r="AWC15" s="963"/>
      <c r="AWD15" s="962"/>
      <c r="AWE15" s="961"/>
      <c r="AWF15" s="961"/>
      <c r="AWG15" s="963"/>
      <c r="AWH15" s="962"/>
      <c r="AWI15" s="961"/>
      <c r="AWJ15" s="961"/>
      <c r="AWK15" s="963"/>
      <c r="AWL15" s="962"/>
      <c r="AWM15" s="961"/>
      <c r="AWN15" s="961"/>
      <c r="AWO15" s="963"/>
      <c r="AWP15" s="962"/>
      <c r="AWQ15" s="961"/>
      <c r="AWR15" s="961"/>
      <c r="AWS15" s="963"/>
      <c r="AWT15" s="962"/>
      <c r="AWU15" s="961"/>
      <c r="AWV15" s="961"/>
      <c r="AWW15" s="963"/>
      <c r="AWX15" s="962"/>
      <c r="AWY15" s="961"/>
      <c r="AWZ15" s="961"/>
      <c r="AXA15" s="963"/>
      <c r="AXB15" s="962"/>
      <c r="AXC15" s="961"/>
      <c r="AXD15" s="961"/>
      <c r="AXE15" s="963"/>
      <c r="AXF15" s="962"/>
      <c r="AXG15" s="961"/>
      <c r="AXH15" s="961"/>
      <c r="AXI15" s="963"/>
      <c r="AXJ15" s="962"/>
      <c r="AXK15" s="961"/>
      <c r="AXL15" s="961"/>
      <c r="AXM15" s="963"/>
      <c r="AXN15" s="962"/>
      <c r="AXO15" s="961"/>
      <c r="AXP15" s="961"/>
      <c r="AXQ15" s="963"/>
      <c r="AXR15" s="962"/>
      <c r="AXS15" s="961"/>
      <c r="AXT15" s="961"/>
      <c r="AXU15" s="963"/>
      <c r="AXV15" s="962"/>
      <c r="AXW15" s="961"/>
      <c r="AXX15" s="961"/>
      <c r="AXY15" s="963"/>
      <c r="AXZ15" s="962"/>
      <c r="AYA15" s="961"/>
      <c r="AYB15" s="961"/>
      <c r="AYC15" s="963"/>
      <c r="AYD15" s="962"/>
      <c r="AYE15" s="961"/>
      <c r="AYF15" s="961"/>
      <c r="AYG15" s="963"/>
      <c r="AYH15" s="962"/>
      <c r="AYI15" s="961"/>
      <c r="AYJ15" s="961"/>
      <c r="AYK15" s="963"/>
      <c r="AYL15" s="962"/>
      <c r="AYM15" s="961"/>
      <c r="AYN15" s="961"/>
      <c r="AYO15" s="963"/>
      <c r="AYP15" s="962"/>
      <c r="AYQ15" s="961"/>
      <c r="AYR15" s="961"/>
      <c r="AYS15" s="963"/>
      <c r="AYT15" s="962"/>
      <c r="AYU15" s="961"/>
      <c r="AYV15" s="961"/>
      <c r="AYW15" s="963"/>
      <c r="AYX15" s="962"/>
      <c r="AYY15" s="961"/>
      <c r="AYZ15" s="961"/>
      <c r="AZA15" s="963"/>
      <c r="AZB15" s="962"/>
      <c r="AZC15" s="961"/>
      <c r="AZD15" s="961"/>
      <c r="AZE15" s="963"/>
      <c r="AZF15" s="962"/>
      <c r="AZG15" s="961"/>
      <c r="AZH15" s="961"/>
      <c r="AZI15" s="963"/>
      <c r="AZJ15" s="962"/>
      <c r="AZK15" s="961"/>
      <c r="AZL15" s="961"/>
      <c r="AZM15" s="963"/>
      <c r="AZN15" s="962"/>
      <c r="AZO15" s="961"/>
      <c r="AZP15" s="961"/>
      <c r="AZQ15" s="963"/>
      <c r="AZR15" s="962"/>
      <c r="AZS15" s="961"/>
      <c r="AZT15" s="961"/>
      <c r="AZU15" s="963"/>
      <c r="AZV15" s="962"/>
      <c r="AZW15" s="961"/>
      <c r="AZX15" s="961"/>
      <c r="AZY15" s="963"/>
      <c r="AZZ15" s="962"/>
      <c r="BAA15" s="961"/>
      <c r="BAB15" s="961"/>
      <c r="BAC15" s="963"/>
      <c r="BAD15" s="962"/>
      <c r="BAE15" s="961"/>
      <c r="BAF15" s="961"/>
      <c r="BAG15" s="963"/>
      <c r="BAH15" s="962"/>
      <c r="BAI15" s="961"/>
      <c r="BAJ15" s="961"/>
      <c r="BAK15" s="963"/>
      <c r="BAL15" s="962"/>
      <c r="BAM15" s="961"/>
      <c r="BAN15" s="961"/>
      <c r="BAO15" s="963"/>
      <c r="BAP15" s="962"/>
      <c r="BAQ15" s="961"/>
      <c r="BAR15" s="961"/>
      <c r="BAS15" s="963"/>
      <c r="BAT15" s="962"/>
      <c r="BAU15" s="961"/>
      <c r="BAV15" s="961"/>
      <c r="BAW15" s="963"/>
      <c r="BAX15" s="962"/>
      <c r="BAY15" s="961"/>
      <c r="BAZ15" s="961"/>
      <c r="BBA15" s="963"/>
      <c r="BBB15" s="962"/>
      <c r="BBC15" s="961"/>
      <c r="BBD15" s="961"/>
      <c r="BBE15" s="963"/>
      <c r="BBF15" s="962"/>
      <c r="BBG15" s="961"/>
      <c r="BBH15" s="961"/>
      <c r="BBI15" s="963"/>
      <c r="BBJ15" s="962"/>
      <c r="BBK15" s="961"/>
      <c r="BBL15" s="961"/>
      <c r="BBM15" s="963"/>
      <c r="BBN15" s="962"/>
      <c r="BBO15" s="961"/>
      <c r="BBP15" s="961"/>
      <c r="BBQ15" s="963"/>
      <c r="BBR15" s="962"/>
      <c r="BBS15" s="961"/>
      <c r="BBT15" s="961"/>
      <c r="BBU15" s="963"/>
      <c r="BBV15" s="962"/>
      <c r="BBW15" s="961"/>
      <c r="BBX15" s="961"/>
      <c r="BBY15" s="963"/>
      <c r="BBZ15" s="962"/>
      <c r="BCA15" s="961"/>
      <c r="BCB15" s="961"/>
      <c r="BCC15" s="963"/>
      <c r="BCD15" s="962"/>
      <c r="BCE15" s="961"/>
      <c r="BCF15" s="961"/>
      <c r="BCG15" s="963"/>
      <c r="BCH15" s="962"/>
      <c r="BCI15" s="961"/>
      <c r="BCJ15" s="961"/>
      <c r="BCK15" s="963"/>
      <c r="BCL15" s="962"/>
      <c r="BCM15" s="961"/>
      <c r="BCN15" s="961"/>
      <c r="BCO15" s="963"/>
      <c r="BCP15" s="962"/>
      <c r="BCQ15" s="961"/>
      <c r="BCR15" s="961"/>
      <c r="BCS15" s="963"/>
      <c r="BCT15" s="962"/>
      <c r="BCU15" s="961"/>
      <c r="BCV15" s="961"/>
      <c r="BCW15" s="963"/>
      <c r="BCX15" s="962"/>
      <c r="BCY15" s="961"/>
      <c r="BCZ15" s="961"/>
      <c r="BDA15" s="963"/>
      <c r="BDB15" s="962"/>
      <c r="BDC15" s="961"/>
      <c r="BDD15" s="961"/>
      <c r="BDE15" s="963"/>
      <c r="BDF15" s="962"/>
      <c r="BDG15" s="961"/>
      <c r="BDH15" s="961"/>
      <c r="BDI15" s="963"/>
      <c r="BDJ15" s="962"/>
      <c r="BDK15" s="961"/>
      <c r="BDL15" s="961"/>
      <c r="BDM15" s="963"/>
      <c r="BDN15" s="962"/>
      <c r="BDO15" s="961"/>
      <c r="BDP15" s="961"/>
      <c r="BDQ15" s="963"/>
      <c r="BDR15" s="962"/>
      <c r="BDS15" s="961"/>
      <c r="BDT15" s="961"/>
      <c r="BDU15" s="963"/>
      <c r="BDV15" s="962"/>
      <c r="BDW15" s="961"/>
      <c r="BDX15" s="961"/>
      <c r="BDY15" s="963"/>
      <c r="BDZ15" s="962"/>
      <c r="BEA15" s="961"/>
      <c r="BEB15" s="961"/>
      <c r="BEC15" s="963"/>
      <c r="BED15" s="962"/>
      <c r="BEE15" s="961"/>
      <c r="BEF15" s="961"/>
      <c r="BEG15" s="963"/>
      <c r="BEH15" s="962"/>
      <c r="BEI15" s="961"/>
      <c r="BEJ15" s="961"/>
      <c r="BEK15" s="963"/>
      <c r="BEL15" s="962"/>
      <c r="BEM15" s="961"/>
      <c r="BEN15" s="961"/>
      <c r="BEO15" s="963"/>
      <c r="BEP15" s="962"/>
      <c r="BEQ15" s="961"/>
      <c r="BER15" s="961"/>
      <c r="BES15" s="963"/>
      <c r="BET15" s="962"/>
      <c r="BEU15" s="961"/>
      <c r="BEV15" s="961"/>
      <c r="BEW15" s="963"/>
      <c r="BEX15" s="962"/>
      <c r="BEY15" s="961"/>
      <c r="BEZ15" s="961"/>
      <c r="BFA15" s="963"/>
      <c r="BFB15" s="962"/>
      <c r="BFC15" s="961"/>
      <c r="BFD15" s="961"/>
      <c r="BFE15" s="963"/>
      <c r="BFF15" s="962"/>
      <c r="BFG15" s="961"/>
      <c r="BFH15" s="961"/>
      <c r="BFI15" s="963"/>
      <c r="BFJ15" s="962"/>
      <c r="BFK15" s="961"/>
      <c r="BFL15" s="961"/>
      <c r="BFM15" s="963"/>
      <c r="BFN15" s="962"/>
      <c r="BFO15" s="961"/>
      <c r="BFP15" s="961"/>
      <c r="BFQ15" s="963"/>
      <c r="BFR15" s="962"/>
      <c r="BFS15" s="961"/>
      <c r="BFT15" s="961"/>
      <c r="BFU15" s="963"/>
      <c r="BFV15" s="962"/>
      <c r="BFW15" s="961"/>
      <c r="BFX15" s="961"/>
      <c r="BFY15" s="963"/>
      <c r="BFZ15" s="962"/>
      <c r="BGA15" s="961"/>
      <c r="BGB15" s="961"/>
      <c r="BGC15" s="963"/>
      <c r="BGD15" s="962"/>
      <c r="BGE15" s="961"/>
      <c r="BGF15" s="961"/>
      <c r="BGG15" s="963"/>
      <c r="BGH15" s="962"/>
      <c r="BGI15" s="961"/>
      <c r="BGJ15" s="961"/>
      <c r="BGK15" s="963"/>
      <c r="BGL15" s="962"/>
      <c r="BGM15" s="961"/>
      <c r="BGN15" s="961"/>
      <c r="BGO15" s="963"/>
      <c r="BGP15" s="962"/>
      <c r="BGQ15" s="961"/>
      <c r="BGR15" s="961"/>
      <c r="BGS15" s="963"/>
      <c r="BGT15" s="962"/>
      <c r="BGU15" s="961"/>
      <c r="BGV15" s="961"/>
      <c r="BGW15" s="963"/>
      <c r="BGX15" s="962"/>
      <c r="BGY15" s="961"/>
      <c r="BGZ15" s="961"/>
      <c r="BHA15" s="963"/>
      <c r="BHB15" s="962"/>
      <c r="BHC15" s="961"/>
      <c r="BHD15" s="961"/>
      <c r="BHE15" s="963"/>
      <c r="BHF15" s="962"/>
      <c r="BHG15" s="961"/>
      <c r="BHH15" s="961"/>
      <c r="BHI15" s="963"/>
      <c r="BHJ15" s="962"/>
      <c r="BHK15" s="961"/>
      <c r="BHL15" s="961"/>
      <c r="BHM15" s="963"/>
      <c r="BHN15" s="962"/>
      <c r="BHO15" s="961"/>
      <c r="BHP15" s="961"/>
      <c r="BHQ15" s="963"/>
      <c r="BHR15" s="962"/>
      <c r="BHS15" s="961"/>
      <c r="BHT15" s="961"/>
      <c r="BHU15" s="963"/>
      <c r="BHV15" s="962"/>
      <c r="BHW15" s="961"/>
      <c r="BHX15" s="961"/>
      <c r="BHY15" s="963"/>
      <c r="BHZ15" s="962"/>
      <c r="BIA15" s="961"/>
      <c r="BIB15" s="961"/>
      <c r="BIC15" s="963"/>
      <c r="BID15" s="962"/>
      <c r="BIE15" s="961"/>
      <c r="BIF15" s="961"/>
      <c r="BIG15" s="963"/>
      <c r="BIH15" s="962"/>
      <c r="BII15" s="961"/>
      <c r="BIJ15" s="961"/>
      <c r="BIK15" s="963"/>
      <c r="BIL15" s="962"/>
      <c r="BIM15" s="961"/>
      <c r="BIN15" s="961"/>
      <c r="BIO15" s="963"/>
      <c r="BIP15" s="962"/>
      <c r="BIQ15" s="961"/>
      <c r="BIR15" s="961"/>
      <c r="BIS15" s="963"/>
      <c r="BIT15" s="962"/>
      <c r="BIU15" s="961"/>
      <c r="BIV15" s="961"/>
      <c r="BIW15" s="963"/>
      <c r="BIX15" s="962"/>
      <c r="BIY15" s="961"/>
      <c r="BIZ15" s="961"/>
      <c r="BJA15" s="963"/>
      <c r="BJB15" s="962"/>
      <c r="BJC15" s="961"/>
      <c r="BJD15" s="961"/>
      <c r="BJE15" s="963"/>
      <c r="BJF15" s="962"/>
      <c r="BJG15" s="961"/>
      <c r="BJH15" s="961"/>
      <c r="BJI15" s="963"/>
      <c r="BJJ15" s="962"/>
      <c r="BJK15" s="961"/>
      <c r="BJL15" s="961"/>
      <c r="BJM15" s="963"/>
      <c r="BJN15" s="962"/>
      <c r="BJO15" s="961"/>
      <c r="BJP15" s="961"/>
      <c r="BJQ15" s="963"/>
      <c r="BJR15" s="962"/>
      <c r="BJS15" s="961"/>
      <c r="BJT15" s="961"/>
      <c r="BJU15" s="963"/>
      <c r="BJV15" s="962"/>
      <c r="BJW15" s="961"/>
      <c r="BJX15" s="961"/>
      <c r="BJY15" s="963"/>
      <c r="BJZ15" s="962"/>
      <c r="BKA15" s="961"/>
      <c r="BKB15" s="961"/>
      <c r="BKC15" s="963"/>
      <c r="BKD15" s="962"/>
      <c r="BKE15" s="961"/>
      <c r="BKF15" s="961"/>
      <c r="BKG15" s="963"/>
      <c r="BKH15" s="962"/>
      <c r="BKI15" s="961"/>
      <c r="BKJ15" s="961"/>
      <c r="BKK15" s="963"/>
      <c r="BKL15" s="962"/>
      <c r="BKM15" s="961"/>
      <c r="BKN15" s="961"/>
      <c r="BKO15" s="963"/>
      <c r="BKP15" s="962"/>
      <c r="BKQ15" s="961"/>
      <c r="BKR15" s="961"/>
      <c r="BKS15" s="963"/>
      <c r="BKT15" s="962"/>
      <c r="BKU15" s="961"/>
      <c r="BKV15" s="961"/>
      <c r="BKW15" s="963"/>
      <c r="BKX15" s="962"/>
      <c r="BKY15" s="961"/>
      <c r="BKZ15" s="961"/>
      <c r="BLA15" s="963"/>
      <c r="BLB15" s="962"/>
      <c r="BLC15" s="961"/>
      <c r="BLD15" s="961"/>
      <c r="BLE15" s="963"/>
      <c r="BLF15" s="962"/>
      <c r="BLG15" s="961"/>
      <c r="BLH15" s="961"/>
      <c r="BLI15" s="963"/>
      <c r="BLJ15" s="962"/>
      <c r="BLK15" s="961"/>
      <c r="BLL15" s="961"/>
      <c r="BLM15" s="963"/>
      <c r="BLN15" s="962"/>
      <c r="BLO15" s="961"/>
      <c r="BLP15" s="961"/>
      <c r="BLQ15" s="963"/>
      <c r="BLR15" s="962"/>
      <c r="BLS15" s="961"/>
      <c r="BLT15" s="961"/>
      <c r="BLU15" s="963"/>
      <c r="BLV15" s="962"/>
      <c r="BLW15" s="961"/>
      <c r="BLX15" s="961"/>
      <c r="BLY15" s="963"/>
      <c r="BLZ15" s="962"/>
      <c r="BMA15" s="961"/>
      <c r="BMB15" s="961"/>
      <c r="BMC15" s="963"/>
      <c r="BMD15" s="962"/>
      <c r="BME15" s="961"/>
      <c r="BMF15" s="961"/>
      <c r="BMG15" s="963"/>
      <c r="BMH15" s="962"/>
      <c r="BMI15" s="961"/>
      <c r="BMJ15" s="961"/>
      <c r="BMK15" s="963"/>
      <c r="BML15" s="962"/>
      <c r="BMM15" s="961"/>
      <c r="BMN15" s="961"/>
      <c r="BMO15" s="963"/>
      <c r="BMP15" s="962"/>
      <c r="BMQ15" s="961"/>
      <c r="BMR15" s="961"/>
      <c r="BMS15" s="963"/>
      <c r="BMT15" s="962"/>
      <c r="BMU15" s="961"/>
      <c r="BMV15" s="961"/>
      <c r="BMW15" s="963"/>
      <c r="BMX15" s="962"/>
      <c r="BMY15" s="961"/>
      <c r="BMZ15" s="961"/>
      <c r="BNA15" s="963"/>
      <c r="BNB15" s="962"/>
      <c r="BNC15" s="961"/>
      <c r="BND15" s="961"/>
      <c r="BNE15" s="963"/>
      <c r="BNF15" s="962"/>
      <c r="BNG15" s="961"/>
      <c r="BNH15" s="961"/>
      <c r="BNI15" s="963"/>
      <c r="BNJ15" s="962"/>
      <c r="BNK15" s="961"/>
      <c r="BNL15" s="961"/>
      <c r="BNM15" s="963"/>
      <c r="BNN15" s="962"/>
      <c r="BNO15" s="961"/>
      <c r="BNP15" s="961"/>
      <c r="BNQ15" s="963"/>
      <c r="BNR15" s="962"/>
      <c r="BNS15" s="961"/>
      <c r="BNT15" s="961"/>
      <c r="BNU15" s="963"/>
      <c r="BNV15" s="962"/>
      <c r="BNW15" s="961"/>
      <c r="BNX15" s="961"/>
      <c r="BNY15" s="963"/>
      <c r="BNZ15" s="962"/>
      <c r="BOA15" s="961"/>
      <c r="BOB15" s="961"/>
      <c r="BOC15" s="963"/>
      <c r="BOD15" s="962"/>
      <c r="BOE15" s="961"/>
      <c r="BOF15" s="961"/>
      <c r="BOG15" s="963"/>
      <c r="BOH15" s="962"/>
      <c r="BOI15" s="961"/>
      <c r="BOJ15" s="961"/>
      <c r="BOK15" s="963"/>
      <c r="BOL15" s="962"/>
      <c r="BOM15" s="961"/>
      <c r="BON15" s="961"/>
      <c r="BOO15" s="963"/>
      <c r="BOP15" s="962"/>
      <c r="BOQ15" s="961"/>
      <c r="BOR15" s="961"/>
      <c r="BOS15" s="963"/>
      <c r="BOT15" s="962"/>
      <c r="BOU15" s="961"/>
      <c r="BOV15" s="961"/>
      <c r="BOW15" s="963"/>
      <c r="BOX15" s="962"/>
      <c r="BOY15" s="961"/>
      <c r="BOZ15" s="961"/>
      <c r="BPA15" s="963"/>
      <c r="BPB15" s="962"/>
      <c r="BPC15" s="961"/>
      <c r="BPD15" s="961"/>
      <c r="BPE15" s="963"/>
      <c r="BPF15" s="962"/>
      <c r="BPG15" s="961"/>
      <c r="BPH15" s="961"/>
      <c r="BPI15" s="963"/>
      <c r="BPJ15" s="962"/>
      <c r="BPK15" s="961"/>
      <c r="BPL15" s="961"/>
      <c r="BPM15" s="963"/>
      <c r="BPN15" s="962"/>
      <c r="BPO15" s="961"/>
      <c r="BPP15" s="961"/>
      <c r="BPQ15" s="963"/>
      <c r="BPR15" s="962"/>
      <c r="BPS15" s="961"/>
      <c r="BPT15" s="961"/>
      <c r="BPU15" s="963"/>
      <c r="BPV15" s="962"/>
      <c r="BPW15" s="961"/>
      <c r="BPX15" s="961"/>
      <c r="BPY15" s="963"/>
      <c r="BPZ15" s="962"/>
      <c r="BQA15" s="961"/>
      <c r="BQB15" s="961"/>
      <c r="BQC15" s="963"/>
      <c r="BQD15" s="962"/>
      <c r="BQE15" s="961"/>
      <c r="BQF15" s="961"/>
      <c r="BQG15" s="963"/>
      <c r="BQH15" s="962"/>
      <c r="BQI15" s="961"/>
      <c r="BQJ15" s="961"/>
      <c r="BQK15" s="963"/>
      <c r="BQL15" s="962"/>
      <c r="BQM15" s="961"/>
      <c r="BQN15" s="961"/>
      <c r="BQO15" s="963"/>
      <c r="BQP15" s="962"/>
      <c r="BQQ15" s="961"/>
      <c r="BQR15" s="961"/>
      <c r="BQS15" s="963"/>
      <c r="BQT15" s="962"/>
      <c r="BQU15" s="961"/>
      <c r="BQV15" s="961"/>
      <c r="BQW15" s="963"/>
      <c r="BQX15" s="962"/>
      <c r="BQY15" s="961"/>
      <c r="BQZ15" s="961"/>
      <c r="BRA15" s="963"/>
      <c r="BRB15" s="962"/>
      <c r="BRC15" s="961"/>
      <c r="BRD15" s="961"/>
      <c r="BRE15" s="963"/>
      <c r="BRF15" s="962"/>
      <c r="BRG15" s="961"/>
      <c r="BRH15" s="961"/>
      <c r="BRI15" s="963"/>
      <c r="BRJ15" s="962"/>
      <c r="BRK15" s="961"/>
      <c r="BRL15" s="961"/>
      <c r="BRM15" s="963"/>
      <c r="BRN15" s="962"/>
      <c r="BRO15" s="961"/>
      <c r="BRP15" s="961"/>
      <c r="BRQ15" s="963"/>
      <c r="BRR15" s="962"/>
      <c r="BRS15" s="961"/>
      <c r="BRT15" s="961"/>
      <c r="BRU15" s="963"/>
      <c r="BRV15" s="962"/>
      <c r="BRW15" s="961"/>
      <c r="BRX15" s="961"/>
      <c r="BRY15" s="963"/>
      <c r="BRZ15" s="962"/>
      <c r="BSA15" s="961"/>
      <c r="BSB15" s="961"/>
      <c r="BSC15" s="963"/>
      <c r="BSD15" s="962"/>
      <c r="BSE15" s="961"/>
      <c r="BSF15" s="961"/>
      <c r="BSG15" s="963"/>
      <c r="BSH15" s="962"/>
      <c r="BSI15" s="961"/>
      <c r="BSJ15" s="961"/>
      <c r="BSK15" s="963"/>
      <c r="BSL15" s="962"/>
      <c r="BSM15" s="961"/>
      <c r="BSN15" s="961"/>
      <c r="BSO15" s="963"/>
      <c r="BSP15" s="962"/>
      <c r="BSQ15" s="961"/>
      <c r="BSR15" s="961"/>
      <c r="BSS15" s="963"/>
      <c r="BST15" s="962"/>
      <c r="BSU15" s="961"/>
      <c r="BSV15" s="961"/>
      <c r="BSW15" s="963"/>
      <c r="BSX15" s="962"/>
      <c r="BSY15" s="961"/>
      <c r="BSZ15" s="961"/>
      <c r="BTA15" s="963"/>
      <c r="BTB15" s="962"/>
      <c r="BTC15" s="961"/>
      <c r="BTD15" s="961"/>
      <c r="BTE15" s="963"/>
      <c r="BTF15" s="962"/>
      <c r="BTG15" s="961"/>
      <c r="BTH15" s="961"/>
      <c r="BTI15" s="963"/>
      <c r="BTJ15" s="962"/>
      <c r="BTK15" s="961"/>
      <c r="BTL15" s="961"/>
      <c r="BTM15" s="963"/>
      <c r="BTN15" s="962"/>
      <c r="BTO15" s="961"/>
      <c r="BTP15" s="961"/>
      <c r="BTQ15" s="963"/>
      <c r="BTR15" s="962"/>
      <c r="BTS15" s="961"/>
      <c r="BTT15" s="961"/>
      <c r="BTU15" s="963"/>
      <c r="BTV15" s="962"/>
      <c r="BTW15" s="961"/>
      <c r="BTX15" s="961"/>
      <c r="BTY15" s="963"/>
      <c r="BTZ15" s="962"/>
      <c r="BUA15" s="961"/>
      <c r="BUB15" s="961"/>
      <c r="BUC15" s="963"/>
      <c r="BUD15" s="962"/>
      <c r="BUE15" s="961"/>
      <c r="BUF15" s="961"/>
      <c r="BUG15" s="963"/>
      <c r="BUH15" s="962"/>
      <c r="BUI15" s="961"/>
      <c r="BUJ15" s="961"/>
      <c r="BUK15" s="963"/>
      <c r="BUL15" s="962"/>
      <c r="BUM15" s="961"/>
      <c r="BUN15" s="961"/>
      <c r="BUO15" s="963"/>
      <c r="BUP15" s="962"/>
      <c r="BUQ15" s="961"/>
      <c r="BUR15" s="961"/>
      <c r="BUS15" s="963"/>
      <c r="BUT15" s="962"/>
      <c r="BUU15" s="961"/>
      <c r="BUV15" s="961"/>
      <c r="BUW15" s="963"/>
      <c r="BUX15" s="962"/>
      <c r="BUY15" s="961"/>
      <c r="BUZ15" s="961"/>
      <c r="BVA15" s="963"/>
      <c r="BVB15" s="962"/>
      <c r="BVC15" s="961"/>
      <c r="BVD15" s="961"/>
      <c r="BVE15" s="963"/>
      <c r="BVF15" s="962"/>
      <c r="BVG15" s="961"/>
      <c r="BVH15" s="961"/>
      <c r="BVI15" s="963"/>
      <c r="BVJ15" s="962"/>
      <c r="BVK15" s="961"/>
      <c r="BVL15" s="961"/>
      <c r="BVM15" s="963"/>
      <c r="BVN15" s="962"/>
      <c r="BVO15" s="961"/>
      <c r="BVP15" s="961"/>
      <c r="BVQ15" s="963"/>
      <c r="BVR15" s="962"/>
      <c r="BVS15" s="961"/>
      <c r="BVT15" s="961"/>
      <c r="BVU15" s="963"/>
      <c r="BVV15" s="962"/>
      <c r="BVW15" s="961"/>
      <c r="BVX15" s="961"/>
      <c r="BVY15" s="963"/>
      <c r="BVZ15" s="962"/>
      <c r="BWA15" s="961"/>
      <c r="BWB15" s="961"/>
      <c r="BWC15" s="963"/>
      <c r="BWD15" s="962"/>
      <c r="BWE15" s="961"/>
      <c r="BWF15" s="961"/>
      <c r="BWG15" s="963"/>
      <c r="BWH15" s="962"/>
      <c r="BWI15" s="961"/>
      <c r="BWJ15" s="961"/>
      <c r="BWK15" s="963"/>
      <c r="BWL15" s="962"/>
      <c r="BWM15" s="961"/>
      <c r="BWN15" s="961"/>
      <c r="BWO15" s="963"/>
      <c r="BWP15" s="962"/>
      <c r="BWQ15" s="961"/>
      <c r="BWR15" s="961"/>
      <c r="BWS15" s="963"/>
      <c r="BWT15" s="962"/>
      <c r="BWU15" s="961"/>
      <c r="BWV15" s="961"/>
      <c r="BWW15" s="963"/>
      <c r="BWX15" s="962"/>
      <c r="BWY15" s="961"/>
      <c r="BWZ15" s="961"/>
      <c r="BXA15" s="963"/>
      <c r="BXB15" s="962"/>
      <c r="BXC15" s="961"/>
      <c r="BXD15" s="961"/>
      <c r="BXE15" s="963"/>
      <c r="BXF15" s="962"/>
      <c r="BXG15" s="961"/>
      <c r="BXH15" s="961"/>
      <c r="BXI15" s="963"/>
      <c r="BXJ15" s="962"/>
      <c r="BXK15" s="961"/>
      <c r="BXL15" s="961"/>
      <c r="BXM15" s="963"/>
      <c r="BXN15" s="962"/>
      <c r="BXO15" s="961"/>
      <c r="BXP15" s="961"/>
      <c r="BXQ15" s="963"/>
      <c r="BXR15" s="962"/>
      <c r="BXS15" s="961"/>
      <c r="BXT15" s="961"/>
      <c r="BXU15" s="963"/>
      <c r="BXV15" s="962"/>
      <c r="BXW15" s="961"/>
      <c r="BXX15" s="961"/>
      <c r="BXY15" s="963"/>
      <c r="BXZ15" s="962"/>
      <c r="BYA15" s="961"/>
      <c r="BYB15" s="961"/>
      <c r="BYC15" s="963"/>
      <c r="BYD15" s="962"/>
      <c r="BYE15" s="961"/>
      <c r="BYF15" s="961"/>
      <c r="BYG15" s="963"/>
      <c r="BYH15" s="962"/>
      <c r="BYI15" s="961"/>
      <c r="BYJ15" s="961"/>
      <c r="BYK15" s="963"/>
      <c r="BYL15" s="962"/>
      <c r="BYM15" s="961"/>
      <c r="BYN15" s="961"/>
      <c r="BYO15" s="963"/>
      <c r="BYP15" s="962"/>
      <c r="BYQ15" s="961"/>
      <c r="BYR15" s="961"/>
      <c r="BYS15" s="963"/>
      <c r="BYT15" s="962"/>
      <c r="BYU15" s="961"/>
      <c r="BYV15" s="961"/>
      <c r="BYW15" s="963"/>
      <c r="BYX15" s="962"/>
      <c r="BYY15" s="961"/>
      <c r="BYZ15" s="961"/>
      <c r="BZA15" s="963"/>
      <c r="BZB15" s="962"/>
      <c r="BZC15" s="961"/>
      <c r="BZD15" s="961"/>
      <c r="BZE15" s="963"/>
      <c r="BZF15" s="962"/>
      <c r="BZG15" s="961"/>
      <c r="BZH15" s="961"/>
      <c r="BZI15" s="963"/>
      <c r="BZJ15" s="962"/>
      <c r="BZK15" s="961"/>
      <c r="BZL15" s="961"/>
      <c r="BZM15" s="963"/>
      <c r="BZN15" s="962"/>
      <c r="BZO15" s="961"/>
      <c r="BZP15" s="961"/>
      <c r="BZQ15" s="963"/>
      <c r="BZR15" s="962"/>
      <c r="BZS15" s="961"/>
      <c r="BZT15" s="961"/>
      <c r="BZU15" s="963"/>
      <c r="BZV15" s="962"/>
      <c r="BZW15" s="961"/>
      <c r="BZX15" s="961"/>
      <c r="BZY15" s="963"/>
      <c r="BZZ15" s="962"/>
      <c r="CAA15" s="961"/>
      <c r="CAB15" s="961"/>
      <c r="CAC15" s="963"/>
      <c r="CAD15" s="962"/>
      <c r="CAE15" s="961"/>
      <c r="CAF15" s="961"/>
      <c r="CAG15" s="963"/>
      <c r="CAH15" s="962"/>
      <c r="CAI15" s="961"/>
      <c r="CAJ15" s="961"/>
      <c r="CAK15" s="963"/>
      <c r="CAL15" s="962"/>
      <c r="CAM15" s="961"/>
      <c r="CAN15" s="961"/>
      <c r="CAO15" s="963"/>
      <c r="CAP15" s="962"/>
      <c r="CAQ15" s="961"/>
      <c r="CAR15" s="961"/>
      <c r="CAS15" s="963"/>
      <c r="CAT15" s="962"/>
      <c r="CAU15" s="961"/>
      <c r="CAV15" s="961"/>
      <c r="CAW15" s="963"/>
      <c r="CAX15" s="962"/>
      <c r="CAY15" s="961"/>
      <c r="CAZ15" s="961"/>
      <c r="CBA15" s="963"/>
      <c r="CBB15" s="962"/>
      <c r="CBC15" s="961"/>
      <c r="CBD15" s="961"/>
      <c r="CBE15" s="963"/>
      <c r="CBF15" s="962"/>
      <c r="CBG15" s="961"/>
      <c r="CBH15" s="961"/>
      <c r="CBI15" s="963"/>
      <c r="CBJ15" s="962"/>
      <c r="CBK15" s="961"/>
      <c r="CBL15" s="961"/>
      <c r="CBM15" s="963"/>
      <c r="CBN15" s="962"/>
      <c r="CBO15" s="961"/>
      <c r="CBP15" s="961"/>
      <c r="CBQ15" s="963"/>
      <c r="CBR15" s="962"/>
      <c r="CBS15" s="961"/>
      <c r="CBT15" s="961"/>
      <c r="CBU15" s="963"/>
      <c r="CBV15" s="962"/>
      <c r="CBW15" s="961"/>
      <c r="CBX15" s="961"/>
      <c r="CBY15" s="963"/>
      <c r="CBZ15" s="962"/>
      <c r="CCA15" s="961"/>
      <c r="CCB15" s="961"/>
      <c r="CCC15" s="963"/>
      <c r="CCD15" s="962"/>
      <c r="CCE15" s="961"/>
      <c r="CCF15" s="961"/>
      <c r="CCG15" s="963"/>
      <c r="CCH15" s="962"/>
      <c r="CCI15" s="961"/>
      <c r="CCJ15" s="961"/>
      <c r="CCK15" s="963"/>
      <c r="CCL15" s="962"/>
      <c r="CCM15" s="961"/>
      <c r="CCN15" s="961"/>
      <c r="CCO15" s="963"/>
      <c r="CCP15" s="962"/>
      <c r="CCQ15" s="961"/>
      <c r="CCR15" s="961"/>
      <c r="CCS15" s="963"/>
      <c r="CCT15" s="962"/>
      <c r="CCU15" s="961"/>
      <c r="CCV15" s="961"/>
      <c r="CCW15" s="963"/>
      <c r="CCX15" s="962"/>
      <c r="CCY15" s="961"/>
      <c r="CCZ15" s="961"/>
      <c r="CDA15" s="963"/>
      <c r="CDB15" s="962"/>
      <c r="CDC15" s="961"/>
      <c r="CDD15" s="961"/>
      <c r="CDE15" s="963"/>
      <c r="CDF15" s="962"/>
      <c r="CDG15" s="961"/>
      <c r="CDH15" s="961"/>
      <c r="CDI15" s="963"/>
      <c r="CDJ15" s="962"/>
      <c r="CDK15" s="961"/>
      <c r="CDL15" s="961"/>
      <c r="CDM15" s="963"/>
      <c r="CDN15" s="962"/>
      <c r="CDO15" s="961"/>
      <c r="CDP15" s="961"/>
      <c r="CDQ15" s="963"/>
      <c r="CDR15" s="962"/>
      <c r="CDS15" s="961"/>
      <c r="CDT15" s="961"/>
      <c r="CDU15" s="963"/>
      <c r="CDV15" s="962"/>
      <c r="CDW15" s="961"/>
      <c r="CDX15" s="961"/>
      <c r="CDY15" s="963"/>
      <c r="CDZ15" s="962"/>
      <c r="CEA15" s="961"/>
      <c r="CEB15" s="961"/>
      <c r="CEC15" s="963"/>
      <c r="CED15" s="962"/>
      <c r="CEE15" s="961"/>
      <c r="CEF15" s="961"/>
      <c r="CEG15" s="963"/>
      <c r="CEH15" s="962"/>
      <c r="CEI15" s="961"/>
      <c r="CEJ15" s="961"/>
      <c r="CEK15" s="963"/>
      <c r="CEL15" s="962"/>
      <c r="CEM15" s="961"/>
      <c r="CEN15" s="961"/>
      <c r="CEO15" s="963"/>
      <c r="CEP15" s="962"/>
      <c r="CEQ15" s="961"/>
      <c r="CER15" s="961"/>
      <c r="CES15" s="963"/>
      <c r="CET15" s="962"/>
      <c r="CEU15" s="961"/>
      <c r="CEV15" s="961"/>
      <c r="CEW15" s="963"/>
      <c r="CEX15" s="962"/>
      <c r="CEY15" s="961"/>
      <c r="CEZ15" s="961"/>
      <c r="CFA15" s="963"/>
      <c r="CFB15" s="962"/>
      <c r="CFC15" s="961"/>
      <c r="CFD15" s="961"/>
      <c r="CFE15" s="963"/>
      <c r="CFF15" s="962"/>
      <c r="CFG15" s="961"/>
      <c r="CFH15" s="961"/>
      <c r="CFI15" s="963"/>
      <c r="CFJ15" s="962"/>
      <c r="CFK15" s="961"/>
      <c r="CFL15" s="961"/>
      <c r="CFM15" s="963"/>
      <c r="CFN15" s="962"/>
      <c r="CFO15" s="961"/>
      <c r="CFP15" s="961"/>
      <c r="CFQ15" s="963"/>
      <c r="CFR15" s="962"/>
      <c r="CFS15" s="961"/>
      <c r="CFT15" s="961"/>
      <c r="CFU15" s="963"/>
      <c r="CFV15" s="962"/>
      <c r="CFW15" s="961"/>
      <c r="CFX15" s="961"/>
      <c r="CFY15" s="963"/>
      <c r="CFZ15" s="962"/>
      <c r="CGA15" s="961"/>
      <c r="CGB15" s="961"/>
      <c r="CGC15" s="963"/>
      <c r="CGD15" s="962"/>
      <c r="CGE15" s="961"/>
      <c r="CGF15" s="961"/>
      <c r="CGG15" s="963"/>
      <c r="CGH15" s="962"/>
      <c r="CGI15" s="961"/>
      <c r="CGJ15" s="961"/>
      <c r="CGK15" s="963"/>
      <c r="CGL15" s="962"/>
      <c r="CGM15" s="961"/>
      <c r="CGN15" s="961"/>
      <c r="CGO15" s="963"/>
      <c r="CGP15" s="962"/>
      <c r="CGQ15" s="961"/>
      <c r="CGR15" s="961"/>
      <c r="CGS15" s="963"/>
      <c r="CGT15" s="962"/>
      <c r="CGU15" s="961"/>
      <c r="CGV15" s="961"/>
      <c r="CGW15" s="963"/>
      <c r="CGX15" s="962"/>
      <c r="CGY15" s="961"/>
      <c r="CGZ15" s="961"/>
      <c r="CHA15" s="963"/>
      <c r="CHB15" s="962"/>
      <c r="CHC15" s="961"/>
      <c r="CHD15" s="961"/>
      <c r="CHE15" s="963"/>
      <c r="CHF15" s="962"/>
      <c r="CHG15" s="961"/>
      <c r="CHH15" s="961"/>
      <c r="CHI15" s="963"/>
      <c r="CHJ15" s="962"/>
      <c r="CHK15" s="961"/>
      <c r="CHL15" s="961"/>
      <c r="CHM15" s="963"/>
      <c r="CHN15" s="962"/>
      <c r="CHO15" s="961"/>
      <c r="CHP15" s="961"/>
      <c r="CHQ15" s="963"/>
      <c r="CHR15" s="962"/>
      <c r="CHS15" s="961"/>
      <c r="CHT15" s="961"/>
      <c r="CHU15" s="963"/>
      <c r="CHV15" s="962"/>
      <c r="CHW15" s="961"/>
      <c r="CHX15" s="961"/>
      <c r="CHY15" s="963"/>
      <c r="CHZ15" s="962"/>
      <c r="CIA15" s="961"/>
      <c r="CIB15" s="961"/>
      <c r="CIC15" s="963"/>
      <c r="CID15" s="962"/>
      <c r="CIE15" s="961"/>
      <c r="CIF15" s="961"/>
      <c r="CIG15" s="963"/>
      <c r="CIH15" s="962"/>
      <c r="CII15" s="961"/>
      <c r="CIJ15" s="961"/>
      <c r="CIK15" s="963"/>
      <c r="CIL15" s="962"/>
      <c r="CIM15" s="961"/>
      <c r="CIN15" s="961"/>
      <c r="CIO15" s="963"/>
      <c r="CIP15" s="962"/>
      <c r="CIQ15" s="961"/>
      <c r="CIR15" s="961"/>
      <c r="CIS15" s="963"/>
      <c r="CIT15" s="962"/>
      <c r="CIU15" s="961"/>
      <c r="CIV15" s="961"/>
      <c r="CIW15" s="963"/>
      <c r="CIX15" s="962"/>
      <c r="CIY15" s="961"/>
      <c r="CIZ15" s="961"/>
      <c r="CJA15" s="963"/>
      <c r="CJB15" s="962"/>
      <c r="CJC15" s="961"/>
      <c r="CJD15" s="961"/>
      <c r="CJE15" s="963"/>
      <c r="CJF15" s="962"/>
      <c r="CJG15" s="961"/>
      <c r="CJH15" s="961"/>
      <c r="CJI15" s="963"/>
      <c r="CJJ15" s="962"/>
      <c r="CJK15" s="961"/>
      <c r="CJL15" s="961"/>
      <c r="CJM15" s="963"/>
      <c r="CJN15" s="962"/>
      <c r="CJO15" s="961"/>
      <c r="CJP15" s="961"/>
      <c r="CJQ15" s="963"/>
      <c r="CJR15" s="962"/>
      <c r="CJS15" s="961"/>
      <c r="CJT15" s="961"/>
      <c r="CJU15" s="963"/>
      <c r="CJV15" s="962"/>
      <c r="CJW15" s="961"/>
      <c r="CJX15" s="961"/>
      <c r="CJY15" s="963"/>
      <c r="CJZ15" s="962"/>
      <c r="CKA15" s="961"/>
      <c r="CKB15" s="961"/>
      <c r="CKC15" s="963"/>
      <c r="CKD15" s="962"/>
      <c r="CKE15" s="961"/>
      <c r="CKF15" s="961"/>
      <c r="CKG15" s="963"/>
      <c r="CKH15" s="962"/>
      <c r="CKI15" s="961"/>
      <c r="CKJ15" s="961"/>
      <c r="CKK15" s="963"/>
      <c r="CKL15" s="962"/>
      <c r="CKM15" s="961"/>
      <c r="CKN15" s="961"/>
      <c r="CKO15" s="963"/>
      <c r="CKP15" s="962"/>
      <c r="CKQ15" s="961"/>
      <c r="CKR15" s="961"/>
      <c r="CKS15" s="963"/>
      <c r="CKT15" s="962"/>
      <c r="CKU15" s="961"/>
      <c r="CKV15" s="961"/>
      <c r="CKW15" s="963"/>
      <c r="CKX15" s="962"/>
      <c r="CKY15" s="961"/>
      <c r="CKZ15" s="961"/>
      <c r="CLA15" s="963"/>
      <c r="CLB15" s="962"/>
      <c r="CLC15" s="961"/>
      <c r="CLD15" s="961"/>
      <c r="CLE15" s="963"/>
      <c r="CLF15" s="962"/>
      <c r="CLG15" s="961"/>
      <c r="CLH15" s="961"/>
      <c r="CLI15" s="963"/>
      <c r="CLJ15" s="962"/>
      <c r="CLK15" s="961"/>
      <c r="CLL15" s="961"/>
      <c r="CLM15" s="963"/>
      <c r="CLN15" s="962"/>
      <c r="CLO15" s="961"/>
      <c r="CLP15" s="961"/>
      <c r="CLQ15" s="963"/>
      <c r="CLR15" s="962"/>
      <c r="CLS15" s="961"/>
      <c r="CLT15" s="961"/>
      <c r="CLU15" s="963"/>
      <c r="CLV15" s="962"/>
      <c r="CLW15" s="961"/>
      <c r="CLX15" s="961"/>
      <c r="CLY15" s="963"/>
      <c r="CLZ15" s="962"/>
      <c r="CMA15" s="961"/>
      <c r="CMB15" s="961"/>
      <c r="CMC15" s="963"/>
      <c r="CMD15" s="962"/>
      <c r="CME15" s="961"/>
      <c r="CMF15" s="961"/>
      <c r="CMG15" s="963"/>
      <c r="CMH15" s="962"/>
      <c r="CMI15" s="961"/>
      <c r="CMJ15" s="961"/>
      <c r="CMK15" s="963"/>
      <c r="CML15" s="962"/>
      <c r="CMM15" s="961"/>
      <c r="CMN15" s="961"/>
      <c r="CMO15" s="963"/>
      <c r="CMP15" s="962"/>
      <c r="CMQ15" s="961"/>
      <c r="CMR15" s="961"/>
      <c r="CMS15" s="963"/>
      <c r="CMT15" s="962"/>
      <c r="CMU15" s="961"/>
      <c r="CMV15" s="961"/>
      <c r="CMW15" s="963"/>
      <c r="CMX15" s="962"/>
      <c r="CMY15" s="961"/>
      <c r="CMZ15" s="961"/>
      <c r="CNA15" s="963"/>
      <c r="CNB15" s="962"/>
      <c r="CNC15" s="961"/>
      <c r="CND15" s="961"/>
      <c r="CNE15" s="963"/>
      <c r="CNF15" s="962"/>
      <c r="CNG15" s="961"/>
      <c r="CNH15" s="961"/>
      <c r="CNI15" s="963"/>
      <c r="CNJ15" s="962"/>
      <c r="CNK15" s="961"/>
      <c r="CNL15" s="961"/>
      <c r="CNM15" s="963"/>
      <c r="CNN15" s="962"/>
      <c r="CNO15" s="961"/>
      <c r="CNP15" s="961"/>
      <c r="CNQ15" s="963"/>
      <c r="CNR15" s="962"/>
      <c r="CNS15" s="961"/>
      <c r="CNT15" s="961"/>
      <c r="CNU15" s="963"/>
      <c r="CNV15" s="962"/>
      <c r="CNW15" s="961"/>
      <c r="CNX15" s="961"/>
      <c r="CNY15" s="963"/>
      <c r="CNZ15" s="962"/>
      <c r="COA15" s="961"/>
      <c r="COB15" s="961"/>
      <c r="COC15" s="963"/>
      <c r="COD15" s="962"/>
      <c r="COE15" s="961"/>
      <c r="COF15" s="961"/>
      <c r="COG15" s="963"/>
      <c r="COH15" s="962"/>
      <c r="COI15" s="961"/>
      <c r="COJ15" s="961"/>
      <c r="COK15" s="963"/>
      <c r="COL15" s="962"/>
      <c r="COM15" s="961"/>
      <c r="CON15" s="961"/>
      <c r="COO15" s="963"/>
      <c r="COP15" s="962"/>
      <c r="COQ15" s="961"/>
      <c r="COR15" s="961"/>
      <c r="COS15" s="963"/>
      <c r="COT15" s="962"/>
      <c r="COU15" s="961"/>
      <c r="COV15" s="961"/>
      <c r="COW15" s="963"/>
      <c r="COX15" s="962"/>
      <c r="COY15" s="961"/>
      <c r="COZ15" s="961"/>
      <c r="CPA15" s="963"/>
      <c r="CPB15" s="962"/>
      <c r="CPC15" s="961"/>
      <c r="CPD15" s="961"/>
      <c r="CPE15" s="963"/>
      <c r="CPF15" s="962"/>
      <c r="CPG15" s="961"/>
      <c r="CPH15" s="961"/>
      <c r="CPI15" s="963"/>
      <c r="CPJ15" s="962"/>
      <c r="CPK15" s="961"/>
      <c r="CPL15" s="961"/>
      <c r="CPM15" s="963"/>
      <c r="CPN15" s="962"/>
      <c r="CPO15" s="961"/>
      <c r="CPP15" s="961"/>
      <c r="CPQ15" s="963"/>
      <c r="CPR15" s="962"/>
      <c r="CPS15" s="961"/>
      <c r="CPT15" s="961"/>
      <c r="CPU15" s="963"/>
      <c r="CPV15" s="962"/>
      <c r="CPW15" s="961"/>
      <c r="CPX15" s="961"/>
      <c r="CPY15" s="963"/>
      <c r="CPZ15" s="962"/>
      <c r="CQA15" s="961"/>
      <c r="CQB15" s="961"/>
      <c r="CQC15" s="963"/>
      <c r="CQD15" s="962"/>
      <c r="CQE15" s="961"/>
      <c r="CQF15" s="961"/>
      <c r="CQG15" s="963"/>
      <c r="CQH15" s="962"/>
      <c r="CQI15" s="961"/>
      <c r="CQJ15" s="961"/>
      <c r="CQK15" s="963"/>
      <c r="CQL15" s="962"/>
      <c r="CQM15" s="961"/>
      <c r="CQN15" s="961"/>
      <c r="CQO15" s="963"/>
      <c r="CQP15" s="962"/>
      <c r="CQQ15" s="961"/>
      <c r="CQR15" s="961"/>
      <c r="CQS15" s="963"/>
      <c r="CQT15" s="962"/>
      <c r="CQU15" s="961"/>
      <c r="CQV15" s="961"/>
      <c r="CQW15" s="963"/>
      <c r="CQX15" s="962"/>
      <c r="CQY15" s="961"/>
      <c r="CQZ15" s="961"/>
      <c r="CRA15" s="963"/>
      <c r="CRB15" s="962"/>
      <c r="CRC15" s="961"/>
      <c r="CRD15" s="961"/>
      <c r="CRE15" s="963"/>
      <c r="CRF15" s="962"/>
      <c r="CRG15" s="961"/>
      <c r="CRH15" s="961"/>
      <c r="CRI15" s="963"/>
      <c r="CRJ15" s="962"/>
      <c r="CRK15" s="961"/>
      <c r="CRL15" s="961"/>
      <c r="CRM15" s="963"/>
      <c r="CRN15" s="962"/>
      <c r="CRO15" s="961"/>
      <c r="CRP15" s="961"/>
      <c r="CRQ15" s="963"/>
      <c r="CRR15" s="962"/>
      <c r="CRS15" s="961"/>
      <c r="CRT15" s="961"/>
      <c r="CRU15" s="963"/>
      <c r="CRV15" s="962"/>
      <c r="CRW15" s="961"/>
      <c r="CRX15" s="961"/>
      <c r="CRY15" s="963"/>
      <c r="CRZ15" s="962"/>
      <c r="CSA15" s="961"/>
      <c r="CSB15" s="961"/>
      <c r="CSC15" s="963"/>
      <c r="CSD15" s="962"/>
      <c r="CSE15" s="961"/>
      <c r="CSF15" s="961"/>
      <c r="CSG15" s="963"/>
      <c r="CSH15" s="962"/>
      <c r="CSI15" s="961"/>
      <c r="CSJ15" s="961"/>
      <c r="CSK15" s="963"/>
      <c r="CSL15" s="962"/>
      <c r="CSM15" s="961"/>
      <c r="CSN15" s="961"/>
      <c r="CSO15" s="963"/>
      <c r="CSP15" s="962"/>
      <c r="CSQ15" s="961"/>
      <c r="CSR15" s="961"/>
      <c r="CSS15" s="963"/>
      <c r="CST15" s="962"/>
      <c r="CSU15" s="961"/>
      <c r="CSV15" s="961"/>
      <c r="CSW15" s="963"/>
      <c r="CSX15" s="962"/>
      <c r="CSY15" s="961"/>
      <c r="CSZ15" s="961"/>
      <c r="CTA15" s="963"/>
      <c r="CTB15" s="962"/>
      <c r="CTC15" s="961"/>
      <c r="CTD15" s="961"/>
      <c r="CTE15" s="963"/>
      <c r="CTF15" s="962"/>
      <c r="CTG15" s="961"/>
      <c r="CTH15" s="961"/>
      <c r="CTI15" s="963"/>
      <c r="CTJ15" s="962"/>
      <c r="CTK15" s="961"/>
      <c r="CTL15" s="961"/>
      <c r="CTM15" s="963"/>
      <c r="CTN15" s="962"/>
      <c r="CTO15" s="961"/>
      <c r="CTP15" s="961"/>
      <c r="CTQ15" s="963"/>
      <c r="CTR15" s="962"/>
      <c r="CTS15" s="961"/>
      <c r="CTT15" s="961"/>
      <c r="CTU15" s="963"/>
      <c r="CTV15" s="962"/>
      <c r="CTW15" s="961"/>
      <c r="CTX15" s="961"/>
      <c r="CTY15" s="963"/>
      <c r="CTZ15" s="962"/>
      <c r="CUA15" s="961"/>
      <c r="CUB15" s="961"/>
      <c r="CUC15" s="963"/>
      <c r="CUD15" s="962"/>
      <c r="CUE15" s="961"/>
      <c r="CUF15" s="961"/>
      <c r="CUG15" s="963"/>
      <c r="CUH15" s="962"/>
      <c r="CUI15" s="961"/>
      <c r="CUJ15" s="961"/>
      <c r="CUK15" s="963"/>
      <c r="CUL15" s="962"/>
      <c r="CUM15" s="961"/>
      <c r="CUN15" s="961"/>
      <c r="CUO15" s="963"/>
      <c r="CUP15" s="962"/>
      <c r="CUQ15" s="961"/>
      <c r="CUR15" s="961"/>
      <c r="CUS15" s="963"/>
      <c r="CUT15" s="962"/>
      <c r="CUU15" s="961"/>
      <c r="CUV15" s="961"/>
      <c r="CUW15" s="963"/>
      <c r="CUX15" s="962"/>
      <c r="CUY15" s="961"/>
      <c r="CUZ15" s="961"/>
      <c r="CVA15" s="963"/>
      <c r="CVB15" s="962"/>
      <c r="CVC15" s="961"/>
      <c r="CVD15" s="961"/>
      <c r="CVE15" s="963"/>
      <c r="CVF15" s="962"/>
      <c r="CVG15" s="961"/>
      <c r="CVH15" s="961"/>
      <c r="CVI15" s="963"/>
      <c r="CVJ15" s="962"/>
      <c r="CVK15" s="961"/>
      <c r="CVL15" s="961"/>
      <c r="CVM15" s="963"/>
      <c r="CVN15" s="962"/>
      <c r="CVO15" s="961"/>
      <c r="CVP15" s="961"/>
      <c r="CVQ15" s="963"/>
      <c r="CVR15" s="962"/>
      <c r="CVS15" s="961"/>
      <c r="CVT15" s="961"/>
      <c r="CVU15" s="963"/>
      <c r="CVV15" s="962"/>
      <c r="CVW15" s="961"/>
      <c r="CVX15" s="961"/>
      <c r="CVY15" s="963"/>
      <c r="CVZ15" s="962"/>
      <c r="CWA15" s="961"/>
      <c r="CWB15" s="961"/>
      <c r="CWC15" s="963"/>
      <c r="CWD15" s="962"/>
      <c r="CWE15" s="961"/>
      <c r="CWF15" s="961"/>
      <c r="CWG15" s="963"/>
      <c r="CWH15" s="962"/>
      <c r="CWI15" s="961"/>
      <c r="CWJ15" s="961"/>
      <c r="CWK15" s="963"/>
      <c r="CWL15" s="962"/>
      <c r="CWM15" s="961"/>
      <c r="CWN15" s="961"/>
      <c r="CWO15" s="963"/>
      <c r="CWP15" s="962"/>
      <c r="CWQ15" s="961"/>
      <c r="CWR15" s="961"/>
      <c r="CWS15" s="963"/>
      <c r="CWT15" s="962"/>
      <c r="CWU15" s="961"/>
      <c r="CWV15" s="961"/>
      <c r="CWW15" s="963"/>
      <c r="CWX15" s="962"/>
      <c r="CWY15" s="961"/>
      <c r="CWZ15" s="961"/>
      <c r="CXA15" s="963"/>
      <c r="CXB15" s="962"/>
      <c r="CXC15" s="961"/>
      <c r="CXD15" s="961"/>
      <c r="CXE15" s="963"/>
      <c r="CXF15" s="962"/>
      <c r="CXG15" s="961"/>
      <c r="CXH15" s="961"/>
      <c r="CXI15" s="963"/>
      <c r="CXJ15" s="962"/>
      <c r="CXK15" s="961"/>
      <c r="CXL15" s="961"/>
      <c r="CXM15" s="963"/>
      <c r="CXN15" s="962"/>
      <c r="CXO15" s="961"/>
      <c r="CXP15" s="961"/>
      <c r="CXQ15" s="963"/>
      <c r="CXR15" s="962"/>
      <c r="CXS15" s="961"/>
      <c r="CXT15" s="961"/>
      <c r="CXU15" s="963"/>
      <c r="CXV15" s="962"/>
      <c r="CXW15" s="961"/>
      <c r="CXX15" s="961"/>
      <c r="CXY15" s="963"/>
      <c r="CXZ15" s="962"/>
      <c r="CYA15" s="961"/>
      <c r="CYB15" s="961"/>
      <c r="CYC15" s="963"/>
      <c r="CYD15" s="962"/>
      <c r="CYE15" s="961"/>
      <c r="CYF15" s="961"/>
      <c r="CYG15" s="963"/>
      <c r="CYH15" s="962"/>
      <c r="CYI15" s="961"/>
      <c r="CYJ15" s="961"/>
      <c r="CYK15" s="963"/>
      <c r="CYL15" s="962"/>
      <c r="CYM15" s="961"/>
      <c r="CYN15" s="961"/>
      <c r="CYO15" s="963"/>
      <c r="CYP15" s="962"/>
      <c r="CYQ15" s="961"/>
      <c r="CYR15" s="961"/>
      <c r="CYS15" s="963"/>
      <c r="CYT15" s="962"/>
      <c r="CYU15" s="961"/>
      <c r="CYV15" s="961"/>
      <c r="CYW15" s="963"/>
      <c r="CYX15" s="962"/>
      <c r="CYY15" s="961"/>
      <c r="CYZ15" s="961"/>
      <c r="CZA15" s="963"/>
      <c r="CZB15" s="962"/>
      <c r="CZC15" s="961"/>
      <c r="CZD15" s="961"/>
      <c r="CZE15" s="963"/>
      <c r="CZF15" s="962"/>
      <c r="CZG15" s="961"/>
      <c r="CZH15" s="961"/>
      <c r="CZI15" s="963"/>
      <c r="CZJ15" s="962"/>
      <c r="CZK15" s="961"/>
      <c r="CZL15" s="961"/>
      <c r="CZM15" s="963"/>
      <c r="CZN15" s="962"/>
      <c r="CZO15" s="961"/>
      <c r="CZP15" s="961"/>
      <c r="CZQ15" s="963"/>
      <c r="CZR15" s="962"/>
      <c r="CZS15" s="961"/>
      <c r="CZT15" s="961"/>
      <c r="CZU15" s="963"/>
      <c r="CZV15" s="962"/>
      <c r="CZW15" s="961"/>
      <c r="CZX15" s="961"/>
      <c r="CZY15" s="963"/>
      <c r="CZZ15" s="962"/>
      <c r="DAA15" s="961"/>
      <c r="DAB15" s="961"/>
      <c r="DAC15" s="963"/>
      <c r="DAD15" s="962"/>
      <c r="DAE15" s="961"/>
      <c r="DAF15" s="961"/>
      <c r="DAG15" s="963"/>
      <c r="DAH15" s="962"/>
      <c r="DAI15" s="961"/>
      <c r="DAJ15" s="961"/>
      <c r="DAK15" s="963"/>
      <c r="DAL15" s="962"/>
      <c r="DAM15" s="961"/>
      <c r="DAN15" s="961"/>
      <c r="DAO15" s="963"/>
      <c r="DAP15" s="962"/>
      <c r="DAQ15" s="961"/>
      <c r="DAR15" s="961"/>
      <c r="DAS15" s="963"/>
      <c r="DAT15" s="962"/>
      <c r="DAU15" s="961"/>
      <c r="DAV15" s="961"/>
      <c r="DAW15" s="963"/>
      <c r="DAX15" s="962"/>
      <c r="DAY15" s="961"/>
      <c r="DAZ15" s="961"/>
      <c r="DBA15" s="963"/>
      <c r="DBB15" s="962"/>
      <c r="DBC15" s="961"/>
      <c r="DBD15" s="961"/>
      <c r="DBE15" s="963"/>
      <c r="DBF15" s="962"/>
      <c r="DBG15" s="961"/>
      <c r="DBH15" s="961"/>
      <c r="DBI15" s="963"/>
      <c r="DBJ15" s="962"/>
      <c r="DBK15" s="961"/>
      <c r="DBL15" s="961"/>
      <c r="DBM15" s="963"/>
      <c r="DBN15" s="962"/>
      <c r="DBO15" s="961"/>
      <c r="DBP15" s="961"/>
      <c r="DBQ15" s="963"/>
      <c r="DBR15" s="962"/>
      <c r="DBS15" s="961"/>
      <c r="DBT15" s="961"/>
      <c r="DBU15" s="963"/>
      <c r="DBV15" s="962"/>
      <c r="DBW15" s="961"/>
      <c r="DBX15" s="961"/>
      <c r="DBY15" s="963"/>
      <c r="DBZ15" s="962"/>
      <c r="DCA15" s="961"/>
      <c r="DCB15" s="961"/>
      <c r="DCC15" s="963"/>
      <c r="DCD15" s="962"/>
      <c r="DCE15" s="961"/>
      <c r="DCF15" s="961"/>
      <c r="DCG15" s="963"/>
      <c r="DCH15" s="962"/>
      <c r="DCI15" s="961"/>
      <c r="DCJ15" s="961"/>
      <c r="DCK15" s="963"/>
      <c r="DCL15" s="962"/>
      <c r="DCM15" s="961"/>
      <c r="DCN15" s="961"/>
      <c r="DCO15" s="963"/>
      <c r="DCP15" s="962"/>
      <c r="DCQ15" s="961"/>
      <c r="DCR15" s="961"/>
      <c r="DCS15" s="963"/>
      <c r="DCT15" s="962"/>
      <c r="DCU15" s="961"/>
      <c r="DCV15" s="961"/>
      <c r="DCW15" s="963"/>
      <c r="DCX15" s="962"/>
      <c r="DCY15" s="961"/>
      <c r="DCZ15" s="961"/>
      <c r="DDA15" s="963"/>
      <c r="DDB15" s="962"/>
      <c r="DDC15" s="961"/>
      <c r="DDD15" s="961"/>
      <c r="DDE15" s="963"/>
      <c r="DDF15" s="962"/>
      <c r="DDG15" s="961"/>
      <c r="DDH15" s="961"/>
      <c r="DDI15" s="963"/>
      <c r="DDJ15" s="962"/>
      <c r="DDK15" s="961"/>
      <c r="DDL15" s="961"/>
      <c r="DDM15" s="963"/>
      <c r="DDN15" s="962"/>
      <c r="DDO15" s="961"/>
      <c r="DDP15" s="961"/>
      <c r="DDQ15" s="963"/>
      <c r="DDR15" s="962"/>
      <c r="DDS15" s="961"/>
      <c r="DDT15" s="961"/>
      <c r="DDU15" s="963"/>
      <c r="DDV15" s="962"/>
      <c r="DDW15" s="961"/>
      <c r="DDX15" s="961"/>
      <c r="DDY15" s="963"/>
      <c r="DDZ15" s="962"/>
      <c r="DEA15" s="961"/>
      <c r="DEB15" s="961"/>
      <c r="DEC15" s="963"/>
      <c r="DED15" s="962"/>
      <c r="DEE15" s="961"/>
      <c r="DEF15" s="961"/>
      <c r="DEG15" s="963"/>
      <c r="DEH15" s="962"/>
      <c r="DEI15" s="961"/>
      <c r="DEJ15" s="961"/>
      <c r="DEK15" s="963"/>
      <c r="DEL15" s="962"/>
      <c r="DEM15" s="961"/>
      <c r="DEN15" s="961"/>
      <c r="DEO15" s="963"/>
      <c r="DEP15" s="962"/>
      <c r="DEQ15" s="961"/>
      <c r="DER15" s="961"/>
      <c r="DES15" s="963"/>
      <c r="DET15" s="962"/>
      <c r="DEU15" s="961"/>
      <c r="DEV15" s="961"/>
      <c r="DEW15" s="963"/>
      <c r="DEX15" s="962"/>
      <c r="DEY15" s="961"/>
      <c r="DEZ15" s="961"/>
      <c r="DFA15" s="963"/>
      <c r="DFB15" s="962"/>
      <c r="DFC15" s="961"/>
      <c r="DFD15" s="961"/>
      <c r="DFE15" s="963"/>
      <c r="DFF15" s="962"/>
      <c r="DFG15" s="961"/>
      <c r="DFH15" s="961"/>
      <c r="DFI15" s="963"/>
      <c r="DFJ15" s="962"/>
      <c r="DFK15" s="961"/>
      <c r="DFL15" s="961"/>
      <c r="DFM15" s="963"/>
      <c r="DFN15" s="962"/>
      <c r="DFO15" s="961"/>
      <c r="DFP15" s="961"/>
      <c r="DFQ15" s="963"/>
      <c r="DFR15" s="962"/>
      <c r="DFS15" s="961"/>
      <c r="DFT15" s="961"/>
      <c r="DFU15" s="963"/>
      <c r="DFV15" s="962"/>
      <c r="DFW15" s="961"/>
      <c r="DFX15" s="961"/>
      <c r="DFY15" s="963"/>
      <c r="DFZ15" s="962"/>
      <c r="DGA15" s="961"/>
      <c r="DGB15" s="961"/>
      <c r="DGC15" s="963"/>
      <c r="DGD15" s="962"/>
      <c r="DGE15" s="961"/>
      <c r="DGF15" s="961"/>
      <c r="DGG15" s="963"/>
      <c r="DGH15" s="962"/>
      <c r="DGI15" s="961"/>
      <c r="DGJ15" s="961"/>
      <c r="DGK15" s="963"/>
      <c r="DGL15" s="962"/>
      <c r="DGM15" s="961"/>
      <c r="DGN15" s="961"/>
      <c r="DGO15" s="963"/>
      <c r="DGP15" s="962"/>
      <c r="DGQ15" s="961"/>
      <c r="DGR15" s="961"/>
      <c r="DGS15" s="963"/>
      <c r="DGT15" s="962"/>
      <c r="DGU15" s="961"/>
      <c r="DGV15" s="961"/>
      <c r="DGW15" s="963"/>
      <c r="DGX15" s="962"/>
      <c r="DGY15" s="961"/>
      <c r="DGZ15" s="961"/>
      <c r="DHA15" s="963"/>
      <c r="DHB15" s="962"/>
      <c r="DHC15" s="961"/>
      <c r="DHD15" s="961"/>
      <c r="DHE15" s="963"/>
      <c r="DHF15" s="962"/>
      <c r="DHG15" s="961"/>
      <c r="DHH15" s="961"/>
      <c r="DHI15" s="963"/>
      <c r="DHJ15" s="962"/>
      <c r="DHK15" s="961"/>
      <c r="DHL15" s="961"/>
      <c r="DHM15" s="963"/>
      <c r="DHN15" s="962"/>
      <c r="DHO15" s="961"/>
      <c r="DHP15" s="961"/>
      <c r="DHQ15" s="963"/>
      <c r="DHR15" s="962"/>
      <c r="DHS15" s="961"/>
      <c r="DHT15" s="961"/>
      <c r="DHU15" s="963"/>
      <c r="DHV15" s="962"/>
      <c r="DHW15" s="961"/>
      <c r="DHX15" s="961"/>
      <c r="DHY15" s="963"/>
      <c r="DHZ15" s="962"/>
      <c r="DIA15" s="961"/>
      <c r="DIB15" s="961"/>
      <c r="DIC15" s="963"/>
      <c r="DID15" s="962"/>
      <c r="DIE15" s="961"/>
      <c r="DIF15" s="961"/>
      <c r="DIG15" s="963"/>
      <c r="DIH15" s="962"/>
      <c r="DII15" s="961"/>
      <c r="DIJ15" s="961"/>
      <c r="DIK15" s="963"/>
      <c r="DIL15" s="962"/>
      <c r="DIM15" s="961"/>
      <c r="DIN15" s="961"/>
      <c r="DIO15" s="963"/>
      <c r="DIP15" s="962"/>
      <c r="DIQ15" s="961"/>
      <c r="DIR15" s="961"/>
      <c r="DIS15" s="963"/>
      <c r="DIT15" s="962"/>
      <c r="DIU15" s="961"/>
      <c r="DIV15" s="961"/>
      <c r="DIW15" s="963"/>
      <c r="DIX15" s="962"/>
      <c r="DIY15" s="961"/>
      <c r="DIZ15" s="961"/>
      <c r="DJA15" s="963"/>
      <c r="DJB15" s="962"/>
      <c r="DJC15" s="961"/>
      <c r="DJD15" s="961"/>
      <c r="DJE15" s="963"/>
      <c r="DJF15" s="962"/>
      <c r="DJG15" s="961"/>
      <c r="DJH15" s="961"/>
      <c r="DJI15" s="963"/>
      <c r="DJJ15" s="962"/>
      <c r="DJK15" s="961"/>
      <c r="DJL15" s="961"/>
      <c r="DJM15" s="963"/>
      <c r="DJN15" s="962"/>
      <c r="DJO15" s="961"/>
      <c r="DJP15" s="961"/>
      <c r="DJQ15" s="963"/>
      <c r="DJR15" s="962"/>
      <c r="DJS15" s="961"/>
      <c r="DJT15" s="961"/>
      <c r="DJU15" s="963"/>
      <c r="DJV15" s="962"/>
      <c r="DJW15" s="961"/>
      <c r="DJX15" s="961"/>
      <c r="DJY15" s="963"/>
      <c r="DJZ15" s="962"/>
      <c r="DKA15" s="961"/>
      <c r="DKB15" s="961"/>
      <c r="DKC15" s="963"/>
      <c r="DKD15" s="962"/>
      <c r="DKE15" s="961"/>
      <c r="DKF15" s="961"/>
      <c r="DKG15" s="963"/>
      <c r="DKH15" s="962"/>
      <c r="DKI15" s="961"/>
      <c r="DKJ15" s="961"/>
      <c r="DKK15" s="963"/>
      <c r="DKL15" s="962"/>
      <c r="DKM15" s="961"/>
      <c r="DKN15" s="961"/>
      <c r="DKO15" s="963"/>
      <c r="DKP15" s="962"/>
      <c r="DKQ15" s="961"/>
      <c r="DKR15" s="961"/>
      <c r="DKS15" s="963"/>
      <c r="DKT15" s="962"/>
      <c r="DKU15" s="961"/>
      <c r="DKV15" s="961"/>
      <c r="DKW15" s="963"/>
      <c r="DKX15" s="962"/>
      <c r="DKY15" s="961"/>
      <c r="DKZ15" s="961"/>
      <c r="DLA15" s="963"/>
      <c r="DLB15" s="962"/>
      <c r="DLC15" s="961"/>
      <c r="DLD15" s="961"/>
      <c r="DLE15" s="963"/>
      <c r="DLF15" s="962"/>
      <c r="DLG15" s="961"/>
      <c r="DLH15" s="961"/>
      <c r="DLI15" s="963"/>
      <c r="DLJ15" s="962"/>
      <c r="DLK15" s="961"/>
      <c r="DLL15" s="961"/>
      <c r="DLM15" s="963"/>
      <c r="DLN15" s="962"/>
      <c r="DLO15" s="961"/>
      <c r="DLP15" s="961"/>
      <c r="DLQ15" s="963"/>
      <c r="DLR15" s="962"/>
      <c r="DLS15" s="961"/>
      <c r="DLT15" s="961"/>
      <c r="DLU15" s="963"/>
      <c r="DLV15" s="962"/>
      <c r="DLW15" s="961"/>
      <c r="DLX15" s="961"/>
      <c r="DLY15" s="963"/>
      <c r="DLZ15" s="962"/>
      <c r="DMA15" s="961"/>
      <c r="DMB15" s="961"/>
      <c r="DMC15" s="963"/>
      <c r="DMD15" s="962"/>
      <c r="DME15" s="961"/>
      <c r="DMF15" s="961"/>
      <c r="DMG15" s="963"/>
      <c r="DMH15" s="962"/>
      <c r="DMI15" s="961"/>
      <c r="DMJ15" s="961"/>
      <c r="DMK15" s="963"/>
      <c r="DML15" s="962"/>
      <c r="DMM15" s="961"/>
      <c r="DMN15" s="961"/>
      <c r="DMO15" s="963"/>
      <c r="DMP15" s="962"/>
      <c r="DMQ15" s="961"/>
      <c r="DMR15" s="961"/>
      <c r="DMS15" s="963"/>
      <c r="DMT15" s="962"/>
      <c r="DMU15" s="961"/>
      <c r="DMV15" s="961"/>
      <c r="DMW15" s="963"/>
      <c r="DMX15" s="962"/>
      <c r="DMY15" s="961"/>
      <c r="DMZ15" s="961"/>
      <c r="DNA15" s="963"/>
      <c r="DNB15" s="962"/>
      <c r="DNC15" s="961"/>
      <c r="DND15" s="961"/>
      <c r="DNE15" s="963"/>
      <c r="DNF15" s="962"/>
      <c r="DNG15" s="961"/>
      <c r="DNH15" s="961"/>
      <c r="DNI15" s="963"/>
      <c r="DNJ15" s="962"/>
      <c r="DNK15" s="961"/>
      <c r="DNL15" s="961"/>
      <c r="DNM15" s="963"/>
      <c r="DNN15" s="962"/>
      <c r="DNO15" s="961"/>
      <c r="DNP15" s="961"/>
      <c r="DNQ15" s="963"/>
      <c r="DNR15" s="962"/>
      <c r="DNS15" s="961"/>
      <c r="DNT15" s="961"/>
      <c r="DNU15" s="963"/>
      <c r="DNV15" s="962"/>
      <c r="DNW15" s="961"/>
      <c r="DNX15" s="961"/>
      <c r="DNY15" s="963"/>
      <c r="DNZ15" s="962"/>
      <c r="DOA15" s="961"/>
      <c r="DOB15" s="961"/>
      <c r="DOC15" s="963"/>
      <c r="DOD15" s="962"/>
      <c r="DOE15" s="961"/>
      <c r="DOF15" s="961"/>
      <c r="DOG15" s="963"/>
      <c r="DOH15" s="962"/>
      <c r="DOI15" s="961"/>
      <c r="DOJ15" s="961"/>
      <c r="DOK15" s="963"/>
      <c r="DOL15" s="962"/>
      <c r="DOM15" s="961"/>
      <c r="DON15" s="961"/>
      <c r="DOO15" s="963"/>
      <c r="DOP15" s="962"/>
      <c r="DOQ15" s="961"/>
      <c r="DOR15" s="961"/>
      <c r="DOS15" s="963"/>
      <c r="DOT15" s="962"/>
      <c r="DOU15" s="961"/>
      <c r="DOV15" s="961"/>
      <c r="DOW15" s="963"/>
      <c r="DOX15" s="962"/>
      <c r="DOY15" s="961"/>
      <c r="DOZ15" s="961"/>
      <c r="DPA15" s="963"/>
      <c r="DPB15" s="962"/>
      <c r="DPC15" s="961"/>
      <c r="DPD15" s="961"/>
      <c r="DPE15" s="963"/>
      <c r="DPF15" s="962"/>
      <c r="DPG15" s="961"/>
      <c r="DPH15" s="961"/>
      <c r="DPI15" s="963"/>
      <c r="DPJ15" s="962"/>
      <c r="DPK15" s="961"/>
      <c r="DPL15" s="961"/>
      <c r="DPM15" s="963"/>
      <c r="DPN15" s="962"/>
      <c r="DPO15" s="961"/>
      <c r="DPP15" s="961"/>
      <c r="DPQ15" s="963"/>
      <c r="DPR15" s="962"/>
      <c r="DPS15" s="961"/>
      <c r="DPT15" s="961"/>
      <c r="DPU15" s="963"/>
      <c r="DPV15" s="962"/>
      <c r="DPW15" s="961"/>
      <c r="DPX15" s="961"/>
      <c r="DPY15" s="963"/>
      <c r="DPZ15" s="962"/>
      <c r="DQA15" s="961"/>
      <c r="DQB15" s="961"/>
      <c r="DQC15" s="963"/>
      <c r="DQD15" s="962"/>
      <c r="DQE15" s="961"/>
      <c r="DQF15" s="961"/>
      <c r="DQG15" s="963"/>
      <c r="DQH15" s="962"/>
      <c r="DQI15" s="961"/>
      <c r="DQJ15" s="961"/>
      <c r="DQK15" s="963"/>
      <c r="DQL15" s="962"/>
      <c r="DQM15" s="961"/>
      <c r="DQN15" s="961"/>
      <c r="DQO15" s="963"/>
      <c r="DQP15" s="962"/>
      <c r="DQQ15" s="961"/>
      <c r="DQR15" s="961"/>
      <c r="DQS15" s="963"/>
      <c r="DQT15" s="962"/>
      <c r="DQU15" s="961"/>
      <c r="DQV15" s="961"/>
      <c r="DQW15" s="963"/>
      <c r="DQX15" s="962"/>
      <c r="DQY15" s="961"/>
      <c r="DQZ15" s="961"/>
      <c r="DRA15" s="963"/>
      <c r="DRB15" s="962"/>
      <c r="DRC15" s="961"/>
      <c r="DRD15" s="961"/>
      <c r="DRE15" s="963"/>
      <c r="DRF15" s="962"/>
      <c r="DRG15" s="961"/>
      <c r="DRH15" s="961"/>
      <c r="DRI15" s="963"/>
      <c r="DRJ15" s="962"/>
      <c r="DRK15" s="961"/>
      <c r="DRL15" s="961"/>
      <c r="DRM15" s="963"/>
      <c r="DRN15" s="962"/>
      <c r="DRO15" s="961"/>
      <c r="DRP15" s="961"/>
      <c r="DRQ15" s="963"/>
      <c r="DRR15" s="962"/>
      <c r="DRS15" s="961"/>
      <c r="DRT15" s="961"/>
      <c r="DRU15" s="963"/>
      <c r="DRV15" s="962"/>
      <c r="DRW15" s="961"/>
      <c r="DRX15" s="961"/>
      <c r="DRY15" s="963"/>
      <c r="DRZ15" s="962"/>
      <c r="DSA15" s="961"/>
      <c r="DSB15" s="961"/>
      <c r="DSC15" s="963"/>
      <c r="DSD15" s="962"/>
      <c r="DSE15" s="961"/>
      <c r="DSF15" s="961"/>
      <c r="DSG15" s="963"/>
      <c r="DSH15" s="962"/>
      <c r="DSI15" s="961"/>
      <c r="DSJ15" s="961"/>
      <c r="DSK15" s="963"/>
      <c r="DSL15" s="962"/>
      <c r="DSM15" s="961"/>
      <c r="DSN15" s="961"/>
      <c r="DSO15" s="963"/>
      <c r="DSP15" s="962"/>
      <c r="DSQ15" s="961"/>
      <c r="DSR15" s="961"/>
      <c r="DSS15" s="963"/>
      <c r="DST15" s="962"/>
      <c r="DSU15" s="961"/>
      <c r="DSV15" s="961"/>
      <c r="DSW15" s="963"/>
      <c r="DSX15" s="962"/>
      <c r="DSY15" s="961"/>
      <c r="DSZ15" s="961"/>
      <c r="DTA15" s="963"/>
      <c r="DTB15" s="962"/>
      <c r="DTC15" s="961"/>
      <c r="DTD15" s="961"/>
      <c r="DTE15" s="963"/>
      <c r="DTF15" s="962"/>
      <c r="DTG15" s="961"/>
      <c r="DTH15" s="961"/>
      <c r="DTI15" s="963"/>
      <c r="DTJ15" s="962"/>
      <c r="DTK15" s="961"/>
      <c r="DTL15" s="961"/>
      <c r="DTM15" s="963"/>
      <c r="DTN15" s="962"/>
      <c r="DTO15" s="961"/>
      <c r="DTP15" s="961"/>
      <c r="DTQ15" s="963"/>
      <c r="DTR15" s="962"/>
      <c r="DTS15" s="961"/>
      <c r="DTT15" s="961"/>
      <c r="DTU15" s="963"/>
      <c r="DTV15" s="962"/>
      <c r="DTW15" s="961"/>
      <c r="DTX15" s="961"/>
      <c r="DTY15" s="963"/>
      <c r="DTZ15" s="962"/>
      <c r="DUA15" s="961"/>
      <c r="DUB15" s="961"/>
      <c r="DUC15" s="963"/>
      <c r="DUD15" s="962"/>
      <c r="DUE15" s="961"/>
      <c r="DUF15" s="961"/>
      <c r="DUG15" s="963"/>
      <c r="DUH15" s="962"/>
      <c r="DUI15" s="961"/>
      <c r="DUJ15" s="961"/>
      <c r="DUK15" s="963"/>
      <c r="DUL15" s="962"/>
      <c r="DUM15" s="961"/>
      <c r="DUN15" s="961"/>
      <c r="DUO15" s="963"/>
      <c r="DUP15" s="962"/>
      <c r="DUQ15" s="961"/>
      <c r="DUR15" s="961"/>
      <c r="DUS15" s="963"/>
      <c r="DUT15" s="962"/>
      <c r="DUU15" s="961"/>
      <c r="DUV15" s="961"/>
      <c r="DUW15" s="963"/>
      <c r="DUX15" s="962"/>
      <c r="DUY15" s="961"/>
      <c r="DUZ15" s="961"/>
      <c r="DVA15" s="963"/>
      <c r="DVB15" s="962"/>
      <c r="DVC15" s="961"/>
      <c r="DVD15" s="961"/>
      <c r="DVE15" s="963"/>
      <c r="DVF15" s="962"/>
      <c r="DVG15" s="961"/>
      <c r="DVH15" s="961"/>
      <c r="DVI15" s="963"/>
      <c r="DVJ15" s="962"/>
      <c r="DVK15" s="961"/>
      <c r="DVL15" s="961"/>
      <c r="DVM15" s="963"/>
      <c r="DVN15" s="962"/>
      <c r="DVO15" s="961"/>
      <c r="DVP15" s="961"/>
      <c r="DVQ15" s="963"/>
      <c r="DVR15" s="962"/>
      <c r="DVS15" s="961"/>
      <c r="DVT15" s="961"/>
      <c r="DVU15" s="963"/>
      <c r="DVV15" s="962"/>
      <c r="DVW15" s="961"/>
      <c r="DVX15" s="961"/>
      <c r="DVY15" s="963"/>
      <c r="DVZ15" s="962"/>
      <c r="DWA15" s="961"/>
      <c r="DWB15" s="961"/>
      <c r="DWC15" s="963"/>
      <c r="DWD15" s="962"/>
      <c r="DWE15" s="961"/>
      <c r="DWF15" s="961"/>
      <c r="DWG15" s="963"/>
      <c r="DWH15" s="962"/>
      <c r="DWI15" s="961"/>
      <c r="DWJ15" s="961"/>
      <c r="DWK15" s="963"/>
      <c r="DWL15" s="962"/>
      <c r="DWM15" s="961"/>
      <c r="DWN15" s="961"/>
      <c r="DWO15" s="963"/>
      <c r="DWP15" s="962"/>
      <c r="DWQ15" s="961"/>
      <c r="DWR15" s="961"/>
      <c r="DWS15" s="963"/>
      <c r="DWT15" s="962"/>
      <c r="DWU15" s="961"/>
      <c r="DWV15" s="961"/>
      <c r="DWW15" s="963"/>
      <c r="DWX15" s="962"/>
      <c r="DWY15" s="961"/>
      <c r="DWZ15" s="961"/>
      <c r="DXA15" s="963"/>
      <c r="DXB15" s="962"/>
      <c r="DXC15" s="961"/>
      <c r="DXD15" s="961"/>
      <c r="DXE15" s="963"/>
      <c r="DXF15" s="962"/>
      <c r="DXG15" s="961"/>
      <c r="DXH15" s="961"/>
      <c r="DXI15" s="963"/>
      <c r="DXJ15" s="962"/>
      <c r="DXK15" s="961"/>
      <c r="DXL15" s="961"/>
      <c r="DXM15" s="963"/>
      <c r="DXN15" s="962"/>
      <c r="DXO15" s="961"/>
      <c r="DXP15" s="961"/>
      <c r="DXQ15" s="963"/>
      <c r="DXR15" s="962"/>
      <c r="DXS15" s="961"/>
      <c r="DXT15" s="961"/>
      <c r="DXU15" s="963"/>
      <c r="DXV15" s="962"/>
      <c r="DXW15" s="961"/>
      <c r="DXX15" s="961"/>
      <c r="DXY15" s="963"/>
      <c r="DXZ15" s="962"/>
      <c r="DYA15" s="961"/>
      <c r="DYB15" s="961"/>
      <c r="DYC15" s="963"/>
      <c r="DYD15" s="962"/>
      <c r="DYE15" s="961"/>
      <c r="DYF15" s="961"/>
      <c r="DYG15" s="963"/>
      <c r="DYH15" s="962"/>
      <c r="DYI15" s="961"/>
      <c r="DYJ15" s="961"/>
      <c r="DYK15" s="963"/>
      <c r="DYL15" s="962"/>
      <c r="DYM15" s="961"/>
      <c r="DYN15" s="961"/>
      <c r="DYO15" s="963"/>
      <c r="DYP15" s="962"/>
      <c r="DYQ15" s="961"/>
      <c r="DYR15" s="961"/>
      <c r="DYS15" s="963"/>
      <c r="DYT15" s="962"/>
      <c r="DYU15" s="961"/>
      <c r="DYV15" s="961"/>
      <c r="DYW15" s="963"/>
      <c r="DYX15" s="962"/>
      <c r="DYY15" s="961"/>
      <c r="DYZ15" s="961"/>
      <c r="DZA15" s="963"/>
      <c r="DZB15" s="962"/>
      <c r="DZC15" s="961"/>
      <c r="DZD15" s="961"/>
      <c r="DZE15" s="963"/>
      <c r="DZF15" s="962"/>
      <c r="DZG15" s="961"/>
      <c r="DZH15" s="961"/>
      <c r="DZI15" s="963"/>
      <c r="DZJ15" s="962"/>
      <c r="DZK15" s="961"/>
      <c r="DZL15" s="961"/>
      <c r="DZM15" s="963"/>
      <c r="DZN15" s="962"/>
      <c r="DZO15" s="961"/>
      <c r="DZP15" s="961"/>
      <c r="DZQ15" s="963"/>
      <c r="DZR15" s="962"/>
      <c r="DZS15" s="961"/>
      <c r="DZT15" s="961"/>
      <c r="DZU15" s="963"/>
      <c r="DZV15" s="962"/>
      <c r="DZW15" s="961"/>
      <c r="DZX15" s="961"/>
      <c r="DZY15" s="963"/>
      <c r="DZZ15" s="962"/>
      <c r="EAA15" s="961"/>
      <c r="EAB15" s="961"/>
      <c r="EAC15" s="963"/>
      <c r="EAD15" s="962"/>
      <c r="EAE15" s="961"/>
      <c r="EAF15" s="961"/>
      <c r="EAG15" s="963"/>
      <c r="EAH15" s="962"/>
      <c r="EAI15" s="961"/>
      <c r="EAJ15" s="961"/>
      <c r="EAK15" s="963"/>
      <c r="EAL15" s="962"/>
      <c r="EAM15" s="961"/>
      <c r="EAN15" s="961"/>
      <c r="EAO15" s="963"/>
      <c r="EAP15" s="962"/>
      <c r="EAQ15" s="961"/>
      <c r="EAR15" s="961"/>
      <c r="EAS15" s="963"/>
      <c r="EAT15" s="962"/>
      <c r="EAU15" s="961"/>
      <c r="EAV15" s="961"/>
      <c r="EAW15" s="963"/>
      <c r="EAX15" s="962"/>
      <c r="EAY15" s="961"/>
      <c r="EAZ15" s="961"/>
      <c r="EBA15" s="963"/>
      <c r="EBB15" s="962"/>
      <c r="EBC15" s="961"/>
      <c r="EBD15" s="961"/>
      <c r="EBE15" s="963"/>
      <c r="EBF15" s="962"/>
      <c r="EBG15" s="961"/>
      <c r="EBH15" s="961"/>
      <c r="EBI15" s="963"/>
      <c r="EBJ15" s="962"/>
      <c r="EBK15" s="961"/>
      <c r="EBL15" s="961"/>
      <c r="EBM15" s="963"/>
      <c r="EBN15" s="962"/>
      <c r="EBO15" s="961"/>
      <c r="EBP15" s="961"/>
      <c r="EBQ15" s="963"/>
      <c r="EBR15" s="962"/>
      <c r="EBS15" s="961"/>
      <c r="EBT15" s="961"/>
      <c r="EBU15" s="963"/>
      <c r="EBV15" s="962"/>
      <c r="EBW15" s="961"/>
      <c r="EBX15" s="961"/>
      <c r="EBY15" s="963"/>
      <c r="EBZ15" s="962"/>
      <c r="ECA15" s="961"/>
      <c r="ECB15" s="961"/>
      <c r="ECC15" s="963"/>
      <c r="ECD15" s="962"/>
      <c r="ECE15" s="961"/>
      <c r="ECF15" s="961"/>
      <c r="ECG15" s="963"/>
      <c r="ECH15" s="962"/>
      <c r="ECI15" s="961"/>
      <c r="ECJ15" s="961"/>
      <c r="ECK15" s="963"/>
      <c r="ECL15" s="962"/>
      <c r="ECM15" s="961"/>
      <c r="ECN15" s="961"/>
      <c r="ECO15" s="963"/>
      <c r="ECP15" s="962"/>
      <c r="ECQ15" s="961"/>
      <c r="ECR15" s="961"/>
      <c r="ECS15" s="963"/>
      <c r="ECT15" s="962"/>
      <c r="ECU15" s="961"/>
      <c r="ECV15" s="961"/>
      <c r="ECW15" s="963"/>
      <c r="ECX15" s="962"/>
      <c r="ECY15" s="961"/>
      <c r="ECZ15" s="961"/>
      <c r="EDA15" s="963"/>
      <c r="EDB15" s="962"/>
      <c r="EDC15" s="961"/>
      <c r="EDD15" s="961"/>
      <c r="EDE15" s="963"/>
      <c r="EDF15" s="962"/>
      <c r="EDG15" s="961"/>
      <c r="EDH15" s="961"/>
      <c r="EDI15" s="963"/>
      <c r="EDJ15" s="962"/>
      <c r="EDK15" s="961"/>
      <c r="EDL15" s="961"/>
      <c r="EDM15" s="963"/>
      <c r="EDN15" s="962"/>
      <c r="EDO15" s="961"/>
      <c r="EDP15" s="961"/>
      <c r="EDQ15" s="963"/>
      <c r="EDR15" s="962"/>
      <c r="EDS15" s="961"/>
      <c r="EDT15" s="961"/>
      <c r="EDU15" s="963"/>
      <c r="EDV15" s="962"/>
      <c r="EDW15" s="961"/>
      <c r="EDX15" s="961"/>
      <c r="EDY15" s="963"/>
      <c r="EDZ15" s="962"/>
      <c r="EEA15" s="961"/>
      <c r="EEB15" s="961"/>
      <c r="EEC15" s="963"/>
      <c r="EED15" s="962"/>
      <c r="EEE15" s="961"/>
      <c r="EEF15" s="961"/>
      <c r="EEG15" s="963"/>
      <c r="EEH15" s="962"/>
      <c r="EEI15" s="961"/>
      <c r="EEJ15" s="961"/>
      <c r="EEK15" s="963"/>
      <c r="EEL15" s="962"/>
      <c r="EEM15" s="961"/>
      <c r="EEN15" s="961"/>
      <c r="EEO15" s="963"/>
      <c r="EEP15" s="962"/>
      <c r="EEQ15" s="961"/>
      <c r="EER15" s="961"/>
      <c r="EES15" s="963"/>
      <c r="EET15" s="962"/>
      <c r="EEU15" s="961"/>
      <c r="EEV15" s="961"/>
      <c r="EEW15" s="963"/>
      <c r="EEX15" s="962"/>
      <c r="EEY15" s="961"/>
      <c r="EEZ15" s="961"/>
      <c r="EFA15" s="963"/>
      <c r="EFB15" s="962"/>
      <c r="EFC15" s="961"/>
      <c r="EFD15" s="961"/>
      <c r="EFE15" s="963"/>
      <c r="EFF15" s="962"/>
      <c r="EFG15" s="961"/>
      <c r="EFH15" s="961"/>
      <c r="EFI15" s="963"/>
      <c r="EFJ15" s="962"/>
      <c r="EFK15" s="961"/>
      <c r="EFL15" s="961"/>
      <c r="EFM15" s="963"/>
      <c r="EFN15" s="962"/>
      <c r="EFO15" s="961"/>
      <c r="EFP15" s="961"/>
      <c r="EFQ15" s="963"/>
      <c r="EFR15" s="962"/>
      <c r="EFS15" s="961"/>
      <c r="EFT15" s="961"/>
      <c r="EFU15" s="963"/>
      <c r="EFV15" s="962"/>
      <c r="EFW15" s="961"/>
      <c r="EFX15" s="961"/>
      <c r="EFY15" s="963"/>
      <c r="EFZ15" s="962"/>
      <c r="EGA15" s="961"/>
      <c r="EGB15" s="961"/>
      <c r="EGC15" s="963"/>
      <c r="EGD15" s="962"/>
      <c r="EGE15" s="961"/>
      <c r="EGF15" s="961"/>
      <c r="EGG15" s="963"/>
      <c r="EGH15" s="962"/>
      <c r="EGI15" s="961"/>
      <c r="EGJ15" s="961"/>
      <c r="EGK15" s="963"/>
      <c r="EGL15" s="962"/>
      <c r="EGM15" s="961"/>
      <c r="EGN15" s="961"/>
      <c r="EGO15" s="963"/>
      <c r="EGP15" s="962"/>
      <c r="EGQ15" s="961"/>
      <c r="EGR15" s="961"/>
      <c r="EGS15" s="963"/>
      <c r="EGT15" s="962"/>
      <c r="EGU15" s="961"/>
      <c r="EGV15" s="961"/>
      <c r="EGW15" s="963"/>
      <c r="EGX15" s="962"/>
      <c r="EGY15" s="961"/>
      <c r="EGZ15" s="961"/>
      <c r="EHA15" s="963"/>
      <c r="EHB15" s="962"/>
      <c r="EHC15" s="961"/>
      <c r="EHD15" s="961"/>
      <c r="EHE15" s="963"/>
      <c r="EHF15" s="962"/>
      <c r="EHG15" s="961"/>
      <c r="EHH15" s="961"/>
      <c r="EHI15" s="963"/>
      <c r="EHJ15" s="962"/>
      <c r="EHK15" s="961"/>
      <c r="EHL15" s="961"/>
      <c r="EHM15" s="963"/>
      <c r="EHN15" s="962"/>
      <c r="EHO15" s="961"/>
      <c r="EHP15" s="961"/>
      <c r="EHQ15" s="963"/>
      <c r="EHR15" s="962"/>
      <c r="EHS15" s="961"/>
      <c r="EHT15" s="961"/>
      <c r="EHU15" s="963"/>
      <c r="EHV15" s="962"/>
      <c r="EHW15" s="961"/>
      <c r="EHX15" s="961"/>
      <c r="EHY15" s="963"/>
      <c r="EHZ15" s="962"/>
      <c r="EIA15" s="961"/>
      <c r="EIB15" s="961"/>
      <c r="EIC15" s="963"/>
      <c r="EID15" s="962"/>
      <c r="EIE15" s="961"/>
      <c r="EIF15" s="961"/>
      <c r="EIG15" s="963"/>
      <c r="EIH15" s="962"/>
      <c r="EII15" s="961"/>
      <c r="EIJ15" s="961"/>
      <c r="EIK15" s="963"/>
      <c r="EIL15" s="962"/>
      <c r="EIM15" s="961"/>
      <c r="EIN15" s="961"/>
      <c r="EIO15" s="963"/>
      <c r="EIP15" s="962"/>
      <c r="EIQ15" s="961"/>
      <c r="EIR15" s="961"/>
      <c r="EIS15" s="963"/>
      <c r="EIT15" s="962"/>
      <c r="EIU15" s="961"/>
      <c r="EIV15" s="961"/>
      <c r="EIW15" s="963"/>
      <c r="EIX15" s="962"/>
      <c r="EIY15" s="961"/>
      <c r="EIZ15" s="961"/>
      <c r="EJA15" s="963"/>
      <c r="EJB15" s="962"/>
      <c r="EJC15" s="961"/>
      <c r="EJD15" s="961"/>
      <c r="EJE15" s="963"/>
      <c r="EJF15" s="962"/>
      <c r="EJG15" s="961"/>
      <c r="EJH15" s="961"/>
      <c r="EJI15" s="963"/>
      <c r="EJJ15" s="962"/>
      <c r="EJK15" s="961"/>
      <c r="EJL15" s="961"/>
      <c r="EJM15" s="963"/>
      <c r="EJN15" s="962"/>
      <c r="EJO15" s="961"/>
      <c r="EJP15" s="961"/>
      <c r="EJQ15" s="963"/>
      <c r="EJR15" s="962"/>
      <c r="EJS15" s="961"/>
      <c r="EJT15" s="961"/>
      <c r="EJU15" s="963"/>
      <c r="EJV15" s="962"/>
      <c r="EJW15" s="961"/>
      <c r="EJX15" s="961"/>
      <c r="EJY15" s="963"/>
      <c r="EJZ15" s="962"/>
      <c r="EKA15" s="961"/>
      <c r="EKB15" s="961"/>
      <c r="EKC15" s="963"/>
      <c r="EKD15" s="962"/>
      <c r="EKE15" s="961"/>
      <c r="EKF15" s="961"/>
      <c r="EKG15" s="963"/>
      <c r="EKH15" s="962"/>
      <c r="EKI15" s="961"/>
      <c r="EKJ15" s="961"/>
      <c r="EKK15" s="963"/>
      <c r="EKL15" s="962"/>
      <c r="EKM15" s="961"/>
      <c r="EKN15" s="961"/>
      <c r="EKO15" s="963"/>
      <c r="EKP15" s="962"/>
      <c r="EKQ15" s="961"/>
      <c r="EKR15" s="961"/>
      <c r="EKS15" s="963"/>
      <c r="EKT15" s="962"/>
      <c r="EKU15" s="961"/>
      <c r="EKV15" s="961"/>
      <c r="EKW15" s="963"/>
      <c r="EKX15" s="962"/>
      <c r="EKY15" s="961"/>
      <c r="EKZ15" s="961"/>
      <c r="ELA15" s="963"/>
      <c r="ELB15" s="962"/>
      <c r="ELC15" s="961"/>
      <c r="ELD15" s="961"/>
      <c r="ELE15" s="963"/>
      <c r="ELF15" s="962"/>
      <c r="ELG15" s="961"/>
      <c r="ELH15" s="961"/>
      <c r="ELI15" s="963"/>
      <c r="ELJ15" s="962"/>
      <c r="ELK15" s="961"/>
      <c r="ELL15" s="961"/>
      <c r="ELM15" s="963"/>
      <c r="ELN15" s="962"/>
      <c r="ELO15" s="961"/>
      <c r="ELP15" s="961"/>
      <c r="ELQ15" s="963"/>
      <c r="ELR15" s="962"/>
      <c r="ELS15" s="961"/>
      <c r="ELT15" s="961"/>
      <c r="ELU15" s="963"/>
      <c r="ELV15" s="962"/>
      <c r="ELW15" s="961"/>
      <c r="ELX15" s="961"/>
      <c r="ELY15" s="963"/>
      <c r="ELZ15" s="962"/>
      <c r="EMA15" s="961"/>
      <c r="EMB15" s="961"/>
      <c r="EMC15" s="963"/>
      <c r="EMD15" s="962"/>
      <c r="EME15" s="961"/>
      <c r="EMF15" s="961"/>
      <c r="EMG15" s="963"/>
      <c r="EMH15" s="962"/>
      <c r="EMI15" s="961"/>
      <c r="EMJ15" s="961"/>
      <c r="EMK15" s="963"/>
      <c r="EML15" s="962"/>
      <c r="EMM15" s="961"/>
      <c r="EMN15" s="961"/>
      <c r="EMO15" s="963"/>
      <c r="EMP15" s="962"/>
      <c r="EMQ15" s="961"/>
      <c r="EMR15" s="961"/>
      <c r="EMS15" s="963"/>
      <c r="EMT15" s="962"/>
      <c r="EMU15" s="961"/>
      <c r="EMV15" s="961"/>
      <c r="EMW15" s="963"/>
      <c r="EMX15" s="962"/>
      <c r="EMY15" s="961"/>
      <c r="EMZ15" s="961"/>
      <c r="ENA15" s="963"/>
      <c r="ENB15" s="962"/>
      <c r="ENC15" s="961"/>
      <c r="END15" s="961"/>
      <c r="ENE15" s="963"/>
      <c r="ENF15" s="962"/>
      <c r="ENG15" s="961"/>
      <c r="ENH15" s="961"/>
      <c r="ENI15" s="963"/>
      <c r="ENJ15" s="962"/>
      <c r="ENK15" s="961"/>
      <c r="ENL15" s="961"/>
      <c r="ENM15" s="963"/>
      <c r="ENN15" s="962"/>
      <c r="ENO15" s="961"/>
      <c r="ENP15" s="961"/>
      <c r="ENQ15" s="963"/>
      <c r="ENR15" s="962"/>
      <c r="ENS15" s="961"/>
      <c r="ENT15" s="961"/>
      <c r="ENU15" s="963"/>
      <c r="ENV15" s="962"/>
      <c r="ENW15" s="961"/>
      <c r="ENX15" s="961"/>
      <c r="ENY15" s="963"/>
      <c r="ENZ15" s="962"/>
      <c r="EOA15" s="961"/>
      <c r="EOB15" s="961"/>
      <c r="EOC15" s="963"/>
      <c r="EOD15" s="962"/>
      <c r="EOE15" s="961"/>
      <c r="EOF15" s="961"/>
      <c r="EOG15" s="963"/>
      <c r="EOH15" s="962"/>
      <c r="EOI15" s="961"/>
      <c r="EOJ15" s="961"/>
      <c r="EOK15" s="963"/>
      <c r="EOL15" s="962"/>
      <c r="EOM15" s="961"/>
      <c r="EON15" s="961"/>
      <c r="EOO15" s="963"/>
      <c r="EOP15" s="962"/>
      <c r="EOQ15" s="961"/>
      <c r="EOR15" s="961"/>
      <c r="EOS15" s="963"/>
      <c r="EOT15" s="962"/>
      <c r="EOU15" s="961"/>
      <c r="EOV15" s="961"/>
      <c r="EOW15" s="963"/>
      <c r="EOX15" s="962"/>
      <c r="EOY15" s="961"/>
      <c r="EOZ15" s="961"/>
      <c r="EPA15" s="963"/>
      <c r="EPB15" s="962"/>
      <c r="EPC15" s="961"/>
      <c r="EPD15" s="961"/>
      <c r="EPE15" s="963"/>
      <c r="EPF15" s="962"/>
      <c r="EPG15" s="961"/>
      <c r="EPH15" s="961"/>
      <c r="EPI15" s="963"/>
      <c r="EPJ15" s="962"/>
      <c r="EPK15" s="961"/>
      <c r="EPL15" s="961"/>
      <c r="EPM15" s="963"/>
      <c r="EPN15" s="962"/>
      <c r="EPO15" s="961"/>
      <c r="EPP15" s="961"/>
      <c r="EPQ15" s="963"/>
      <c r="EPR15" s="962"/>
      <c r="EPS15" s="961"/>
      <c r="EPT15" s="961"/>
      <c r="EPU15" s="963"/>
      <c r="EPV15" s="962"/>
      <c r="EPW15" s="961"/>
      <c r="EPX15" s="961"/>
      <c r="EPY15" s="963"/>
      <c r="EPZ15" s="962"/>
      <c r="EQA15" s="961"/>
      <c r="EQB15" s="961"/>
      <c r="EQC15" s="963"/>
      <c r="EQD15" s="962"/>
      <c r="EQE15" s="961"/>
      <c r="EQF15" s="961"/>
      <c r="EQG15" s="963"/>
      <c r="EQH15" s="962"/>
      <c r="EQI15" s="961"/>
      <c r="EQJ15" s="961"/>
      <c r="EQK15" s="963"/>
      <c r="EQL15" s="962"/>
      <c r="EQM15" s="961"/>
      <c r="EQN15" s="961"/>
      <c r="EQO15" s="963"/>
      <c r="EQP15" s="962"/>
      <c r="EQQ15" s="961"/>
      <c r="EQR15" s="961"/>
      <c r="EQS15" s="963"/>
      <c r="EQT15" s="962"/>
      <c r="EQU15" s="961"/>
      <c r="EQV15" s="961"/>
      <c r="EQW15" s="963"/>
      <c r="EQX15" s="962"/>
      <c r="EQY15" s="961"/>
      <c r="EQZ15" s="961"/>
      <c r="ERA15" s="963"/>
      <c r="ERB15" s="962"/>
      <c r="ERC15" s="961"/>
      <c r="ERD15" s="961"/>
      <c r="ERE15" s="963"/>
      <c r="ERF15" s="962"/>
      <c r="ERG15" s="961"/>
      <c r="ERH15" s="961"/>
      <c r="ERI15" s="963"/>
      <c r="ERJ15" s="962"/>
      <c r="ERK15" s="961"/>
      <c r="ERL15" s="961"/>
      <c r="ERM15" s="963"/>
      <c r="ERN15" s="962"/>
      <c r="ERO15" s="961"/>
      <c r="ERP15" s="961"/>
      <c r="ERQ15" s="963"/>
      <c r="ERR15" s="962"/>
      <c r="ERS15" s="961"/>
      <c r="ERT15" s="961"/>
      <c r="ERU15" s="963"/>
      <c r="ERV15" s="962"/>
      <c r="ERW15" s="961"/>
      <c r="ERX15" s="961"/>
      <c r="ERY15" s="963"/>
      <c r="ERZ15" s="962"/>
      <c r="ESA15" s="961"/>
      <c r="ESB15" s="961"/>
      <c r="ESC15" s="963"/>
      <c r="ESD15" s="962"/>
      <c r="ESE15" s="961"/>
      <c r="ESF15" s="961"/>
      <c r="ESG15" s="963"/>
      <c r="ESH15" s="962"/>
      <c r="ESI15" s="961"/>
      <c r="ESJ15" s="961"/>
      <c r="ESK15" s="963"/>
      <c r="ESL15" s="962"/>
      <c r="ESM15" s="961"/>
      <c r="ESN15" s="961"/>
      <c r="ESO15" s="963"/>
      <c r="ESP15" s="962"/>
      <c r="ESQ15" s="961"/>
      <c r="ESR15" s="961"/>
      <c r="ESS15" s="963"/>
      <c r="EST15" s="962"/>
      <c r="ESU15" s="961"/>
      <c r="ESV15" s="961"/>
      <c r="ESW15" s="963"/>
      <c r="ESX15" s="962"/>
      <c r="ESY15" s="961"/>
      <c r="ESZ15" s="961"/>
      <c r="ETA15" s="963"/>
      <c r="ETB15" s="962"/>
      <c r="ETC15" s="961"/>
      <c r="ETD15" s="961"/>
      <c r="ETE15" s="963"/>
      <c r="ETF15" s="962"/>
      <c r="ETG15" s="961"/>
      <c r="ETH15" s="961"/>
      <c r="ETI15" s="963"/>
      <c r="ETJ15" s="962"/>
      <c r="ETK15" s="961"/>
      <c r="ETL15" s="961"/>
      <c r="ETM15" s="963"/>
      <c r="ETN15" s="962"/>
      <c r="ETO15" s="961"/>
      <c r="ETP15" s="961"/>
      <c r="ETQ15" s="963"/>
      <c r="ETR15" s="962"/>
      <c r="ETS15" s="961"/>
      <c r="ETT15" s="961"/>
      <c r="ETU15" s="963"/>
      <c r="ETV15" s="962"/>
      <c r="ETW15" s="961"/>
      <c r="ETX15" s="961"/>
      <c r="ETY15" s="963"/>
      <c r="ETZ15" s="962"/>
      <c r="EUA15" s="961"/>
      <c r="EUB15" s="961"/>
      <c r="EUC15" s="963"/>
      <c r="EUD15" s="962"/>
      <c r="EUE15" s="961"/>
      <c r="EUF15" s="961"/>
      <c r="EUG15" s="963"/>
      <c r="EUH15" s="962"/>
      <c r="EUI15" s="961"/>
      <c r="EUJ15" s="961"/>
      <c r="EUK15" s="963"/>
      <c r="EUL15" s="962"/>
      <c r="EUM15" s="961"/>
      <c r="EUN15" s="961"/>
      <c r="EUO15" s="963"/>
      <c r="EUP15" s="962"/>
      <c r="EUQ15" s="961"/>
      <c r="EUR15" s="961"/>
      <c r="EUS15" s="963"/>
      <c r="EUT15" s="962"/>
      <c r="EUU15" s="961"/>
      <c r="EUV15" s="961"/>
      <c r="EUW15" s="963"/>
      <c r="EUX15" s="962"/>
      <c r="EUY15" s="961"/>
      <c r="EUZ15" s="961"/>
      <c r="EVA15" s="963"/>
      <c r="EVB15" s="962"/>
      <c r="EVC15" s="961"/>
      <c r="EVD15" s="961"/>
      <c r="EVE15" s="963"/>
      <c r="EVF15" s="962"/>
      <c r="EVG15" s="961"/>
      <c r="EVH15" s="961"/>
      <c r="EVI15" s="963"/>
      <c r="EVJ15" s="962"/>
      <c r="EVK15" s="961"/>
      <c r="EVL15" s="961"/>
      <c r="EVM15" s="963"/>
      <c r="EVN15" s="962"/>
      <c r="EVO15" s="961"/>
      <c r="EVP15" s="961"/>
      <c r="EVQ15" s="963"/>
      <c r="EVR15" s="962"/>
      <c r="EVS15" s="961"/>
      <c r="EVT15" s="961"/>
      <c r="EVU15" s="963"/>
      <c r="EVV15" s="962"/>
      <c r="EVW15" s="961"/>
      <c r="EVX15" s="961"/>
      <c r="EVY15" s="963"/>
      <c r="EVZ15" s="962"/>
      <c r="EWA15" s="961"/>
      <c r="EWB15" s="961"/>
      <c r="EWC15" s="963"/>
      <c r="EWD15" s="962"/>
      <c r="EWE15" s="961"/>
      <c r="EWF15" s="961"/>
      <c r="EWG15" s="963"/>
      <c r="EWH15" s="962"/>
      <c r="EWI15" s="961"/>
      <c r="EWJ15" s="961"/>
      <c r="EWK15" s="963"/>
      <c r="EWL15" s="962"/>
      <c r="EWM15" s="961"/>
      <c r="EWN15" s="961"/>
      <c r="EWO15" s="963"/>
      <c r="EWP15" s="962"/>
      <c r="EWQ15" s="961"/>
      <c r="EWR15" s="961"/>
      <c r="EWS15" s="963"/>
      <c r="EWT15" s="962"/>
      <c r="EWU15" s="961"/>
      <c r="EWV15" s="961"/>
      <c r="EWW15" s="963"/>
      <c r="EWX15" s="962"/>
      <c r="EWY15" s="961"/>
      <c r="EWZ15" s="961"/>
      <c r="EXA15" s="963"/>
      <c r="EXB15" s="962"/>
      <c r="EXC15" s="961"/>
      <c r="EXD15" s="961"/>
      <c r="EXE15" s="963"/>
      <c r="EXF15" s="962"/>
      <c r="EXG15" s="961"/>
      <c r="EXH15" s="961"/>
      <c r="EXI15" s="963"/>
      <c r="EXJ15" s="962"/>
      <c r="EXK15" s="961"/>
      <c r="EXL15" s="961"/>
      <c r="EXM15" s="963"/>
      <c r="EXN15" s="962"/>
      <c r="EXO15" s="961"/>
      <c r="EXP15" s="961"/>
      <c r="EXQ15" s="963"/>
      <c r="EXR15" s="962"/>
      <c r="EXS15" s="961"/>
      <c r="EXT15" s="961"/>
      <c r="EXU15" s="963"/>
      <c r="EXV15" s="962"/>
      <c r="EXW15" s="961"/>
      <c r="EXX15" s="961"/>
      <c r="EXY15" s="963"/>
      <c r="EXZ15" s="962"/>
      <c r="EYA15" s="961"/>
      <c r="EYB15" s="961"/>
      <c r="EYC15" s="963"/>
      <c r="EYD15" s="962"/>
      <c r="EYE15" s="961"/>
      <c r="EYF15" s="961"/>
      <c r="EYG15" s="963"/>
      <c r="EYH15" s="962"/>
      <c r="EYI15" s="961"/>
      <c r="EYJ15" s="961"/>
      <c r="EYK15" s="963"/>
      <c r="EYL15" s="962"/>
      <c r="EYM15" s="961"/>
      <c r="EYN15" s="961"/>
      <c r="EYO15" s="963"/>
      <c r="EYP15" s="962"/>
      <c r="EYQ15" s="961"/>
      <c r="EYR15" s="961"/>
      <c r="EYS15" s="963"/>
      <c r="EYT15" s="962"/>
      <c r="EYU15" s="961"/>
      <c r="EYV15" s="961"/>
      <c r="EYW15" s="963"/>
      <c r="EYX15" s="962"/>
      <c r="EYY15" s="961"/>
      <c r="EYZ15" s="961"/>
      <c r="EZA15" s="963"/>
      <c r="EZB15" s="962"/>
      <c r="EZC15" s="961"/>
      <c r="EZD15" s="961"/>
      <c r="EZE15" s="963"/>
      <c r="EZF15" s="962"/>
      <c r="EZG15" s="961"/>
      <c r="EZH15" s="961"/>
      <c r="EZI15" s="963"/>
      <c r="EZJ15" s="962"/>
      <c r="EZK15" s="961"/>
      <c r="EZL15" s="961"/>
      <c r="EZM15" s="963"/>
      <c r="EZN15" s="962"/>
      <c r="EZO15" s="961"/>
      <c r="EZP15" s="961"/>
      <c r="EZQ15" s="963"/>
      <c r="EZR15" s="962"/>
      <c r="EZS15" s="961"/>
      <c r="EZT15" s="961"/>
      <c r="EZU15" s="963"/>
      <c r="EZV15" s="962"/>
      <c r="EZW15" s="961"/>
      <c r="EZX15" s="961"/>
      <c r="EZY15" s="963"/>
      <c r="EZZ15" s="962"/>
      <c r="FAA15" s="961"/>
      <c r="FAB15" s="961"/>
      <c r="FAC15" s="963"/>
      <c r="FAD15" s="962"/>
      <c r="FAE15" s="961"/>
      <c r="FAF15" s="961"/>
      <c r="FAG15" s="963"/>
      <c r="FAH15" s="962"/>
      <c r="FAI15" s="961"/>
      <c r="FAJ15" s="961"/>
      <c r="FAK15" s="963"/>
      <c r="FAL15" s="962"/>
      <c r="FAM15" s="961"/>
      <c r="FAN15" s="961"/>
      <c r="FAO15" s="963"/>
      <c r="FAP15" s="962"/>
      <c r="FAQ15" s="961"/>
      <c r="FAR15" s="961"/>
      <c r="FAS15" s="963"/>
      <c r="FAT15" s="962"/>
      <c r="FAU15" s="961"/>
      <c r="FAV15" s="961"/>
      <c r="FAW15" s="963"/>
      <c r="FAX15" s="962"/>
      <c r="FAY15" s="961"/>
      <c r="FAZ15" s="961"/>
      <c r="FBA15" s="963"/>
      <c r="FBB15" s="962"/>
      <c r="FBC15" s="961"/>
      <c r="FBD15" s="961"/>
      <c r="FBE15" s="963"/>
      <c r="FBF15" s="962"/>
      <c r="FBG15" s="961"/>
      <c r="FBH15" s="961"/>
      <c r="FBI15" s="963"/>
      <c r="FBJ15" s="962"/>
      <c r="FBK15" s="961"/>
      <c r="FBL15" s="961"/>
      <c r="FBM15" s="963"/>
      <c r="FBN15" s="962"/>
      <c r="FBO15" s="961"/>
      <c r="FBP15" s="961"/>
      <c r="FBQ15" s="963"/>
      <c r="FBR15" s="962"/>
      <c r="FBS15" s="961"/>
      <c r="FBT15" s="961"/>
      <c r="FBU15" s="963"/>
      <c r="FBV15" s="962"/>
      <c r="FBW15" s="961"/>
      <c r="FBX15" s="961"/>
      <c r="FBY15" s="963"/>
      <c r="FBZ15" s="962"/>
      <c r="FCA15" s="961"/>
      <c r="FCB15" s="961"/>
      <c r="FCC15" s="963"/>
      <c r="FCD15" s="962"/>
      <c r="FCE15" s="961"/>
      <c r="FCF15" s="961"/>
      <c r="FCG15" s="963"/>
      <c r="FCH15" s="962"/>
      <c r="FCI15" s="961"/>
      <c r="FCJ15" s="961"/>
      <c r="FCK15" s="963"/>
      <c r="FCL15" s="962"/>
      <c r="FCM15" s="961"/>
      <c r="FCN15" s="961"/>
      <c r="FCO15" s="963"/>
      <c r="FCP15" s="962"/>
      <c r="FCQ15" s="961"/>
      <c r="FCR15" s="961"/>
      <c r="FCS15" s="963"/>
      <c r="FCT15" s="962"/>
      <c r="FCU15" s="961"/>
      <c r="FCV15" s="961"/>
      <c r="FCW15" s="963"/>
      <c r="FCX15" s="962"/>
      <c r="FCY15" s="961"/>
      <c r="FCZ15" s="961"/>
      <c r="FDA15" s="963"/>
      <c r="FDB15" s="962"/>
      <c r="FDC15" s="961"/>
      <c r="FDD15" s="961"/>
      <c r="FDE15" s="963"/>
      <c r="FDF15" s="962"/>
      <c r="FDG15" s="961"/>
      <c r="FDH15" s="961"/>
      <c r="FDI15" s="963"/>
      <c r="FDJ15" s="962"/>
      <c r="FDK15" s="961"/>
      <c r="FDL15" s="961"/>
      <c r="FDM15" s="963"/>
      <c r="FDN15" s="962"/>
      <c r="FDO15" s="961"/>
      <c r="FDP15" s="961"/>
      <c r="FDQ15" s="963"/>
      <c r="FDR15" s="962"/>
      <c r="FDS15" s="961"/>
      <c r="FDT15" s="961"/>
      <c r="FDU15" s="963"/>
      <c r="FDV15" s="962"/>
      <c r="FDW15" s="961"/>
      <c r="FDX15" s="961"/>
      <c r="FDY15" s="963"/>
      <c r="FDZ15" s="962"/>
      <c r="FEA15" s="961"/>
      <c r="FEB15" s="961"/>
      <c r="FEC15" s="963"/>
      <c r="FED15" s="962"/>
      <c r="FEE15" s="961"/>
      <c r="FEF15" s="961"/>
      <c r="FEG15" s="963"/>
      <c r="FEH15" s="962"/>
      <c r="FEI15" s="961"/>
      <c r="FEJ15" s="961"/>
      <c r="FEK15" s="963"/>
      <c r="FEL15" s="962"/>
      <c r="FEM15" s="961"/>
      <c r="FEN15" s="961"/>
      <c r="FEO15" s="963"/>
      <c r="FEP15" s="962"/>
      <c r="FEQ15" s="961"/>
      <c r="FER15" s="961"/>
      <c r="FES15" s="963"/>
      <c r="FET15" s="962"/>
      <c r="FEU15" s="961"/>
      <c r="FEV15" s="961"/>
      <c r="FEW15" s="963"/>
      <c r="FEX15" s="962"/>
      <c r="FEY15" s="961"/>
      <c r="FEZ15" s="961"/>
      <c r="FFA15" s="963"/>
      <c r="FFB15" s="962"/>
      <c r="FFC15" s="961"/>
      <c r="FFD15" s="961"/>
      <c r="FFE15" s="963"/>
      <c r="FFF15" s="962"/>
      <c r="FFG15" s="961"/>
      <c r="FFH15" s="961"/>
      <c r="FFI15" s="963"/>
      <c r="FFJ15" s="962"/>
      <c r="FFK15" s="961"/>
      <c r="FFL15" s="961"/>
      <c r="FFM15" s="963"/>
      <c r="FFN15" s="962"/>
      <c r="FFO15" s="961"/>
      <c r="FFP15" s="961"/>
      <c r="FFQ15" s="963"/>
      <c r="FFR15" s="962"/>
      <c r="FFS15" s="961"/>
      <c r="FFT15" s="961"/>
      <c r="FFU15" s="963"/>
      <c r="FFV15" s="962"/>
      <c r="FFW15" s="961"/>
      <c r="FFX15" s="961"/>
      <c r="FFY15" s="963"/>
      <c r="FFZ15" s="962"/>
      <c r="FGA15" s="961"/>
      <c r="FGB15" s="961"/>
      <c r="FGC15" s="963"/>
      <c r="FGD15" s="962"/>
      <c r="FGE15" s="961"/>
      <c r="FGF15" s="961"/>
      <c r="FGG15" s="963"/>
      <c r="FGH15" s="962"/>
      <c r="FGI15" s="961"/>
      <c r="FGJ15" s="961"/>
      <c r="FGK15" s="963"/>
      <c r="FGL15" s="962"/>
      <c r="FGM15" s="961"/>
      <c r="FGN15" s="961"/>
      <c r="FGO15" s="963"/>
      <c r="FGP15" s="962"/>
      <c r="FGQ15" s="961"/>
      <c r="FGR15" s="961"/>
      <c r="FGS15" s="963"/>
      <c r="FGT15" s="962"/>
      <c r="FGU15" s="961"/>
      <c r="FGV15" s="961"/>
      <c r="FGW15" s="963"/>
      <c r="FGX15" s="962"/>
      <c r="FGY15" s="961"/>
      <c r="FGZ15" s="961"/>
      <c r="FHA15" s="963"/>
      <c r="FHB15" s="962"/>
      <c r="FHC15" s="961"/>
      <c r="FHD15" s="961"/>
      <c r="FHE15" s="963"/>
      <c r="FHF15" s="962"/>
      <c r="FHG15" s="961"/>
      <c r="FHH15" s="961"/>
      <c r="FHI15" s="963"/>
      <c r="FHJ15" s="962"/>
      <c r="FHK15" s="961"/>
      <c r="FHL15" s="961"/>
      <c r="FHM15" s="963"/>
      <c r="FHN15" s="962"/>
      <c r="FHO15" s="961"/>
      <c r="FHP15" s="961"/>
      <c r="FHQ15" s="963"/>
      <c r="FHR15" s="962"/>
      <c r="FHS15" s="961"/>
      <c r="FHT15" s="961"/>
      <c r="FHU15" s="963"/>
      <c r="FHV15" s="962"/>
      <c r="FHW15" s="961"/>
      <c r="FHX15" s="961"/>
      <c r="FHY15" s="963"/>
      <c r="FHZ15" s="962"/>
      <c r="FIA15" s="961"/>
      <c r="FIB15" s="961"/>
      <c r="FIC15" s="963"/>
      <c r="FID15" s="962"/>
      <c r="FIE15" s="961"/>
      <c r="FIF15" s="961"/>
      <c r="FIG15" s="963"/>
      <c r="FIH15" s="962"/>
      <c r="FII15" s="961"/>
      <c r="FIJ15" s="961"/>
      <c r="FIK15" s="963"/>
      <c r="FIL15" s="962"/>
      <c r="FIM15" s="961"/>
      <c r="FIN15" s="961"/>
      <c r="FIO15" s="963"/>
      <c r="FIP15" s="962"/>
      <c r="FIQ15" s="961"/>
      <c r="FIR15" s="961"/>
      <c r="FIS15" s="963"/>
      <c r="FIT15" s="962"/>
      <c r="FIU15" s="961"/>
      <c r="FIV15" s="961"/>
      <c r="FIW15" s="963"/>
      <c r="FIX15" s="962"/>
      <c r="FIY15" s="961"/>
      <c r="FIZ15" s="961"/>
      <c r="FJA15" s="963"/>
      <c r="FJB15" s="962"/>
      <c r="FJC15" s="961"/>
      <c r="FJD15" s="961"/>
      <c r="FJE15" s="963"/>
      <c r="FJF15" s="962"/>
      <c r="FJG15" s="961"/>
      <c r="FJH15" s="961"/>
      <c r="FJI15" s="963"/>
      <c r="FJJ15" s="962"/>
      <c r="FJK15" s="961"/>
      <c r="FJL15" s="961"/>
      <c r="FJM15" s="963"/>
      <c r="FJN15" s="962"/>
      <c r="FJO15" s="961"/>
      <c r="FJP15" s="961"/>
      <c r="FJQ15" s="963"/>
      <c r="FJR15" s="962"/>
      <c r="FJS15" s="961"/>
      <c r="FJT15" s="961"/>
      <c r="FJU15" s="963"/>
      <c r="FJV15" s="962"/>
      <c r="FJW15" s="961"/>
      <c r="FJX15" s="961"/>
      <c r="FJY15" s="963"/>
      <c r="FJZ15" s="962"/>
      <c r="FKA15" s="961"/>
      <c r="FKB15" s="961"/>
      <c r="FKC15" s="963"/>
      <c r="FKD15" s="962"/>
      <c r="FKE15" s="961"/>
      <c r="FKF15" s="961"/>
      <c r="FKG15" s="963"/>
      <c r="FKH15" s="962"/>
      <c r="FKI15" s="961"/>
      <c r="FKJ15" s="961"/>
      <c r="FKK15" s="963"/>
      <c r="FKL15" s="962"/>
      <c r="FKM15" s="961"/>
      <c r="FKN15" s="961"/>
      <c r="FKO15" s="963"/>
      <c r="FKP15" s="962"/>
      <c r="FKQ15" s="961"/>
      <c r="FKR15" s="961"/>
      <c r="FKS15" s="963"/>
      <c r="FKT15" s="962"/>
      <c r="FKU15" s="961"/>
      <c r="FKV15" s="961"/>
      <c r="FKW15" s="963"/>
      <c r="FKX15" s="962"/>
      <c r="FKY15" s="961"/>
      <c r="FKZ15" s="961"/>
      <c r="FLA15" s="963"/>
      <c r="FLB15" s="962"/>
      <c r="FLC15" s="961"/>
      <c r="FLD15" s="961"/>
      <c r="FLE15" s="963"/>
      <c r="FLF15" s="962"/>
      <c r="FLG15" s="961"/>
      <c r="FLH15" s="961"/>
      <c r="FLI15" s="963"/>
      <c r="FLJ15" s="962"/>
      <c r="FLK15" s="961"/>
      <c r="FLL15" s="961"/>
      <c r="FLM15" s="963"/>
      <c r="FLN15" s="962"/>
      <c r="FLO15" s="961"/>
      <c r="FLP15" s="961"/>
      <c r="FLQ15" s="963"/>
      <c r="FLR15" s="962"/>
      <c r="FLS15" s="961"/>
      <c r="FLT15" s="961"/>
      <c r="FLU15" s="963"/>
      <c r="FLV15" s="962"/>
      <c r="FLW15" s="961"/>
      <c r="FLX15" s="961"/>
      <c r="FLY15" s="963"/>
      <c r="FLZ15" s="962"/>
      <c r="FMA15" s="961"/>
      <c r="FMB15" s="961"/>
      <c r="FMC15" s="963"/>
      <c r="FMD15" s="962"/>
      <c r="FME15" s="961"/>
      <c r="FMF15" s="961"/>
      <c r="FMG15" s="963"/>
      <c r="FMH15" s="962"/>
      <c r="FMI15" s="961"/>
      <c r="FMJ15" s="961"/>
      <c r="FMK15" s="963"/>
      <c r="FML15" s="962"/>
      <c r="FMM15" s="961"/>
      <c r="FMN15" s="961"/>
      <c r="FMO15" s="963"/>
      <c r="FMP15" s="962"/>
      <c r="FMQ15" s="961"/>
      <c r="FMR15" s="961"/>
      <c r="FMS15" s="963"/>
      <c r="FMT15" s="962"/>
      <c r="FMU15" s="961"/>
      <c r="FMV15" s="961"/>
      <c r="FMW15" s="963"/>
      <c r="FMX15" s="962"/>
      <c r="FMY15" s="961"/>
      <c r="FMZ15" s="961"/>
      <c r="FNA15" s="963"/>
      <c r="FNB15" s="962"/>
      <c r="FNC15" s="961"/>
      <c r="FND15" s="961"/>
      <c r="FNE15" s="963"/>
      <c r="FNF15" s="962"/>
      <c r="FNG15" s="961"/>
      <c r="FNH15" s="961"/>
      <c r="FNI15" s="963"/>
      <c r="FNJ15" s="962"/>
      <c r="FNK15" s="961"/>
      <c r="FNL15" s="961"/>
      <c r="FNM15" s="963"/>
      <c r="FNN15" s="962"/>
      <c r="FNO15" s="961"/>
      <c r="FNP15" s="961"/>
      <c r="FNQ15" s="963"/>
      <c r="FNR15" s="962"/>
      <c r="FNS15" s="961"/>
      <c r="FNT15" s="961"/>
      <c r="FNU15" s="963"/>
      <c r="FNV15" s="962"/>
      <c r="FNW15" s="961"/>
      <c r="FNX15" s="961"/>
      <c r="FNY15" s="963"/>
      <c r="FNZ15" s="962"/>
      <c r="FOA15" s="961"/>
      <c r="FOB15" s="961"/>
      <c r="FOC15" s="963"/>
      <c r="FOD15" s="962"/>
      <c r="FOE15" s="961"/>
      <c r="FOF15" s="961"/>
      <c r="FOG15" s="963"/>
      <c r="FOH15" s="962"/>
      <c r="FOI15" s="961"/>
      <c r="FOJ15" s="961"/>
      <c r="FOK15" s="963"/>
      <c r="FOL15" s="962"/>
      <c r="FOM15" s="961"/>
      <c r="FON15" s="961"/>
      <c r="FOO15" s="963"/>
      <c r="FOP15" s="962"/>
      <c r="FOQ15" s="961"/>
      <c r="FOR15" s="961"/>
      <c r="FOS15" s="963"/>
      <c r="FOT15" s="962"/>
      <c r="FOU15" s="961"/>
      <c r="FOV15" s="961"/>
      <c r="FOW15" s="963"/>
      <c r="FOX15" s="962"/>
      <c r="FOY15" s="961"/>
      <c r="FOZ15" s="961"/>
      <c r="FPA15" s="963"/>
      <c r="FPB15" s="962"/>
      <c r="FPC15" s="961"/>
      <c r="FPD15" s="961"/>
      <c r="FPE15" s="963"/>
      <c r="FPF15" s="962"/>
      <c r="FPG15" s="961"/>
      <c r="FPH15" s="961"/>
      <c r="FPI15" s="963"/>
      <c r="FPJ15" s="962"/>
      <c r="FPK15" s="961"/>
      <c r="FPL15" s="961"/>
      <c r="FPM15" s="963"/>
      <c r="FPN15" s="962"/>
      <c r="FPO15" s="961"/>
      <c r="FPP15" s="961"/>
      <c r="FPQ15" s="963"/>
      <c r="FPR15" s="962"/>
      <c r="FPS15" s="961"/>
      <c r="FPT15" s="961"/>
      <c r="FPU15" s="963"/>
      <c r="FPV15" s="962"/>
      <c r="FPW15" s="961"/>
      <c r="FPX15" s="961"/>
      <c r="FPY15" s="963"/>
      <c r="FPZ15" s="962"/>
      <c r="FQA15" s="961"/>
      <c r="FQB15" s="961"/>
      <c r="FQC15" s="963"/>
      <c r="FQD15" s="962"/>
      <c r="FQE15" s="961"/>
      <c r="FQF15" s="961"/>
      <c r="FQG15" s="963"/>
      <c r="FQH15" s="962"/>
      <c r="FQI15" s="961"/>
      <c r="FQJ15" s="961"/>
      <c r="FQK15" s="963"/>
      <c r="FQL15" s="962"/>
      <c r="FQM15" s="961"/>
      <c r="FQN15" s="961"/>
      <c r="FQO15" s="963"/>
      <c r="FQP15" s="962"/>
      <c r="FQQ15" s="961"/>
      <c r="FQR15" s="961"/>
      <c r="FQS15" s="963"/>
      <c r="FQT15" s="962"/>
      <c r="FQU15" s="961"/>
      <c r="FQV15" s="961"/>
      <c r="FQW15" s="963"/>
      <c r="FQX15" s="962"/>
      <c r="FQY15" s="961"/>
      <c r="FQZ15" s="961"/>
      <c r="FRA15" s="963"/>
      <c r="FRB15" s="962"/>
      <c r="FRC15" s="961"/>
      <c r="FRD15" s="961"/>
      <c r="FRE15" s="963"/>
      <c r="FRF15" s="962"/>
      <c r="FRG15" s="961"/>
      <c r="FRH15" s="961"/>
      <c r="FRI15" s="963"/>
      <c r="FRJ15" s="962"/>
      <c r="FRK15" s="961"/>
      <c r="FRL15" s="961"/>
      <c r="FRM15" s="963"/>
      <c r="FRN15" s="962"/>
      <c r="FRO15" s="961"/>
      <c r="FRP15" s="961"/>
      <c r="FRQ15" s="963"/>
      <c r="FRR15" s="962"/>
      <c r="FRS15" s="961"/>
      <c r="FRT15" s="961"/>
      <c r="FRU15" s="963"/>
      <c r="FRV15" s="962"/>
      <c r="FRW15" s="961"/>
      <c r="FRX15" s="961"/>
      <c r="FRY15" s="963"/>
      <c r="FRZ15" s="962"/>
      <c r="FSA15" s="961"/>
      <c r="FSB15" s="961"/>
      <c r="FSC15" s="963"/>
      <c r="FSD15" s="962"/>
      <c r="FSE15" s="961"/>
      <c r="FSF15" s="961"/>
      <c r="FSG15" s="963"/>
      <c r="FSH15" s="962"/>
      <c r="FSI15" s="961"/>
      <c r="FSJ15" s="961"/>
      <c r="FSK15" s="963"/>
      <c r="FSL15" s="962"/>
      <c r="FSM15" s="961"/>
      <c r="FSN15" s="961"/>
      <c r="FSO15" s="963"/>
      <c r="FSP15" s="962"/>
      <c r="FSQ15" s="961"/>
      <c r="FSR15" s="961"/>
      <c r="FSS15" s="963"/>
      <c r="FST15" s="962"/>
      <c r="FSU15" s="961"/>
      <c r="FSV15" s="961"/>
      <c r="FSW15" s="963"/>
      <c r="FSX15" s="962"/>
      <c r="FSY15" s="961"/>
      <c r="FSZ15" s="961"/>
      <c r="FTA15" s="963"/>
      <c r="FTB15" s="962"/>
      <c r="FTC15" s="961"/>
      <c r="FTD15" s="961"/>
      <c r="FTE15" s="963"/>
      <c r="FTF15" s="962"/>
      <c r="FTG15" s="961"/>
      <c r="FTH15" s="961"/>
      <c r="FTI15" s="963"/>
      <c r="FTJ15" s="962"/>
      <c r="FTK15" s="961"/>
      <c r="FTL15" s="961"/>
      <c r="FTM15" s="963"/>
      <c r="FTN15" s="962"/>
      <c r="FTO15" s="961"/>
      <c r="FTP15" s="961"/>
      <c r="FTQ15" s="963"/>
      <c r="FTR15" s="962"/>
      <c r="FTS15" s="961"/>
      <c r="FTT15" s="961"/>
      <c r="FTU15" s="963"/>
      <c r="FTV15" s="962"/>
      <c r="FTW15" s="961"/>
      <c r="FTX15" s="961"/>
      <c r="FTY15" s="963"/>
      <c r="FTZ15" s="962"/>
      <c r="FUA15" s="961"/>
      <c r="FUB15" s="961"/>
      <c r="FUC15" s="963"/>
      <c r="FUD15" s="962"/>
      <c r="FUE15" s="961"/>
      <c r="FUF15" s="961"/>
      <c r="FUG15" s="963"/>
      <c r="FUH15" s="962"/>
      <c r="FUI15" s="961"/>
      <c r="FUJ15" s="961"/>
      <c r="FUK15" s="963"/>
      <c r="FUL15" s="962"/>
      <c r="FUM15" s="961"/>
      <c r="FUN15" s="961"/>
      <c r="FUO15" s="963"/>
      <c r="FUP15" s="962"/>
      <c r="FUQ15" s="961"/>
      <c r="FUR15" s="961"/>
      <c r="FUS15" s="963"/>
      <c r="FUT15" s="962"/>
      <c r="FUU15" s="961"/>
      <c r="FUV15" s="961"/>
      <c r="FUW15" s="963"/>
      <c r="FUX15" s="962"/>
      <c r="FUY15" s="961"/>
      <c r="FUZ15" s="961"/>
      <c r="FVA15" s="963"/>
      <c r="FVB15" s="962"/>
      <c r="FVC15" s="961"/>
      <c r="FVD15" s="961"/>
      <c r="FVE15" s="963"/>
      <c r="FVF15" s="962"/>
      <c r="FVG15" s="961"/>
      <c r="FVH15" s="961"/>
      <c r="FVI15" s="963"/>
      <c r="FVJ15" s="962"/>
      <c r="FVK15" s="961"/>
      <c r="FVL15" s="961"/>
      <c r="FVM15" s="963"/>
      <c r="FVN15" s="962"/>
      <c r="FVO15" s="961"/>
      <c r="FVP15" s="961"/>
      <c r="FVQ15" s="963"/>
      <c r="FVR15" s="962"/>
      <c r="FVS15" s="961"/>
      <c r="FVT15" s="961"/>
      <c r="FVU15" s="963"/>
      <c r="FVV15" s="962"/>
      <c r="FVW15" s="961"/>
      <c r="FVX15" s="961"/>
      <c r="FVY15" s="963"/>
      <c r="FVZ15" s="962"/>
      <c r="FWA15" s="961"/>
      <c r="FWB15" s="961"/>
      <c r="FWC15" s="963"/>
      <c r="FWD15" s="962"/>
      <c r="FWE15" s="961"/>
      <c r="FWF15" s="961"/>
      <c r="FWG15" s="963"/>
      <c r="FWH15" s="962"/>
      <c r="FWI15" s="961"/>
      <c r="FWJ15" s="961"/>
      <c r="FWK15" s="963"/>
      <c r="FWL15" s="962"/>
      <c r="FWM15" s="961"/>
      <c r="FWN15" s="961"/>
      <c r="FWO15" s="963"/>
      <c r="FWP15" s="962"/>
      <c r="FWQ15" s="961"/>
      <c r="FWR15" s="961"/>
      <c r="FWS15" s="963"/>
      <c r="FWT15" s="962"/>
      <c r="FWU15" s="961"/>
      <c r="FWV15" s="961"/>
      <c r="FWW15" s="963"/>
      <c r="FWX15" s="962"/>
      <c r="FWY15" s="961"/>
      <c r="FWZ15" s="961"/>
      <c r="FXA15" s="963"/>
      <c r="FXB15" s="962"/>
      <c r="FXC15" s="961"/>
      <c r="FXD15" s="961"/>
      <c r="FXE15" s="963"/>
      <c r="FXF15" s="962"/>
      <c r="FXG15" s="961"/>
      <c r="FXH15" s="961"/>
      <c r="FXI15" s="963"/>
      <c r="FXJ15" s="962"/>
      <c r="FXK15" s="961"/>
      <c r="FXL15" s="961"/>
      <c r="FXM15" s="963"/>
      <c r="FXN15" s="962"/>
      <c r="FXO15" s="961"/>
      <c r="FXP15" s="961"/>
      <c r="FXQ15" s="963"/>
      <c r="FXR15" s="962"/>
      <c r="FXS15" s="961"/>
      <c r="FXT15" s="961"/>
      <c r="FXU15" s="963"/>
      <c r="FXV15" s="962"/>
      <c r="FXW15" s="961"/>
      <c r="FXX15" s="961"/>
      <c r="FXY15" s="963"/>
      <c r="FXZ15" s="962"/>
      <c r="FYA15" s="961"/>
      <c r="FYB15" s="961"/>
      <c r="FYC15" s="963"/>
      <c r="FYD15" s="962"/>
      <c r="FYE15" s="961"/>
      <c r="FYF15" s="961"/>
      <c r="FYG15" s="963"/>
      <c r="FYH15" s="962"/>
      <c r="FYI15" s="961"/>
      <c r="FYJ15" s="961"/>
      <c r="FYK15" s="963"/>
      <c r="FYL15" s="962"/>
      <c r="FYM15" s="961"/>
      <c r="FYN15" s="961"/>
      <c r="FYO15" s="963"/>
      <c r="FYP15" s="962"/>
      <c r="FYQ15" s="961"/>
      <c r="FYR15" s="961"/>
      <c r="FYS15" s="963"/>
      <c r="FYT15" s="962"/>
      <c r="FYU15" s="961"/>
      <c r="FYV15" s="961"/>
      <c r="FYW15" s="963"/>
      <c r="FYX15" s="962"/>
      <c r="FYY15" s="961"/>
      <c r="FYZ15" s="961"/>
      <c r="FZA15" s="963"/>
      <c r="FZB15" s="962"/>
      <c r="FZC15" s="961"/>
      <c r="FZD15" s="961"/>
      <c r="FZE15" s="963"/>
      <c r="FZF15" s="962"/>
      <c r="FZG15" s="961"/>
      <c r="FZH15" s="961"/>
      <c r="FZI15" s="963"/>
      <c r="FZJ15" s="962"/>
      <c r="FZK15" s="961"/>
      <c r="FZL15" s="961"/>
      <c r="FZM15" s="963"/>
      <c r="FZN15" s="962"/>
      <c r="FZO15" s="961"/>
      <c r="FZP15" s="961"/>
      <c r="FZQ15" s="963"/>
      <c r="FZR15" s="962"/>
      <c r="FZS15" s="961"/>
      <c r="FZT15" s="961"/>
      <c r="FZU15" s="963"/>
      <c r="FZV15" s="962"/>
      <c r="FZW15" s="961"/>
      <c r="FZX15" s="961"/>
      <c r="FZY15" s="963"/>
      <c r="FZZ15" s="962"/>
      <c r="GAA15" s="961"/>
      <c r="GAB15" s="961"/>
      <c r="GAC15" s="963"/>
      <c r="GAD15" s="962"/>
      <c r="GAE15" s="961"/>
      <c r="GAF15" s="961"/>
      <c r="GAG15" s="963"/>
      <c r="GAH15" s="962"/>
      <c r="GAI15" s="961"/>
      <c r="GAJ15" s="961"/>
      <c r="GAK15" s="963"/>
      <c r="GAL15" s="962"/>
      <c r="GAM15" s="961"/>
      <c r="GAN15" s="961"/>
      <c r="GAO15" s="963"/>
      <c r="GAP15" s="962"/>
      <c r="GAQ15" s="961"/>
      <c r="GAR15" s="961"/>
      <c r="GAS15" s="963"/>
      <c r="GAT15" s="962"/>
      <c r="GAU15" s="961"/>
      <c r="GAV15" s="961"/>
      <c r="GAW15" s="963"/>
      <c r="GAX15" s="962"/>
      <c r="GAY15" s="961"/>
      <c r="GAZ15" s="961"/>
      <c r="GBA15" s="963"/>
      <c r="GBB15" s="962"/>
      <c r="GBC15" s="961"/>
      <c r="GBD15" s="961"/>
      <c r="GBE15" s="963"/>
      <c r="GBF15" s="962"/>
      <c r="GBG15" s="961"/>
      <c r="GBH15" s="961"/>
      <c r="GBI15" s="963"/>
      <c r="GBJ15" s="962"/>
      <c r="GBK15" s="961"/>
      <c r="GBL15" s="961"/>
      <c r="GBM15" s="963"/>
      <c r="GBN15" s="962"/>
      <c r="GBO15" s="961"/>
      <c r="GBP15" s="961"/>
      <c r="GBQ15" s="963"/>
      <c r="GBR15" s="962"/>
      <c r="GBS15" s="961"/>
      <c r="GBT15" s="961"/>
      <c r="GBU15" s="963"/>
      <c r="GBV15" s="962"/>
      <c r="GBW15" s="961"/>
      <c r="GBX15" s="961"/>
      <c r="GBY15" s="963"/>
      <c r="GBZ15" s="962"/>
      <c r="GCA15" s="961"/>
      <c r="GCB15" s="961"/>
      <c r="GCC15" s="963"/>
      <c r="GCD15" s="962"/>
      <c r="GCE15" s="961"/>
      <c r="GCF15" s="961"/>
      <c r="GCG15" s="963"/>
      <c r="GCH15" s="962"/>
      <c r="GCI15" s="961"/>
      <c r="GCJ15" s="961"/>
      <c r="GCK15" s="963"/>
      <c r="GCL15" s="962"/>
      <c r="GCM15" s="961"/>
      <c r="GCN15" s="961"/>
      <c r="GCO15" s="963"/>
      <c r="GCP15" s="962"/>
      <c r="GCQ15" s="961"/>
      <c r="GCR15" s="961"/>
      <c r="GCS15" s="963"/>
      <c r="GCT15" s="962"/>
      <c r="GCU15" s="961"/>
      <c r="GCV15" s="961"/>
      <c r="GCW15" s="963"/>
      <c r="GCX15" s="962"/>
      <c r="GCY15" s="961"/>
      <c r="GCZ15" s="961"/>
      <c r="GDA15" s="963"/>
      <c r="GDB15" s="962"/>
      <c r="GDC15" s="961"/>
      <c r="GDD15" s="961"/>
      <c r="GDE15" s="963"/>
      <c r="GDF15" s="962"/>
      <c r="GDG15" s="961"/>
      <c r="GDH15" s="961"/>
      <c r="GDI15" s="963"/>
      <c r="GDJ15" s="962"/>
      <c r="GDK15" s="961"/>
      <c r="GDL15" s="961"/>
      <c r="GDM15" s="963"/>
      <c r="GDN15" s="962"/>
      <c r="GDO15" s="961"/>
      <c r="GDP15" s="961"/>
      <c r="GDQ15" s="963"/>
      <c r="GDR15" s="962"/>
      <c r="GDS15" s="961"/>
      <c r="GDT15" s="961"/>
      <c r="GDU15" s="963"/>
      <c r="GDV15" s="962"/>
      <c r="GDW15" s="961"/>
      <c r="GDX15" s="961"/>
      <c r="GDY15" s="963"/>
      <c r="GDZ15" s="962"/>
      <c r="GEA15" s="961"/>
      <c r="GEB15" s="961"/>
      <c r="GEC15" s="963"/>
      <c r="GED15" s="962"/>
      <c r="GEE15" s="961"/>
      <c r="GEF15" s="961"/>
      <c r="GEG15" s="963"/>
      <c r="GEH15" s="962"/>
      <c r="GEI15" s="961"/>
      <c r="GEJ15" s="961"/>
      <c r="GEK15" s="963"/>
      <c r="GEL15" s="962"/>
      <c r="GEM15" s="961"/>
      <c r="GEN15" s="961"/>
      <c r="GEO15" s="963"/>
      <c r="GEP15" s="962"/>
      <c r="GEQ15" s="961"/>
      <c r="GER15" s="961"/>
      <c r="GES15" s="963"/>
      <c r="GET15" s="962"/>
      <c r="GEU15" s="961"/>
      <c r="GEV15" s="961"/>
      <c r="GEW15" s="963"/>
      <c r="GEX15" s="962"/>
      <c r="GEY15" s="961"/>
      <c r="GEZ15" s="961"/>
      <c r="GFA15" s="963"/>
      <c r="GFB15" s="962"/>
      <c r="GFC15" s="961"/>
      <c r="GFD15" s="961"/>
      <c r="GFE15" s="963"/>
      <c r="GFF15" s="962"/>
      <c r="GFG15" s="961"/>
      <c r="GFH15" s="961"/>
      <c r="GFI15" s="963"/>
      <c r="GFJ15" s="962"/>
      <c r="GFK15" s="961"/>
      <c r="GFL15" s="961"/>
      <c r="GFM15" s="963"/>
      <c r="GFN15" s="962"/>
      <c r="GFO15" s="961"/>
      <c r="GFP15" s="961"/>
      <c r="GFQ15" s="963"/>
      <c r="GFR15" s="962"/>
      <c r="GFS15" s="961"/>
      <c r="GFT15" s="961"/>
      <c r="GFU15" s="963"/>
      <c r="GFV15" s="962"/>
      <c r="GFW15" s="961"/>
      <c r="GFX15" s="961"/>
      <c r="GFY15" s="963"/>
      <c r="GFZ15" s="962"/>
      <c r="GGA15" s="961"/>
      <c r="GGB15" s="961"/>
      <c r="GGC15" s="963"/>
      <c r="GGD15" s="962"/>
      <c r="GGE15" s="961"/>
      <c r="GGF15" s="961"/>
      <c r="GGG15" s="963"/>
      <c r="GGH15" s="962"/>
      <c r="GGI15" s="961"/>
      <c r="GGJ15" s="961"/>
      <c r="GGK15" s="963"/>
      <c r="GGL15" s="962"/>
      <c r="GGM15" s="961"/>
      <c r="GGN15" s="961"/>
      <c r="GGO15" s="963"/>
      <c r="GGP15" s="962"/>
      <c r="GGQ15" s="961"/>
      <c r="GGR15" s="961"/>
      <c r="GGS15" s="963"/>
      <c r="GGT15" s="962"/>
      <c r="GGU15" s="961"/>
      <c r="GGV15" s="961"/>
      <c r="GGW15" s="963"/>
      <c r="GGX15" s="962"/>
      <c r="GGY15" s="961"/>
      <c r="GGZ15" s="961"/>
      <c r="GHA15" s="963"/>
      <c r="GHB15" s="962"/>
      <c r="GHC15" s="961"/>
      <c r="GHD15" s="961"/>
      <c r="GHE15" s="963"/>
      <c r="GHF15" s="962"/>
      <c r="GHG15" s="961"/>
      <c r="GHH15" s="961"/>
      <c r="GHI15" s="963"/>
      <c r="GHJ15" s="962"/>
      <c r="GHK15" s="961"/>
      <c r="GHL15" s="961"/>
      <c r="GHM15" s="963"/>
      <c r="GHN15" s="962"/>
      <c r="GHO15" s="961"/>
      <c r="GHP15" s="961"/>
      <c r="GHQ15" s="963"/>
      <c r="GHR15" s="962"/>
      <c r="GHS15" s="961"/>
      <c r="GHT15" s="961"/>
      <c r="GHU15" s="963"/>
      <c r="GHV15" s="962"/>
      <c r="GHW15" s="961"/>
      <c r="GHX15" s="961"/>
      <c r="GHY15" s="963"/>
      <c r="GHZ15" s="962"/>
      <c r="GIA15" s="961"/>
      <c r="GIB15" s="961"/>
      <c r="GIC15" s="963"/>
      <c r="GID15" s="962"/>
      <c r="GIE15" s="961"/>
      <c r="GIF15" s="961"/>
      <c r="GIG15" s="963"/>
      <c r="GIH15" s="962"/>
      <c r="GII15" s="961"/>
      <c r="GIJ15" s="961"/>
      <c r="GIK15" s="963"/>
      <c r="GIL15" s="962"/>
      <c r="GIM15" s="961"/>
      <c r="GIN15" s="961"/>
      <c r="GIO15" s="963"/>
      <c r="GIP15" s="962"/>
      <c r="GIQ15" s="961"/>
      <c r="GIR15" s="961"/>
      <c r="GIS15" s="963"/>
      <c r="GIT15" s="962"/>
      <c r="GIU15" s="961"/>
      <c r="GIV15" s="961"/>
      <c r="GIW15" s="963"/>
      <c r="GIX15" s="962"/>
      <c r="GIY15" s="961"/>
      <c r="GIZ15" s="961"/>
      <c r="GJA15" s="963"/>
      <c r="GJB15" s="962"/>
      <c r="GJC15" s="961"/>
      <c r="GJD15" s="961"/>
      <c r="GJE15" s="963"/>
      <c r="GJF15" s="962"/>
      <c r="GJG15" s="961"/>
      <c r="GJH15" s="961"/>
      <c r="GJI15" s="963"/>
      <c r="GJJ15" s="962"/>
      <c r="GJK15" s="961"/>
      <c r="GJL15" s="961"/>
      <c r="GJM15" s="963"/>
      <c r="GJN15" s="962"/>
      <c r="GJO15" s="961"/>
      <c r="GJP15" s="961"/>
      <c r="GJQ15" s="963"/>
      <c r="GJR15" s="962"/>
      <c r="GJS15" s="961"/>
      <c r="GJT15" s="961"/>
      <c r="GJU15" s="963"/>
      <c r="GJV15" s="962"/>
      <c r="GJW15" s="961"/>
      <c r="GJX15" s="961"/>
      <c r="GJY15" s="963"/>
      <c r="GJZ15" s="962"/>
      <c r="GKA15" s="961"/>
      <c r="GKB15" s="961"/>
      <c r="GKC15" s="963"/>
      <c r="GKD15" s="962"/>
      <c r="GKE15" s="961"/>
      <c r="GKF15" s="961"/>
      <c r="GKG15" s="963"/>
      <c r="GKH15" s="962"/>
      <c r="GKI15" s="961"/>
      <c r="GKJ15" s="961"/>
      <c r="GKK15" s="963"/>
      <c r="GKL15" s="962"/>
      <c r="GKM15" s="961"/>
      <c r="GKN15" s="961"/>
      <c r="GKO15" s="963"/>
      <c r="GKP15" s="962"/>
      <c r="GKQ15" s="961"/>
      <c r="GKR15" s="961"/>
      <c r="GKS15" s="963"/>
      <c r="GKT15" s="962"/>
      <c r="GKU15" s="961"/>
      <c r="GKV15" s="961"/>
      <c r="GKW15" s="963"/>
      <c r="GKX15" s="962"/>
      <c r="GKY15" s="961"/>
      <c r="GKZ15" s="961"/>
      <c r="GLA15" s="963"/>
      <c r="GLB15" s="962"/>
      <c r="GLC15" s="961"/>
      <c r="GLD15" s="961"/>
      <c r="GLE15" s="963"/>
      <c r="GLF15" s="962"/>
      <c r="GLG15" s="961"/>
      <c r="GLH15" s="961"/>
      <c r="GLI15" s="963"/>
      <c r="GLJ15" s="962"/>
      <c r="GLK15" s="961"/>
      <c r="GLL15" s="961"/>
      <c r="GLM15" s="963"/>
      <c r="GLN15" s="962"/>
      <c r="GLO15" s="961"/>
      <c r="GLP15" s="961"/>
      <c r="GLQ15" s="963"/>
      <c r="GLR15" s="962"/>
      <c r="GLS15" s="961"/>
      <c r="GLT15" s="961"/>
      <c r="GLU15" s="963"/>
      <c r="GLV15" s="962"/>
      <c r="GLW15" s="961"/>
      <c r="GLX15" s="961"/>
      <c r="GLY15" s="963"/>
      <c r="GLZ15" s="962"/>
      <c r="GMA15" s="961"/>
      <c r="GMB15" s="961"/>
      <c r="GMC15" s="963"/>
      <c r="GMD15" s="962"/>
      <c r="GME15" s="961"/>
      <c r="GMF15" s="961"/>
      <c r="GMG15" s="963"/>
      <c r="GMH15" s="962"/>
      <c r="GMI15" s="961"/>
      <c r="GMJ15" s="961"/>
      <c r="GMK15" s="963"/>
      <c r="GML15" s="962"/>
      <c r="GMM15" s="961"/>
      <c r="GMN15" s="961"/>
      <c r="GMO15" s="963"/>
      <c r="GMP15" s="962"/>
      <c r="GMQ15" s="961"/>
      <c r="GMR15" s="961"/>
      <c r="GMS15" s="963"/>
      <c r="GMT15" s="962"/>
      <c r="GMU15" s="961"/>
      <c r="GMV15" s="961"/>
      <c r="GMW15" s="963"/>
      <c r="GMX15" s="962"/>
      <c r="GMY15" s="961"/>
      <c r="GMZ15" s="961"/>
      <c r="GNA15" s="963"/>
      <c r="GNB15" s="962"/>
      <c r="GNC15" s="961"/>
      <c r="GND15" s="961"/>
      <c r="GNE15" s="963"/>
      <c r="GNF15" s="962"/>
      <c r="GNG15" s="961"/>
      <c r="GNH15" s="961"/>
      <c r="GNI15" s="963"/>
      <c r="GNJ15" s="962"/>
      <c r="GNK15" s="961"/>
      <c r="GNL15" s="961"/>
      <c r="GNM15" s="963"/>
      <c r="GNN15" s="962"/>
      <c r="GNO15" s="961"/>
      <c r="GNP15" s="961"/>
      <c r="GNQ15" s="963"/>
      <c r="GNR15" s="962"/>
      <c r="GNS15" s="961"/>
      <c r="GNT15" s="961"/>
      <c r="GNU15" s="963"/>
      <c r="GNV15" s="962"/>
      <c r="GNW15" s="961"/>
      <c r="GNX15" s="961"/>
      <c r="GNY15" s="963"/>
      <c r="GNZ15" s="962"/>
      <c r="GOA15" s="961"/>
      <c r="GOB15" s="961"/>
      <c r="GOC15" s="963"/>
      <c r="GOD15" s="962"/>
      <c r="GOE15" s="961"/>
      <c r="GOF15" s="961"/>
      <c r="GOG15" s="963"/>
      <c r="GOH15" s="962"/>
      <c r="GOI15" s="961"/>
      <c r="GOJ15" s="961"/>
      <c r="GOK15" s="963"/>
      <c r="GOL15" s="962"/>
      <c r="GOM15" s="961"/>
      <c r="GON15" s="961"/>
      <c r="GOO15" s="963"/>
      <c r="GOP15" s="962"/>
      <c r="GOQ15" s="961"/>
      <c r="GOR15" s="961"/>
      <c r="GOS15" s="963"/>
      <c r="GOT15" s="962"/>
      <c r="GOU15" s="961"/>
      <c r="GOV15" s="961"/>
      <c r="GOW15" s="963"/>
      <c r="GOX15" s="962"/>
      <c r="GOY15" s="961"/>
      <c r="GOZ15" s="961"/>
      <c r="GPA15" s="963"/>
      <c r="GPB15" s="962"/>
      <c r="GPC15" s="961"/>
      <c r="GPD15" s="961"/>
      <c r="GPE15" s="963"/>
      <c r="GPF15" s="962"/>
      <c r="GPG15" s="961"/>
      <c r="GPH15" s="961"/>
      <c r="GPI15" s="963"/>
      <c r="GPJ15" s="962"/>
      <c r="GPK15" s="961"/>
      <c r="GPL15" s="961"/>
      <c r="GPM15" s="963"/>
      <c r="GPN15" s="962"/>
      <c r="GPO15" s="961"/>
      <c r="GPP15" s="961"/>
      <c r="GPQ15" s="963"/>
      <c r="GPR15" s="962"/>
      <c r="GPS15" s="961"/>
      <c r="GPT15" s="961"/>
      <c r="GPU15" s="963"/>
      <c r="GPV15" s="962"/>
      <c r="GPW15" s="961"/>
      <c r="GPX15" s="961"/>
      <c r="GPY15" s="963"/>
      <c r="GPZ15" s="962"/>
      <c r="GQA15" s="961"/>
      <c r="GQB15" s="961"/>
      <c r="GQC15" s="963"/>
      <c r="GQD15" s="962"/>
      <c r="GQE15" s="961"/>
      <c r="GQF15" s="961"/>
      <c r="GQG15" s="963"/>
      <c r="GQH15" s="962"/>
      <c r="GQI15" s="961"/>
      <c r="GQJ15" s="961"/>
      <c r="GQK15" s="963"/>
      <c r="GQL15" s="962"/>
      <c r="GQM15" s="961"/>
      <c r="GQN15" s="961"/>
      <c r="GQO15" s="963"/>
      <c r="GQP15" s="962"/>
      <c r="GQQ15" s="961"/>
      <c r="GQR15" s="961"/>
      <c r="GQS15" s="963"/>
      <c r="GQT15" s="962"/>
      <c r="GQU15" s="961"/>
      <c r="GQV15" s="961"/>
      <c r="GQW15" s="963"/>
      <c r="GQX15" s="962"/>
      <c r="GQY15" s="961"/>
      <c r="GQZ15" s="961"/>
      <c r="GRA15" s="963"/>
      <c r="GRB15" s="962"/>
      <c r="GRC15" s="961"/>
      <c r="GRD15" s="961"/>
      <c r="GRE15" s="963"/>
      <c r="GRF15" s="962"/>
      <c r="GRG15" s="961"/>
      <c r="GRH15" s="961"/>
      <c r="GRI15" s="963"/>
      <c r="GRJ15" s="962"/>
      <c r="GRK15" s="961"/>
      <c r="GRL15" s="961"/>
      <c r="GRM15" s="963"/>
      <c r="GRN15" s="962"/>
      <c r="GRO15" s="961"/>
      <c r="GRP15" s="961"/>
      <c r="GRQ15" s="963"/>
      <c r="GRR15" s="962"/>
      <c r="GRS15" s="961"/>
      <c r="GRT15" s="961"/>
      <c r="GRU15" s="963"/>
      <c r="GRV15" s="962"/>
      <c r="GRW15" s="961"/>
      <c r="GRX15" s="961"/>
      <c r="GRY15" s="963"/>
      <c r="GRZ15" s="962"/>
      <c r="GSA15" s="961"/>
      <c r="GSB15" s="961"/>
      <c r="GSC15" s="963"/>
      <c r="GSD15" s="962"/>
      <c r="GSE15" s="961"/>
      <c r="GSF15" s="961"/>
      <c r="GSG15" s="963"/>
      <c r="GSH15" s="962"/>
      <c r="GSI15" s="961"/>
      <c r="GSJ15" s="961"/>
      <c r="GSK15" s="963"/>
      <c r="GSL15" s="962"/>
      <c r="GSM15" s="961"/>
      <c r="GSN15" s="961"/>
      <c r="GSO15" s="963"/>
      <c r="GSP15" s="962"/>
      <c r="GSQ15" s="961"/>
      <c r="GSR15" s="961"/>
      <c r="GSS15" s="963"/>
      <c r="GST15" s="962"/>
      <c r="GSU15" s="961"/>
      <c r="GSV15" s="961"/>
      <c r="GSW15" s="963"/>
      <c r="GSX15" s="962"/>
      <c r="GSY15" s="961"/>
      <c r="GSZ15" s="961"/>
      <c r="GTA15" s="963"/>
      <c r="GTB15" s="962"/>
      <c r="GTC15" s="961"/>
      <c r="GTD15" s="961"/>
      <c r="GTE15" s="963"/>
      <c r="GTF15" s="962"/>
      <c r="GTG15" s="961"/>
      <c r="GTH15" s="961"/>
      <c r="GTI15" s="963"/>
      <c r="GTJ15" s="962"/>
      <c r="GTK15" s="961"/>
      <c r="GTL15" s="961"/>
      <c r="GTM15" s="963"/>
      <c r="GTN15" s="962"/>
      <c r="GTO15" s="961"/>
      <c r="GTP15" s="961"/>
      <c r="GTQ15" s="963"/>
      <c r="GTR15" s="962"/>
      <c r="GTS15" s="961"/>
      <c r="GTT15" s="961"/>
      <c r="GTU15" s="963"/>
      <c r="GTV15" s="962"/>
      <c r="GTW15" s="961"/>
      <c r="GTX15" s="961"/>
      <c r="GTY15" s="963"/>
      <c r="GTZ15" s="962"/>
      <c r="GUA15" s="961"/>
      <c r="GUB15" s="961"/>
      <c r="GUC15" s="963"/>
      <c r="GUD15" s="962"/>
      <c r="GUE15" s="961"/>
      <c r="GUF15" s="961"/>
      <c r="GUG15" s="963"/>
      <c r="GUH15" s="962"/>
      <c r="GUI15" s="961"/>
      <c r="GUJ15" s="961"/>
      <c r="GUK15" s="963"/>
      <c r="GUL15" s="962"/>
      <c r="GUM15" s="961"/>
      <c r="GUN15" s="961"/>
      <c r="GUO15" s="963"/>
      <c r="GUP15" s="962"/>
      <c r="GUQ15" s="961"/>
      <c r="GUR15" s="961"/>
      <c r="GUS15" s="963"/>
      <c r="GUT15" s="962"/>
      <c r="GUU15" s="961"/>
      <c r="GUV15" s="961"/>
      <c r="GUW15" s="963"/>
      <c r="GUX15" s="962"/>
      <c r="GUY15" s="961"/>
      <c r="GUZ15" s="961"/>
      <c r="GVA15" s="963"/>
      <c r="GVB15" s="962"/>
      <c r="GVC15" s="961"/>
      <c r="GVD15" s="961"/>
      <c r="GVE15" s="963"/>
      <c r="GVF15" s="962"/>
      <c r="GVG15" s="961"/>
      <c r="GVH15" s="961"/>
      <c r="GVI15" s="963"/>
      <c r="GVJ15" s="962"/>
      <c r="GVK15" s="961"/>
      <c r="GVL15" s="961"/>
      <c r="GVM15" s="963"/>
      <c r="GVN15" s="962"/>
      <c r="GVO15" s="961"/>
      <c r="GVP15" s="961"/>
      <c r="GVQ15" s="963"/>
      <c r="GVR15" s="962"/>
      <c r="GVS15" s="961"/>
      <c r="GVT15" s="961"/>
      <c r="GVU15" s="963"/>
      <c r="GVV15" s="962"/>
      <c r="GVW15" s="961"/>
      <c r="GVX15" s="961"/>
      <c r="GVY15" s="963"/>
      <c r="GVZ15" s="962"/>
      <c r="GWA15" s="961"/>
      <c r="GWB15" s="961"/>
      <c r="GWC15" s="963"/>
      <c r="GWD15" s="962"/>
      <c r="GWE15" s="961"/>
      <c r="GWF15" s="961"/>
      <c r="GWG15" s="963"/>
      <c r="GWH15" s="962"/>
      <c r="GWI15" s="961"/>
      <c r="GWJ15" s="961"/>
      <c r="GWK15" s="963"/>
      <c r="GWL15" s="962"/>
      <c r="GWM15" s="961"/>
      <c r="GWN15" s="961"/>
      <c r="GWO15" s="963"/>
      <c r="GWP15" s="962"/>
      <c r="GWQ15" s="961"/>
      <c r="GWR15" s="961"/>
      <c r="GWS15" s="963"/>
      <c r="GWT15" s="962"/>
      <c r="GWU15" s="961"/>
      <c r="GWV15" s="961"/>
      <c r="GWW15" s="963"/>
      <c r="GWX15" s="962"/>
      <c r="GWY15" s="961"/>
      <c r="GWZ15" s="961"/>
      <c r="GXA15" s="963"/>
      <c r="GXB15" s="962"/>
      <c r="GXC15" s="961"/>
      <c r="GXD15" s="961"/>
      <c r="GXE15" s="963"/>
      <c r="GXF15" s="962"/>
      <c r="GXG15" s="961"/>
      <c r="GXH15" s="961"/>
      <c r="GXI15" s="963"/>
      <c r="GXJ15" s="962"/>
      <c r="GXK15" s="961"/>
      <c r="GXL15" s="961"/>
      <c r="GXM15" s="963"/>
      <c r="GXN15" s="962"/>
      <c r="GXO15" s="961"/>
      <c r="GXP15" s="961"/>
      <c r="GXQ15" s="963"/>
      <c r="GXR15" s="962"/>
      <c r="GXS15" s="961"/>
      <c r="GXT15" s="961"/>
      <c r="GXU15" s="963"/>
      <c r="GXV15" s="962"/>
      <c r="GXW15" s="961"/>
      <c r="GXX15" s="961"/>
      <c r="GXY15" s="963"/>
      <c r="GXZ15" s="962"/>
      <c r="GYA15" s="961"/>
      <c r="GYB15" s="961"/>
      <c r="GYC15" s="963"/>
      <c r="GYD15" s="962"/>
      <c r="GYE15" s="961"/>
      <c r="GYF15" s="961"/>
      <c r="GYG15" s="963"/>
      <c r="GYH15" s="962"/>
      <c r="GYI15" s="961"/>
      <c r="GYJ15" s="961"/>
      <c r="GYK15" s="963"/>
      <c r="GYL15" s="962"/>
      <c r="GYM15" s="961"/>
      <c r="GYN15" s="961"/>
      <c r="GYO15" s="963"/>
      <c r="GYP15" s="962"/>
      <c r="GYQ15" s="961"/>
      <c r="GYR15" s="961"/>
      <c r="GYS15" s="963"/>
      <c r="GYT15" s="962"/>
      <c r="GYU15" s="961"/>
      <c r="GYV15" s="961"/>
      <c r="GYW15" s="963"/>
      <c r="GYX15" s="962"/>
      <c r="GYY15" s="961"/>
      <c r="GYZ15" s="961"/>
      <c r="GZA15" s="963"/>
      <c r="GZB15" s="962"/>
      <c r="GZC15" s="961"/>
      <c r="GZD15" s="961"/>
      <c r="GZE15" s="963"/>
      <c r="GZF15" s="962"/>
      <c r="GZG15" s="961"/>
      <c r="GZH15" s="961"/>
      <c r="GZI15" s="963"/>
      <c r="GZJ15" s="962"/>
      <c r="GZK15" s="961"/>
      <c r="GZL15" s="961"/>
      <c r="GZM15" s="963"/>
      <c r="GZN15" s="962"/>
      <c r="GZO15" s="961"/>
      <c r="GZP15" s="961"/>
      <c r="GZQ15" s="963"/>
      <c r="GZR15" s="962"/>
      <c r="GZS15" s="961"/>
      <c r="GZT15" s="961"/>
      <c r="GZU15" s="963"/>
      <c r="GZV15" s="962"/>
      <c r="GZW15" s="961"/>
      <c r="GZX15" s="961"/>
      <c r="GZY15" s="963"/>
      <c r="GZZ15" s="962"/>
      <c r="HAA15" s="961"/>
      <c r="HAB15" s="961"/>
      <c r="HAC15" s="963"/>
      <c r="HAD15" s="962"/>
      <c r="HAE15" s="961"/>
      <c r="HAF15" s="961"/>
      <c r="HAG15" s="963"/>
      <c r="HAH15" s="962"/>
      <c r="HAI15" s="961"/>
      <c r="HAJ15" s="961"/>
      <c r="HAK15" s="963"/>
      <c r="HAL15" s="962"/>
      <c r="HAM15" s="961"/>
      <c r="HAN15" s="961"/>
      <c r="HAO15" s="963"/>
      <c r="HAP15" s="962"/>
      <c r="HAQ15" s="961"/>
      <c r="HAR15" s="961"/>
      <c r="HAS15" s="963"/>
      <c r="HAT15" s="962"/>
      <c r="HAU15" s="961"/>
      <c r="HAV15" s="961"/>
      <c r="HAW15" s="963"/>
      <c r="HAX15" s="962"/>
      <c r="HAY15" s="961"/>
      <c r="HAZ15" s="961"/>
      <c r="HBA15" s="963"/>
      <c r="HBB15" s="962"/>
      <c r="HBC15" s="961"/>
      <c r="HBD15" s="961"/>
      <c r="HBE15" s="963"/>
      <c r="HBF15" s="962"/>
      <c r="HBG15" s="961"/>
      <c r="HBH15" s="961"/>
      <c r="HBI15" s="963"/>
      <c r="HBJ15" s="962"/>
      <c r="HBK15" s="961"/>
      <c r="HBL15" s="961"/>
      <c r="HBM15" s="963"/>
      <c r="HBN15" s="962"/>
      <c r="HBO15" s="961"/>
      <c r="HBP15" s="961"/>
      <c r="HBQ15" s="963"/>
      <c r="HBR15" s="962"/>
      <c r="HBS15" s="961"/>
      <c r="HBT15" s="961"/>
      <c r="HBU15" s="963"/>
      <c r="HBV15" s="962"/>
      <c r="HBW15" s="961"/>
      <c r="HBX15" s="961"/>
      <c r="HBY15" s="963"/>
      <c r="HBZ15" s="962"/>
      <c r="HCA15" s="961"/>
      <c r="HCB15" s="961"/>
      <c r="HCC15" s="963"/>
      <c r="HCD15" s="962"/>
      <c r="HCE15" s="961"/>
      <c r="HCF15" s="961"/>
      <c r="HCG15" s="963"/>
      <c r="HCH15" s="962"/>
      <c r="HCI15" s="961"/>
      <c r="HCJ15" s="961"/>
      <c r="HCK15" s="963"/>
      <c r="HCL15" s="962"/>
      <c r="HCM15" s="961"/>
      <c r="HCN15" s="961"/>
      <c r="HCO15" s="963"/>
      <c r="HCP15" s="962"/>
      <c r="HCQ15" s="961"/>
      <c r="HCR15" s="961"/>
      <c r="HCS15" s="963"/>
      <c r="HCT15" s="962"/>
      <c r="HCU15" s="961"/>
      <c r="HCV15" s="961"/>
      <c r="HCW15" s="963"/>
      <c r="HCX15" s="962"/>
      <c r="HCY15" s="961"/>
      <c r="HCZ15" s="961"/>
      <c r="HDA15" s="963"/>
      <c r="HDB15" s="962"/>
      <c r="HDC15" s="961"/>
      <c r="HDD15" s="961"/>
      <c r="HDE15" s="963"/>
      <c r="HDF15" s="962"/>
      <c r="HDG15" s="961"/>
      <c r="HDH15" s="961"/>
      <c r="HDI15" s="963"/>
      <c r="HDJ15" s="962"/>
      <c r="HDK15" s="961"/>
      <c r="HDL15" s="961"/>
      <c r="HDM15" s="963"/>
      <c r="HDN15" s="962"/>
      <c r="HDO15" s="961"/>
      <c r="HDP15" s="961"/>
      <c r="HDQ15" s="963"/>
      <c r="HDR15" s="962"/>
      <c r="HDS15" s="961"/>
      <c r="HDT15" s="961"/>
      <c r="HDU15" s="963"/>
      <c r="HDV15" s="962"/>
      <c r="HDW15" s="961"/>
      <c r="HDX15" s="961"/>
      <c r="HDY15" s="963"/>
      <c r="HDZ15" s="962"/>
      <c r="HEA15" s="961"/>
      <c r="HEB15" s="961"/>
      <c r="HEC15" s="963"/>
      <c r="HED15" s="962"/>
      <c r="HEE15" s="961"/>
      <c r="HEF15" s="961"/>
      <c r="HEG15" s="963"/>
      <c r="HEH15" s="962"/>
      <c r="HEI15" s="961"/>
      <c r="HEJ15" s="961"/>
      <c r="HEK15" s="963"/>
      <c r="HEL15" s="962"/>
      <c r="HEM15" s="961"/>
      <c r="HEN15" s="961"/>
      <c r="HEO15" s="963"/>
      <c r="HEP15" s="962"/>
      <c r="HEQ15" s="961"/>
      <c r="HER15" s="961"/>
      <c r="HES15" s="963"/>
      <c r="HET15" s="962"/>
      <c r="HEU15" s="961"/>
      <c r="HEV15" s="961"/>
      <c r="HEW15" s="963"/>
      <c r="HEX15" s="962"/>
      <c r="HEY15" s="961"/>
      <c r="HEZ15" s="961"/>
      <c r="HFA15" s="963"/>
      <c r="HFB15" s="962"/>
      <c r="HFC15" s="961"/>
      <c r="HFD15" s="961"/>
      <c r="HFE15" s="963"/>
      <c r="HFF15" s="962"/>
      <c r="HFG15" s="961"/>
      <c r="HFH15" s="961"/>
      <c r="HFI15" s="963"/>
      <c r="HFJ15" s="962"/>
      <c r="HFK15" s="961"/>
      <c r="HFL15" s="961"/>
      <c r="HFM15" s="963"/>
      <c r="HFN15" s="962"/>
      <c r="HFO15" s="961"/>
      <c r="HFP15" s="961"/>
      <c r="HFQ15" s="963"/>
      <c r="HFR15" s="962"/>
      <c r="HFS15" s="961"/>
      <c r="HFT15" s="961"/>
      <c r="HFU15" s="963"/>
      <c r="HFV15" s="962"/>
      <c r="HFW15" s="961"/>
      <c r="HFX15" s="961"/>
      <c r="HFY15" s="963"/>
      <c r="HFZ15" s="962"/>
      <c r="HGA15" s="961"/>
      <c r="HGB15" s="961"/>
      <c r="HGC15" s="963"/>
      <c r="HGD15" s="962"/>
      <c r="HGE15" s="961"/>
      <c r="HGF15" s="961"/>
      <c r="HGG15" s="963"/>
      <c r="HGH15" s="962"/>
      <c r="HGI15" s="961"/>
      <c r="HGJ15" s="961"/>
      <c r="HGK15" s="963"/>
      <c r="HGL15" s="962"/>
      <c r="HGM15" s="961"/>
      <c r="HGN15" s="961"/>
      <c r="HGO15" s="963"/>
      <c r="HGP15" s="962"/>
      <c r="HGQ15" s="961"/>
      <c r="HGR15" s="961"/>
      <c r="HGS15" s="963"/>
      <c r="HGT15" s="962"/>
      <c r="HGU15" s="961"/>
      <c r="HGV15" s="961"/>
      <c r="HGW15" s="963"/>
      <c r="HGX15" s="962"/>
      <c r="HGY15" s="961"/>
      <c r="HGZ15" s="961"/>
      <c r="HHA15" s="963"/>
      <c r="HHB15" s="962"/>
      <c r="HHC15" s="961"/>
      <c r="HHD15" s="961"/>
      <c r="HHE15" s="963"/>
      <c r="HHF15" s="962"/>
      <c r="HHG15" s="961"/>
      <c r="HHH15" s="961"/>
      <c r="HHI15" s="963"/>
      <c r="HHJ15" s="962"/>
      <c r="HHK15" s="961"/>
      <c r="HHL15" s="961"/>
      <c r="HHM15" s="963"/>
      <c r="HHN15" s="962"/>
      <c r="HHO15" s="961"/>
      <c r="HHP15" s="961"/>
      <c r="HHQ15" s="963"/>
      <c r="HHR15" s="962"/>
      <c r="HHS15" s="961"/>
      <c r="HHT15" s="961"/>
      <c r="HHU15" s="963"/>
      <c r="HHV15" s="962"/>
      <c r="HHW15" s="961"/>
      <c r="HHX15" s="961"/>
      <c r="HHY15" s="963"/>
      <c r="HHZ15" s="962"/>
      <c r="HIA15" s="961"/>
      <c r="HIB15" s="961"/>
      <c r="HIC15" s="963"/>
      <c r="HID15" s="962"/>
      <c r="HIE15" s="961"/>
      <c r="HIF15" s="961"/>
      <c r="HIG15" s="963"/>
      <c r="HIH15" s="962"/>
      <c r="HII15" s="961"/>
      <c r="HIJ15" s="961"/>
      <c r="HIK15" s="963"/>
      <c r="HIL15" s="962"/>
      <c r="HIM15" s="961"/>
      <c r="HIN15" s="961"/>
      <c r="HIO15" s="963"/>
      <c r="HIP15" s="962"/>
      <c r="HIQ15" s="961"/>
      <c r="HIR15" s="961"/>
      <c r="HIS15" s="963"/>
      <c r="HIT15" s="962"/>
      <c r="HIU15" s="961"/>
      <c r="HIV15" s="961"/>
      <c r="HIW15" s="963"/>
      <c r="HIX15" s="962"/>
      <c r="HIY15" s="961"/>
      <c r="HIZ15" s="961"/>
      <c r="HJA15" s="963"/>
      <c r="HJB15" s="962"/>
      <c r="HJC15" s="961"/>
      <c r="HJD15" s="961"/>
      <c r="HJE15" s="963"/>
      <c r="HJF15" s="962"/>
      <c r="HJG15" s="961"/>
      <c r="HJH15" s="961"/>
      <c r="HJI15" s="963"/>
      <c r="HJJ15" s="962"/>
      <c r="HJK15" s="961"/>
      <c r="HJL15" s="961"/>
      <c r="HJM15" s="963"/>
      <c r="HJN15" s="962"/>
      <c r="HJO15" s="961"/>
      <c r="HJP15" s="961"/>
      <c r="HJQ15" s="963"/>
      <c r="HJR15" s="962"/>
      <c r="HJS15" s="961"/>
      <c r="HJT15" s="961"/>
      <c r="HJU15" s="963"/>
      <c r="HJV15" s="962"/>
      <c r="HJW15" s="961"/>
      <c r="HJX15" s="961"/>
      <c r="HJY15" s="963"/>
      <c r="HJZ15" s="962"/>
      <c r="HKA15" s="961"/>
      <c r="HKB15" s="961"/>
      <c r="HKC15" s="963"/>
      <c r="HKD15" s="962"/>
      <c r="HKE15" s="961"/>
      <c r="HKF15" s="961"/>
      <c r="HKG15" s="963"/>
      <c r="HKH15" s="962"/>
      <c r="HKI15" s="961"/>
      <c r="HKJ15" s="961"/>
      <c r="HKK15" s="963"/>
      <c r="HKL15" s="962"/>
      <c r="HKM15" s="961"/>
      <c r="HKN15" s="961"/>
      <c r="HKO15" s="963"/>
      <c r="HKP15" s="962"/>
      <c r="HKQ15" s="961"/>
      <c r="HKR15" s="961"/>
      <c r="HKS15" s="963"/>
      <c r="HKT15" s="962"/>
      <c r="HKU15" s="961"/>
      <c r="HKV15" s="961"/>
      <c r="HKW15" s="963"/>
      <c r="HKX15" s="962"/>
      <c r="HKY15" s="961"/>
      <c r="HKZ15" s="961"/>
      <c r="HLA15" s="963"/>
      <c r="HLB15" s="962"/>
      <c r="HLC15" s="961"/>
      <c r="HLD15" s="961"/>
      <c r="HLE15" s="963"/>
      <c r="HLF15" s="962"/>
      <c r="HLG15" s="961"/>
      <c r="HLH15" s="961"/>
      <c r="HLI15" s="963"/>
      <c r="HLJ15" s="962"/>
      <c r="HLK15" s="961"/>
      <c r="HLL15" s="961"/>
      <c r="HLM15" s="963"/>
      <c r="HLN15" s="962"/>
      <c r="HLO15" s="961"/>
      <c r="HLP15" s="961"/>
      <c r="HLQ15" s="963"/>
      <c r="HLR15" s="962"/>
      <c r="HLS15" s="961"/>
      <c r="HLT15" s="961"/>
      <c r="HLU15" s="963"/>
      <c r="HLV15" s="962"/>
      <c r="HLW15" s="961"/>
      <c r="HLX15" s="961"/>
      <c r="HLY15" s="963"/>
      <c r="HLZ15" s="962"/>
      <c r="HMA15" s="961"/>
      <c r="HMB15" s="961"/>
      <c r="HMC15" s="963"/>
      <c r="HMD15" s="962"/>
      <c r="HME15" s="961"/>
      <c r="HMF15" s="961"/>
      <c r="HMG15" s="963"/>
      <c r="HMH15" s="962"/>
      <c r="HMI15" s="961"/>
      <c r="HMJ15" s="961"/>
      <c r="HMK15" s="963"/>
      <c r="HML15" s="962"/>
      <c r="HMM15" s="961"/>
      <c r="HMN15" s="961"/>
      <c r="HMO15" s="963"/>
      <c r="HMP15" s="962"/>
      <c r="HMQ15" s="961"/>
      <c r="HMR15" s="961"/>
      <c r="HMS15" s="963"/>
      <c r="HMT15" s="962"/>
      <c r="HMU15" s="961"/>
      <c r="HMV15" s="961"/>
      <c r="HMW15" s="963"/>
      <c r="HMX15" s="962"/>
      <c r="HMY15" s="961"/>
      <c r="HMZ15" s="961"/>
      <c r="HNA15" s="963"/>
      <c r="HNB15" s="962"/>
      <c r="HNC15" s="961"/>
      <c r="HND15" s="961"/>
      <c r="HNE15" s="963"/>
      <c r="HNF15" s="962"/>
      <c r="HNG15" s="961"/>
      <c r="HNH15" s="961"/>
      <c r="HNI15" s="963"/>
      <c r="HNJ15" s="962"/>
      <c r="HNK15" s="961"/>
      <c r="HNL15" s="961"/>
      <c r="HNM15" s="963"/>
      <c r="HNN15" s="962"/>
      <c r="HNO15" s="961"/>
      <c r="HNP15" s="961"/>
      <c r="HNQ15" s="963"/>
      <c r="HNR15" s="962"/>
      <c r="HNS15" s="961"/>
      <c r="HNT15" s="961"/>
      <c r="HNU15" s="963"/>
      <c r="HNV15" s="962"/>
      <c r="HNW15" s="961"/>
      <c r="HNX15" s="961"/>
      <c r="HNY15" s="963"/>
      <c r="HNZ15" s="962"/>
      <c r="HOA15" s="961"/>
      <c r="HOB15" s="961"/>
      <c r="HOC15" s="963"/>
      <c r="HOD15" s="962"/>
      <c r="HOE15" s="961"/>
      <c r="HOF15" s="961"/>
      <c r="HOG15" s="963"/>
      <c r="HOH15" s="962"/>
      <c r="HOI15" s="961"/>
      <c r="HOJ15" s="961"/>
      <c r="HOK15" s="963"/>
      <c r="HOL15" s="962"/>
      <c r="HOM15" s="961"/>
      <c r="HON15" s="961"/>
      <c r="HOO15" s="963"/>
      <c r="HOP15" s="962"/>
      <c r="HOQ15" s="961"/>
      <c r="HOR15" s="961"/>
      <c r="HOS15" s="963"/>
      <c r="HOT15" s="962"/>
      <c r="HOU15" s="961"/>
      <c r="HOV15" s="961"/>
      <c r="HOW15" s="963"/>
      <c r="HOX15" s="962"/>
      <c r="HOY15" s="961"/>
      <c r="HOZ15" s="961"/>
      <c r="HPA15" s="963"/>
      <c r="HPB15" s="962"/>
      <c r="HPC15" s="961"/>
      <c r="HPD15" s="961"/>
      <c r="HPE15" s="963"/>
      <c r="HPF15" s="962"/>
      <c r="HPG15" s="961"/>
      <c r="HPH15" s="961"/>
      <c r="HPI15" s="963"/>
      <c r="HPJ15" s="962"/>
      <c r="HPK15" s="961"/>
      <c r="HPL15" s="961"/>
      <c r="HPM15" s="963"/>
      <c r="HPN15" s="962"/>
      <c r="HPO15" s="961"/>
      <c r="HPP15" s="961"/>
      <c r="HPQ15" s="963"/>
      <c r="HPR15" s="962"/>
      <c r="HPS15" s="961"/>
      <c r="HPT15" s="961"/>
      <c r="HPU15" s="963"/>
      <c r="HPV15" s="962"/>
      <c r="HPW15" s="961"/>
      <c r="HPX15" s="961"/>
      <c r="HPY15" s="963"/>
      <c r="HPZ15" s="962"/>
      <c r="HQA15" s="961"/>
      <c r="HQB15" s="961"/>
      <c r="HQC15" s="963"/>
      <c r="HQD15" s="962"/>
      <c r="HQE15" s="961"/>
      <c r="HQF15" s="961"/>
      <c r="HQG15" s="963"/>
      <c r="HQH15" s="962"/>
      <c r="HQI15" s="961"/>
      <c r="HQJ15" s="961"/>
      <c r="HQK15" s="963"/>
      <c r="HQL15" s="962"/>
      <c r="HQM15" s="961"/>
      <c r="HQN15" s="961"/>
      <c r="HQO15" s="963"/>
      <c r="HQP15" s="962"/>
      <c r="HQQ15" s="961"/>
      <c r="HQR15" s="961"/>
      <c r="HQS15" s="963"/>
      <c r="HQT15" s="962"/>
      <c r="HQU15" s="961"/>
      <c r="HQV15" s="961"/>
      <c r="HQW15" s="963"/>
      <c r="HQX15" s="962"/>
      <c r="HQY15" s="961"/>
      <c r="HQZ15" s="961"/>
      <c r="HRA15" s="963"/>
      <c r="HRB15" s="962"/>
      <c r="HRC15" s="961"/>
      <c r="HRD15" s="961"/>
      <c r="HRE15" s="963"/>
      <c r="HRF15" s="962"/>
      <c r="HRG15" s="961"/>
      <c r="HRH15" s="961"/>
      <c r="HRI15" s="963"/>
      <c r="HRJ15" s="962"/>
      <c r="HRK15" s="961"/>
      <c r="HRL15" s="961"/>
      <c r="HRM15" s="963"/>
      <c r="HRN15" s="962"/>
      <c r="HRO15" s="961"/>
      <c r="HRP15" s="961"/>
      <c r="HRQ15" s="963"/>
      <c r="HRR15" s="962"/>
      <c r="HRS15" s="961"/>
      <c r="HRT15" s="961"/>
      <c r="HRU15" s="963"/>
      <c r="HRV15" s="962"/>
      <c r="HRW15" s="961"/>
      <c r="HRX15" s="961"/>
      <c r="HRY15" s="963"/>
      <c r="HRZ15" s="962"/>
      <c r="HSA15" s="961"/>
      <c r="HSB15" s="961"/>
      <c r="HSC15" s="963"/>
      <c r="HSD15" s="962"/>
      <c r="HSE15" s="961"/>
      <c r="HSF15" s="961"/>
      <c r="HSG15" s="963"/>
      <c r="HSH15" s="962"/>
      <c r="HSI15" s="961"/>
      <c r="HSJ15" s="961"/>
      <c r="HSK15" s="963"/>
      <c r="HSL15" s="962"/>
      <c r="HSM15" s="961"/>
      <c r="HSN15" s="961"/>
      <c r="HSO15" s="963"/>
      <c r="HSP15" s="962"/>
      <c r="HSQ15" s="961"/>
      <c r="HSR15" s="961"/>
      <c r="HSS15" s="963"/>
      <c r="HST15" s="962"/>
      <c r="HSU15" s="961"/>
      <c r="HSV15" s="961"/>
      <c r="HSW15" s="963"/>
      <c r="HSX15" s="962"/>
      <c r="HSY15" s="961"/>
      <c r="HSZ15" s="961"/>
      <c r="HTA15" s="963"/>
      <c r="HTB15" s="962"/>
      <c r="HTC15" s="961"/>
      <c r="HTD15" s="961"/>
      <c r="HTE15" s="963"/>
      <c r="HTF15" s="962"/>
      <c r="HTG15" s="961"/>
      <c r="HTH15" s="961"/>
      <c r="HTI15" s="963"/>
      <c r="HTJ15" s="962"/>
      <c r="HTK15" s="961"/>
      <c r="HTL15" s="961"/>
      <c r="HTM15" s="963"/>
      <c r="HTN15" s="962"/>
      <c r="HTO15" s="961"/>
      <c r="HTP15" s="961"/>
      <c r="HTQ15" s="963"/>
      <c r="HTR15" s="962"/>
      <c r="HTS15" s="961"/>
      <c r="HTT15" s="961"/>
      <c r="HTU15" s="963"/>
      <c r="HTV15" s="962"/>
      <c r="HTW15" s="961"/>
      <c r="HTX15" s="961"/>
      <c r="HTY15" s="963"/>
      <c r="HTZ15" s="962"/>
      <c r="HUA15" s="961"/>
      <c r="HUB15" s="961"/>
      <c r="HUC15" s="963"/>
      <c r="HUD15" s="962"/>
      <c r="HUE15" s="961"/>
      <c r="HUF15" s="961"/>
      <c r="HUG15" s="963"/>
      <c r="HUH15" s="962"/>
      <c r="HUI15" s="961"/>
      <c r="HUJ15" s="961"/>
      <c r="HUK15" s="963"/>
      <c r="HUL15" s="962"/>
      <c r="HUM15" s="961"/>
      <c r="HUN15" s="961"/>
      <c r="HUO15" s="963"/>
      <c r="HUP15" s="962"/>
      <c r="HUQ15" s="961"/>
      <c r="HUR15" s="961"/>
      <c r="HUS15" s="963"/>
      <c r="HUT15" s="962"/>
      <c r="HUU15" s="961"/>
      <c r="HUV15" s="961"/>
      <c r="HUW15" s="963"/>
      <c r="HUX15" s="962"/>
      <c r="HUY15" s="961"/>
      <c r="HUZ15" s="961"/>
      <c r="HVA15" s="963"/>
      <c r="HVB15" s="962"/>
      <c r="HVC15" s="961"/>
      <c r="HVD15" s="961"/>
      <c r="HVE15" s="963"/>
      <c r="HVF15" s="962"/>
      <c r="HVG15" s="961"/>
      <c r="HVH15" s="961"/>
      <c r="HVI15" s="963"/>
      <c r="HVJ15" s="962"/>
      <c r="HVK15" s="961"/>
      <c r="HVL15" s="961"/>
      <c r="HVM15" s="963"/>
      <c r="HVN15" s="962"/>
      <c r="HVO15" s="961"/>
      <c r="HVP15" s="961"/>
      <c r="HVQ15" s="963"/>
      <c r="HVR15" s="962"/>
      <c r="HVS15" s="961"/>
      <c r="HVT15" s="961"/>
      <c r="HVU15" s="963"/>
      <c r="HVV15" s="962"/>
      <c r="HVW15" s="961"/>
      <c r="HVX15" s="961"/>
      <c r="HVY15" s="963"/>
      <c r="HVZ15" s="962"/>
      <c r="HWA15" s="961"/>
      <c r="HWB15" s="961"/>
      <c r="HWC15" s="963"/>
      <c r="HWD15" s="962"/>
      <c r="HWE15" s="961"/>
      <c r="HWF15" s="961"/>
      <c r="HWG15" s="963"/>
      <c r="HWH15" s="962"/>
      <c r="HWI15" s="961"/>
      <c r="HWJ15" s="961"/>
      <c r="HWK15" s="963"/>
      <c r="HWL15" s="962"/>
      <c r="HWM15" s="961"/>
      <c r="HWN15" s="961"/>
      <c r="HWO15" s="963"/>
      <c r="HWP15" s="962"/>
      <c r="HWQ15" s="961"/>
      <c r="HWR15" s="961"/>
      <c r="HWS15" s="963"/>
      <c r="HWT15" s="962"/>
      <c r="HWU15" s="961"/>
      <c r="HWV15" s="961"/>
      <c r="HWW15" s="963"/>
      <c r="HWX15" s="962"/>
      <c r="HWY15" s="961"/>
      <c r="HWZ15" s="961"/>
      <c r="HXA15" s="963"/>
      <c r="HXB15" s="962"/>
      <c r="HXC15" s="961"/>
      <c r="HXD15" s="961"/>
      <c r="HXE15" s="963"/>
      <c r="HXF15" s="962"/>
      <c r="HXG15" s="961"/>
      <c r="HXH15" s="961"/>
      <c r="HXI15" s="963"/>
      <c r="HXJ15" s="962"/>
      <c r="HXK15" s="961"/>
      <c r="HXL15" s="961"/>
      <c r="HXM15" s="963"/>
      <c r="HXN15" s="962"/>
      <c r="HXO15" s="961"/>
      <c r="HXP15" s="961"/>
      <c r="HXQ15" s="963"/>
      <c r="HXR15" s="962"/>
      <c r="HXS15" s="961"/>
      <c r="HXT15" s="961"/>
      <c r="HXU15" s="963"/>
      <c r="HXV15" s="962"/>
      <c r="HXW15" s="961"/>
      <c r="HXX15" s="961"/>
      <c r="HXY15" s="963"/>
      <c r="HXZ15" s="962"/>
      <c r="HYA15" s="961"/>
      <c r="HYB15" s="961"/>
      <c r="HYC15" s="963"/>
      <c r="HYD15" s="962"/>
      <c r="HYE15" s="961"/>
      <c r="HYF15" s="961"/>
      <c r="HYG15" s="963"/>
      <c r="HYH15" s="962"/>
      <c r="HYI15" s="961"/>
      <c r="HYJ15" s="961"/>
      <c r="HYK15" s="963"/>
      <c r="HYL15" s="962"/>
      <c r="HYM15" s="961"/>
      <c r="HYN15" s="961"/>
      <c r="HYO15" s="963"/>
      <c r="HYP15" s="962"/>
      <c r="HYQ15" s="961"/>
      <c r="HYR15" s="961"/>
      <c r="HYS15" s="963"/>
      <c r="HYT15" s="962"/>
      <c r="HYU15" s="961"/>
      <c r="HYV15" s="961"/>
      <c r="HYW15" s="963"/>
      <c r="HYX15" s="962"/>
      <c r="HYY15" s="961"/>
      <c r="HYZ15" s="961"/>
      <c r="HZA15" s="963"/>
      <c r="HZB15" s="962"/>
      <c r="HZC15" s="961"/>
      <c r="HZD15" s="961"/>
      <c r="HZE15" s="963"/>
      <c r="HZF15" s="962"/>
      <c r="HZG15" s="961"/>
      <c r="HZH15" s="961"/>
      <c r="HZI15" s="963"/>
      <c r="HZJ15" s="962"/>
      <c r="HZK15" s="961"/>
      <c r="HZL15" s="961"/>
      <c r="HZM15" s="963"/>
      <c r="HZN15" s="962"/>
      <c r="HZO15" s="961"/>
      <c r="HZP15" s="961"/>
      <c r="HZQ15" s="963"/>
      <c r="HZR15" s="962"/>
      <c r="HZS15" s="961"/>
      <c r="HZT15" s="961"/>
      <c r="HZU15" s="963"/>
      <c r="HZV15" s="962"/>
      <c r="HZW15" s="961"/>
      <c r="HZX15" s="961"/>
      <c r="HZY15" s="963"/>
      <c r="HZZ15" s="962"/>
      <c r="IAA15" s="961"/>
      <c r="IAB15" s="961"/>
      <c r="IAC15" s="963"/>
      <c r="IAD15" s="962"/>
      <c r="IAE15" s="961"/>
      <c r="IAF15" s="961"/>
      <c r="IAG15" s="963"/>
      <c r="IAH15" s="962"/>
      <c r="IAI15" s="961"/>
      <c r="IAJ15" s="961"/>
      <c r="IAK15" s="963"/>
      <c r="IAL15" s="962"/>
      <c r="IAM15" s="961"/>
      <c r="IAN15" s="961"/>
      <c r="IAO15" s="963"/>
      <c r="IAP15" s="962"/>
      <c r="IAQ15" s="961"/>
      <c r="IAR15" s="961"/>
      <c r="IAS15" s="963"/>
      <c r="IAT15" s="962"/>
      <c r="IAU15" s="961"/>
      <c r="IAV15" s="961"/>
      <c r="IAW15" s="963"/>
      <c r="IAX15" s="962"/>
      <c r="IAY15" s="961"/>
      <c r="IAZ15" s="961"/>
      <c r="IBA15" s="963"/>
      <c r="IBB15" s="962"/>
      <c r="IBC15" s="961"/>
      <c r="IBD15" s="961"/>
      <c r="IBE15" s="963"/>
      <c r="IBF15" s="962"/>
      <c r="IBG15" s="961"/>
      <c r="IBH15" s="961"/>
      <c r="IBI15" s="963"/>
      <c r="IBJ15" s="962"/>
      <c r="IBK15" s="961"/>
      <c r="IBL15" s="961"/>
      <c r="IBM15" s="963"/>
      <c r="IBN15" s="962"/>
      <c r="IBO15" s="961"/>
      <c r="IBP15" s="961"/>
      <c r="IBQ15" s="963"/>
      <c r="IBR15" s="962"/>
      <c r="IBS15" s="961"/>
      <c r="IBT15" s="961"/>
      <c r="IBU15" s="963"/>
      <c r="IBV15" s="962"/>
      <c r="IBW15" s="961"/>
      <c r="IBX15" s="961"/>
      <c r="IBY15" s="963"/>
      <c r="IBZ15" s="962"/>
      <c r="ICA15" s="961"/>
      <c r="ICB15" s="961"/>
      <c r="ICC15" s="963"/>
      <c r="ICD15" s="962"/>
      <c r="ICE15" s="961"/>
      <c r="ICF15" s="961"/>
      <c r="ICG15" s="963"/>
      <c r="ICH15" s="962"/>
      <c r="ICI15" s="961"/>
      <c r="ICJ15" s="961"/>
      <c r="ICK15" s="963"/>
      <c r="ICL15" s="962"/>
      <c r="ICM15" s="961"/>
      <c r="ICN15" s="961"/>
      <c r="ICO15" s="963"/>
      <c r="ICP15" s="962"/>
      <c r="ICQ15" s="961"/>
      <c r="ICR15" s="961"/>
      <c r="ICS15" s="963"/>
      <c r="ICT15" s="962"/>
      <c r="ICU15" s="961"/>
      <c r="ICV15" s="961"/>
      <c r="ICW15" s="963"/>
      <c r="ICX15" s="962"/>
      <c r="ICY15" s="961"/>
      <c r="ICZ15" s="961"/>
      <c r="IDA15" s="963"/>
      <c r="IDB15" s="962"/>
      <c r="IDC15" s="961"/>
      <c r="IDD15" s="961"/>
      <c r="IDE15" s="963"/>
      <c r="IDF15" s="962"/>
      <c r="IDG15" s="961"/>
      <c r="IDH15" s="961"/>
      <c r="IDI15" s="963"/>
      <c r="IDJ15" s="962"/>
      <c r="IDK15" s="961"/>
      <c r="IDL15" s="961"/>
      <c r="IDM15" s="963"/>
      <c r="IDN15" s="962"/>
      <c r="IDO15" s="961"/>
      <c r="IDP15" s="961"/>
      <c r="IDQ15" s="963"/>
      <c r="IDR15" s="962"/>
      <c r="IDS15" s="961"/>
      <c r="IDT15" s="961"/>
      <c r="IDU15" s="963"/>
      <c r="IDV15" s="962"/>
      <c r="IDW15" s="961"/>
      <c r="IDX15" s="961"/>
      <c r="IDY15" s="963"/>
      <c r="IDZ15" s="962"/>
      <c r="IEA15" s="961"/>
      <c r="IEB15" s="961"/>
      <c r="IEC15" s="963"/>
      <c r="IED15" s="962"/>
      <c r="IEE15" s="961"/>
      <c r="IEF15" s="961"/>
      <c r="IEG15" s="963"/>
      <c r="IEH15" s="962"/>
      <c r="IEI15" s="961"/>
      <c r="IEJ15" s="961"/>
      <c r="IEK15" s="963"/>
      <c r="IEL15" s="962"/>
      <c r="IEM15" s="961"/>
      <c r="IEN15" s="961"/>
      <c r="IEO15" s="963"/>
      <c r="IEP15" s="962"/>
      <c r="IEQ15" s="961"/>
      <c r="IER15" s="961"/>
      <c r="IES15" s="963"/>
      <c r="IET15" s="962"/>
      <c r="IEU15" s="961"/>
      <c r="IEV15" s="961"/>
      <c r="IEW15" s="963"/>
      <c r="IEX15" s="962"/>
      <c r="IEY15" s="961"/>
      <c r="IEZ15" s="961"/>
      <c r="IFA15" s="963"/>
      <c r="IFB15" s="962"/>
      <c r="IFC15" s="961"/>
      <c r="IFD15" s="961"/>
      <c r="IFE15" s="963"/>
      <c r="IFF15" s="962"/>
      <c r="IFG15" s="961"/>
      <c r="IFH15" s="961"/>
      <c r="IFI15" s="963"/>
      <c r="IFJ15" s="962"/>
      <c r="IFK15" s="961"/>
      <c r="IFL15" s="961"/>
      <c r="IFM15" s="963"/>
      <c r="IFN15" s="962"/>
      <c r="IFO15" s="961"/>
      <c r="IFP15" s="961"/>
      <c r="IFQ15" s="963"/>
      <c r="IFR15" s="962"/>
      <c r="IFS15" s="961"/>
      <c r="IFT15" s="961"/>
      <c r="IFU15" s="963"/>
      <c r="IFV15" s="962"/>
      <c r="IFW15" s="961"/>
      <c r="IFX15" s="961"/>
      <c r="IFY15" s="963"/>
      <c r="IFZ15" s="962"/>
      <c r="IGA15" s="961"/>
      <c r="IGB15" s="961"/>
      <c r="IGC15" s="963"/>
      <c r="IGD15" s="962"/>
      <c r="IGE15" s="961"/>
      <c r="IGF15" s="961"/>
      <c r="IGG15" s="963"/>
      <c r="IGH15" s="962"/>
      <c r="IGI15" s="961"/>
      <c r="IGJ15" s="961"/>
      <c r="IGK15" s="963"/>
      <c r="IGL15" s="962"/>
      <c r="IGM15" s="961"/>
      <c r="IGN15" s="961"/>
      <c r="IGO15" s="963"/>
      <c r="IGP15" s="962"/>
      <c r="IGQ15" s="961"/>
      <c r="IGR15" s="961"/>
      <c r="IGS15" s="963"/>
      <c r="IGT15" s="962"/>
      <c r="IGU15" s="961"/>
      <c r="IGV15" s="961"/>
      <c r="IGW15" s="963"/>
      <c r="IGX15" s="962"/>
      <c r="IGY15" s="961"/>
      <c r="IGZ15" s="961"/>
      <c r="IHA15" s="963"/>
      <c r="IHB15" s="962"/>
      <c r="IHC15" s="961"/>
      <c r="IHD15" s="961"/>
      <c r="IHE15" s="963"/>
      <c r="IHF15" s="962"/>
      <c r="IHG15" s="961"/>
      <c r="IHH15" s="961"/>
      <c r="IHI15" s="963"/>
      <c r="IHJ15" s="962"/>
      <c r="IHK15" s="961"/>
      <c r="IHL15" s="961"/>
      <c r="IHM15" s="963"/>
      <c r="IHN15" s="962"/>
      <c r="IHO15" s="961"/>
      <c r="IHP15" s="961"/>
      <c r="IHQ15" s="963"/>
      <c r="IHR15" s="962"/>
      <c r="IHS15" s="961"/>
      <c r="IHT15" s="961"/>
      <c r="IHU15" s="963"/>
      <c r="IHV15" s="962"/>
      <c r="IHW15" s="961"/>
      <c r="IHX15" s="961"/>
      <c r="IHY15" s="963"/>
      <c r="IHZ15" s="962"/>
      <c r="IIA15" s="961"/>
      <c r="IIB15" s="961"/>
      <c r="IIC15" s="963"/>
      <c r="IID15" s="962"/>
      <c r="IIE15" s="961"/>
      <c r="IIF15" s="961"/>
      <c r="IIG15" s="963"/>
      <c r="IIH15" s="962"/>
      <c r="III15" s="961"/>
      <c r="IIJ15" s="961"/>
      <c r="IIK15" s="963"/>
      <c r="IIL15" s="962"/>
      <c r="IIM15" s="961"/>
      <c r="IIN15" s="961"/>
      <c r="IIO15" s="963"/>
      <c r="IIP15" s="962"/>
      <c r="IIQ15" s="961"/>
      <c r="IIR15" s="961"/>
      <c r="IIS15" s="963"/>
      <c r="IIT15" s="962"/>
      <c r="IIU15" s="961"/>
      <c r="IIV15" s="961"/>
      <c r="IIW15" s="963"/>
      <c r="IIX15" s="962"/>
      <c r="IIY15" s="961"/>
      <c r="IIZ15" s="961"/>
      <c r="IJA15" s="963"/>
      <c r="IJB15" s="962"/>
      <c r="IJC15" s="961"/>
      <c r="IJD15" s="961"/>
      <c r="IJE15" s="963"/>
      <c r="IJF15" s="962"/>
      <c r="IJG15" s="961"/>
      <c r="IJH15" s="961"/>
      <c r="IJI15" s="963"/>
      <c r="IJJ15" s="962"/>
      <c r="IJK15" s="961"/>
      <c r="IJL15" s="961"/>
      <c r="IJM15" s="963"/>
      <c r="IJN15" s="962"/>
      <c r="IJO15" s="961"/>
      <c r="IJP15" s="961"/>
      <c r="IJQ15" s="963"/>
      <c r="IJR15" s="962"/>
      <c r="IJS15" s="961"/>
      <c r="IJT15" s="961"/>
      <c r="IJU15" s="963"/>
      <c r="IJV15" s="962"/>
      <c r="IJW15" s="961"/>
      <c r="IJX15" s="961"/>
      <c r="IJY15" s="963"/>
      <c r="IJZ15" s="962"/>
      <c r="IKA15" s="961"/>
      <c r="IKB15" s="961"/>
      <c r="IKC15" s="963"/>
      <c r="IKD15" s="962"/>
      <c r="IKE15" s="961"/>
      <c r="IKF15" s="961"/>
      <c r="IKG15" s="963"/>
      <c r="IKH15" s="962"/>
      <c r="IKI15" s="961"/>
      <c r="IKJ15" s="961"/>
      <c r="IKK15" s="963"/>
      <c r="IKL15" s="962"/>
      <c r="IKM15" s="961"/>
      <c r="IKN15" s="961"/>
      <c r="IKO15" s="963"/>
      <c r="IKP15" s="962"/>
      <c r="IKQ15" s="961"/>
      <c r="IKR15" s="961"/>
      <c r="IKS15" s="963"/>
      <c r="IKT15" s="962"/>
      <c r="IKU15" s="961"/>
      <c r="IKV15" s="961"/>
      <c r="IKW15" s="963"/>
      <c r="IKX15" s="962"/>
      <c r="IKY15" s="961"/>
      <c r="IKZ15" s="961"/>
      <c r="ILA15" s="963"/>
      <c r="ILB15" s="962"/>
      <c r="ILC15" s="961"/>
      <c r="ILD15" s="961"/>
      <c r="ILE15" s="963"/>
      <c r="ILF15" s="962"/>
      <c r="ILG15" s="961"/>
      <c r="ILH15" s="961"/>
      <c r="ILI15" s="963"/>
      <c r="ILJ15" s="962"/>
      <c r="ILK15" s="961"/>
      <c r="ILL15" s="961"/>
      <c r="ILM15" s="963"/>
      <c r="ILN15" s="962"/>
      <c r="ILO15" s="961"/>
      <c r="ILP15" s="961"/>
      <c r="ILQ15" s="963"/>
      <c r="ILR15" s="962"/>
      <c r="ILS15" s="961"/>
      <c r="ILT15" s="961"/>
      <c r="ILU15" s="963"/>
      <c r="ILV15" s="962"/>
      <c r="ILW15" s="961"/>
      <c r="ILX15" s="961"/>
      <c r="ILY15" s="963"/>
      <c r="ILZ15" s="962"/>
      <c r="IMA15" s="961"/>
      <c r="IMB15" s="961"/>
      <c r="IMC15" s="963"/>
      <c r="IMD15" s="962"/>
      <c r="IME15" s="961"/>
      <c r="IMF15" s="961"/>
      <c r="IMG15" s="963"/>
      <c r="IMH15" s="962"/>
      <c r="IMI15" s="961"/>
      <c r="IMJ15" s="961"/>
      <c r="IMK15" s="963"/>
      <c r="IML15" s="962"/>
      <c r="IMM15" s="961"/>
      <c r="IMN15" s="961"/>
      <c r="IMO15" s="963"/>
      <c r="IMP15" s="962"/>
      <c r="IMQ15" s="961"/>
      <c r="IMR15" s="961"/>
      <c r="IMS15" s="963"/>
      <c r="IMT15" s="962"/>
      <c r="IMU15" s="961"/>
      <c r="IMV15" s="961"/>
      <c r="IMW15" s="963"/>
      <c r="IMX15" s="962"/>
      <c r="IMY15" s="961"/>
      <c r="IMZ15" s="961"/>
      <c r="INA15" s="963"/>
      <c r="INB15" s="962"/>
      <c r="INC15" s="961"/>
      <c r="IND15" s="961"/>
      <c r="INE15" s="963"/>
      <c r="INF15" s="962"/>
      <c r="ING15" s="961"/>
      <c r="INH15" s="961"/>
      <c r="INI15" s="963"/>
      <c r="INJ15" s="962"/>
      <c r="INK15" s="961"/>
      <c r="INL15" s="961"/>
      <c r="INM15" s="963"/>
      <c r="INN15" s="962"/>
      <c r="INO15" s="961"/>
      <c r="INP15" s="961"/>
      <c r="INQ15" s="963"/>
      <c r="INR15" s="962"/>
      <c r="INS15" s="961"/>
      <c r="INT15" s="961"/>
      <c r="INU15" s="963"/>
      <c r="INV15" s="962"/>
      <c r="INW15" s="961"/>
      <c r="INX15" s="961"/>
      <c r="INY15" s="963"/>
      <c r="INZ15" s="962"/>
      <c r="IOA15" s="961"/>
      <c r="IOB15" s="961"/>
      <c r="IOC15" s="963"/>
      <c r="IOD15" s="962"/>
      <c r="IOE15" s="961"/>
      <c r="IOF15" s="961"/>
      <c r="IOG15" s="963"/>
      <c r="IOH15" s="962"/>
      <c r="IOI15" s="961"/>
      <c r="IOJ15" s="961"/>
      <c r="IOK15" s="963"/>
      <c r="IOL15" s="962"/>
      <c r="IOM15" s="961"/>
      <c r="ION15" s="961"/>
      <c r="IOO15" s="963"/>
      <c r="IOP15" s="962"/>
      <c r="IOQ15" s="961"/>
      <c r="IOR15" s="961"/>
      <c r="IOS15" s="963"/>
      <c r="IOT15" s="962"/>
      <c r="IOU15" s="961"/>
      <c r="IOV15" s="961"/>
      <c r="IOW15" s="963"/>
      <c r="IOX15" s="962"/>
      <c r="IOY15" s="961"/>
      <c r="IOZ15" s="961"/>
      <c r="IPA15" s="963"/>
      <c r="IPB15" s="962"/>
      <c r="IPC15" s="961"/>
      <c r="IPD15" s="961"/>
      <c r="IPE15" s="963"/>
      <c r="IPF15" s="962"/>
      <c r="IPG15" s="961"/>
      <c r="IPH15" s="961"/>
      <c r="IPI15" s="963"/>
      <c r="IPJ15" s="962"/>
      <c r="IPK15" s="961"/>
      <c r="IPL15" s="961"/>
      <c r="IPM15" s="963"/>
      <c r="IPN15" s="962"/>
      <c r="IPO15" s="961"/>
      <c r="IPP15" s="961"/>
      <c r="IPQ15" s="963"/>
      <c r="IPR15" s="962"/>
      <c r="IPS15" s="961"/>
      <c r="IPT15" s="961"/>
      <c r="IPU15" s="963"/>
      <c r="IPV15" s="962"/>
      <c r="IPW15" s="961"/>
      <c r="IPX15" s="961"/>
      <c r="IPY15" s="963"/>
      <c r="IPZ15" s="962"/>
      <c r="IQA15" s="961"/>
      <c r="IQB15" s="961"/>
      <c r="IQC15" s="963"/>
      <c r="IQD15" s="962"/>
      <c r="IQE15" s="961"/>
      <c r="IQF15" s="961"/>
      <c r="IQG15" s="963"/>
      <c r="IQH15" s="962"/>
      <c r="IQI15" s="961"/>
      <c r="IQJ15" s="961"/>
      <c r="IQK15" s="963"/>
      <c r="IQL15" s="962"/>
      <c r="IQM15" s="961"/>
      <c r="IQN15" s="961"/>
      <c r="IQO15" s="963"/>
      <c r="IQP15" s="962"/>
      <c r="IQQ15" s="961"/>
      <c r="IQR15" s="961"/>
      <c r="IQS15" s="963"/>
      <c r="IQT15" s="962"/>
      <c r="IQU15" s="961"/>
      <c r="IQV15" s="961"/>
      <c r="IQW15" s="963"/>
      <c r="IQX15" s="962"/>
      <c r="IQY15" s="961"/>
      <c r="IQZ15" s="961"/>
      <c r="IRA15" s="963"/>
      <c r="IRB15" s="962"/>
      <c r="IRC15" s="961"/>
      <c r="IRD15" s="961"/>
      <c r="IRE15" s="963"/>
      <c r="IRF15" s="962"/>
      <c r="IRG15" s="961"/>
      <c r="IRH15" s="961"/>
      <c r="IRI15" s="963"/>
      <c r="IRJ15" s="962"/>
      <c r="IRK15" s="961"/>
      <c r="IRL15" s="961"/>
      <c r="IRM15" s="963"/>
      <c r="IRN15" s="962"/>
      <c r="IRO15" s="961"/>
      <c r="IRP15" s="961"/>
      <c r="IRQ15" s="963"/>
      <c r="IRR15" s="962"/>
      <c r="IRS15" s="961"/>
      <c r="IRT15" s="961"/>
      <c r="IRU15" s="963"/>
      <c r="IRV15" s="962"/>
      <c r="IRW15" s="961"/>
      <c r="IRX15" s="961"/>
      <c r="IRY15" s="963"/>
      <c r="IRZ15" s="962"/>
      <c r="ISA15" s="961"/>
      <c r="ISB15" s="961"/>
      <c r="ISC15" s="963"/>
      <c r="ISD15" s="962"/>
      <c r="ISE15" s="961"/>
      <c r="ISF15" s="961"/>
      <c r="ISG15" s="963"/>
      <c r="ISH15" s="962"/>
      <c r="ISI15" s="961"/>
      <c r="ISJ15" s="961"/>
      <c r="ISK15" s="963"/>
      <c r="ISL15" s="962"/>
      <c r="ISM15" s="961"/>
      <c r="ISN15" s="961"/>
      <c r="ISO15" s="963"/>
      <c r="ISP15" s="962"/>
      <c r="ISQ15" s="961"/>
      <c r="ISR15" s="961"/>
      <c r="ISS15" s="963"/>
      <c r="IST15" s="962"/>
      <c r="ISU15" s="961"/>
      <c r="ISV15" s="961"/>
      <c r="ISW15" s="963"/>
      <c r="ISX15" s="962"/>
      <c r="ISY15" s="961"/>
      <c r="ISZ15" s="961"/>
      <c r="ITA15" s="963"/>
      <c r="ITB15" s="962"/>
      <c r="ITC15" s="961"/>
      <c r="ITD15" s="961"/>
      <c r="ITE15" s="963"/>
      <c r="ITF15" s="962"/>
      <c r="ITG15" s="961"/>
      <c r="ITH15" s="961"/>
      <c r="ITI15" s="963"/>
      <c r="ITJ15" s="962"/>
      <c r="ITK15" s="961"/>
      <c r="ITL15" s="961"/>
      <c r="ITM15" s="963"/>
      <c r="ITN15" s="962"/>
      <c r="ITO15" s="961"/>
      <c r="ITP15" s="961"/>
      <c r="ITQ15" s="963"/>
      <c r="ITR15" s="962"/>
      <c r="ITS15" s="961"/>
      <c r="ITT15" s="961"/>
      <c r="ITU15" s="963"/>
      <c r="ITV15" s="962"/>
      <c r="ITW15" s="961"/>
      <c r="ITX15" s="961"/>
      <c r="ITY15" s="963"/>
      <c r="ITZ15" s="962"/>
      <c r="IUA15" s="961"/>
      <c r="IUB15" s="961"/>
      <c r="IUC15" s="963"/>
      <c r="IUD15" s="962"/>
      <c r="IUE15" s="961"/>
      <c r="IUF15" s="961"/>
      <c r="IUG15" s="963"/>
      <c r="IUH15" s="962"/>
      <c r="IUI15" s="961"/>
      <c r="IUJ15" s="961"/>
      <c r="IUK15" s="963"/>
      <c r="IUL15" s="962"/>
      <c r="IUM15" s="961"/>
      <c r="IUN15" s="961"/>
      <c r="IUO15" s="963"/>
      <c r="IUP15" s="962"/>
      <c r="IUQ15" s="961"/>
      <c r="IUR15" s="961"/>
      <c r="IUS15" s="963"/>
      <c r="IUT15" s="962"/>
      <c r="IUU15" s="961"/>
      <c r="IUV15" s="961"/>
      <c r="IUW15" s="963"/>
      <c r="IUX15" s="962"/>
      <c r="IUY15" s="961"/>
      <c r="IUZ15" s="961"/>
      <c r="IVA15" s="963"/>
      <c r="IVB15" s="962"/>
      <c r="IVC15" s="961"/>
      <c r="IVD15" s="961"/>
      <c r="IVE15" s="963"/>
      <c r="IVF15" s="962"/>
      <c r="IVG15" s="961"/>
      <c r="IVH15" s="961"/>
      <c r="IVI15" s="963"/>
      <c r="IVJ15" s="962"/>
      <c r="IVK15" s="961"/>
      <c r="IVL15" s="961"/>
      <c r="IVM15" s="963"/>
      <c r="IVN15" s="962"/>
      <c r="IVO15" s="961"/>
      <c r="IVP15" s="961"/>
      <c r="IVQ15" s="963"/>
      <c r="IVR15" s="962"/>
      <c r="IVS15" s="961"/>
      <c r="IVT15" s="961"/>
      <c r="IVU15" s="963"/>
      <c r="IVV15" s="962"/>
      <c r="IVW15" s="961"/>
      <c r="IVX15" s="961"/>
      <c r="IVY15" s="963"/>
      <c r="IVZ15" s="962"/>
      <c r="IWA15" s="961"/>
      <c r="IWB15" s="961"/>
      <c r="IWC15" s="963"/>
      <c r="IWD15" s="962"/>
      <c r="IWE15" s="961"/>
      <c r="IWF15" s="961"/>
      <c r="IWG15" s="963"/>
      <c r="IWH15" s="962"/>
      <c r="IWI15" s="961"/>
      <c r="IWJ15" s="961"/>
      <c r="IWK15" s="963"/>
      <c r="IWL15" s="962"/>
      <c r="IWM15" s="961"/>
      <c r="IWN15" s="961"/>
      <c r="IWO15" s="963"/>
      <c r="IWP15" s="962"/>
      <c r="IWQ15" s="961"/>
      <c r="IWR15" s="961"/>
      <c r="IWS15" s="963"/>
      <c r="IWT15" s="962"/>
      <c r="IWU15" s="961"/>
      <c r="IWV15" s="961"/>
      <c r="IWW15" s="963"/>
      <c r="IWX15" s="962"/>
      <c r="IWY15" s="961"/>
      <c r="IWZ15" s="961"/>
      <c r="IXA15" s="963"/>
      <c r="IXB15" s="962"/>
      <c r="IXC15" s="961"/>
      <c r="IXD15" s="961"/>
      <c r="IXE15" s="963"/>
      <c r="IXF15" s="962"/>
      <c r="IXG15" s="961"/>
      <c r="IXH15" s="961"/>
      <c r="IXI15" s="963"/>
      <c r="IXJ15" s="962"/>
      <c r="IXK15" s="961"/>
      <c r="IXL15" s="961"/>
      <c r="IXM15" s="963"/>
      <c r="IXN15" s="962"/>
      <c r="IXO15" s="961"/>
      <c r="IXP15" s="961"/>
      <c r="IXQ15" s="963"/>
      <c r="IXR15" s="962"/>
      <c r="IXS15" s="961"/>
      <c r="IXT15" s="961"/>
      <c r="IXU15" s="963"/>
      <c r="IXV15" s="962"/>
      <c r="IXW15" s="961"/>
      <c r="IXX15" s="961"/>
      <c r="IXY15" s="963"/>
      <c r="IXZ15" s="962"/>
      <c r="IYA15" s="961"/>
      <c r="IYB15" s="961"/>
      <c r="IYC15" s="963"/>
      <c r="IYD15" s="962"/>
      <c r="IYE15" s="961"/>
      <c r="IYF15" s="961"/>
      <c r="IYG15" s="963"/>
      <c r="IYH15" s="962"/>
      <c r="IYI15" s="961"/>
      <c r="IYJ15" s="961"/>
      <c r="IYK15" s="963"/>
      <c r="IYL15" s="962"/>
      <c r="IYM15" s="961"/>
      <c r="IYN15" s="961"/>
      <c r="IYO15" s="963"/>
      <c r="IYP15" s="962"/>
      <c r="IYQ15" s="961"/>
      <c r="IYR15" s="961"/>
      <c r="IYS15" s="963"/>
      <c r="IYT15" s="962"/>
      <c r="IYU15" s="961"/>
      <c r="IYV15" s="961"/>
      <c r="IYW15" s="963"/>
      <c r="IYX15" s="962"/>
      <c r="IYY15" s="961"/>
      <c r="IYZ15" s="961"/>
      <c r="IZA15" s="963"/>
      <c r="IZB15" s="962"/>
      <c r="IZC15" s="961"/>
      <c r="IZD15" s="961"/>
      <c r="IZE15" s="963"/>
      <c r="IZF15" s="962"/>
      <c r="IZG15" s="961"/>
      <c r="IZH15" s="961"/>
      <c r="IZI15" s="963"/>
      <c r="IZJ15" s="962"/>
      <c r="IZK15" s="961"/>
      <c r="IZL15" s="961"/>
      <c r="IZM15" s="963"/>
      <c r="IZN15" s="962"/>
      <c r="IZO15" s="961"/>
      <c r="IZP15" s="961"/>
      <c r="IZQ15" s="963"/>
      <c r="IZR15" s="962"/>
      <c r="IZS15" s="961"/>
      <c r="IZT15" s="961"/>
      <c r="IZU15" s="963"/>
      <c r="IZV15" s="962"/>
      <c r="IZW15" s="961"/>
      <c r="IZX15" s="961"/>
      <c r="IZY15" s="963"/>
      <c r="IZZ15" s="962"/>
      <c r="JAA15" s="961"/>
      <c r="JAB15" s="961"/>
      <c r="JAC15" s="963"/>
      <c r="JAD15" s="962"/>
      <c r="JAE15" s="961"/>
      <c r="JAF15" s="961"/>
      <c r="JAG15" s="963"/>
      <c r="JAH15" s="962"/>
      <c r="JAI15" s="961"/>
      <c r="JAJ15" s="961"/>
      <c r="JAK15" s="963"/>
      <c r="JAL15" s="962"/>
      <c r="JAM15" s="961"/>
      <c r="JAN15" s="961"/>
      <c r="JAO15" s="963"/>
      <c r="JAP15" s="962"/>
      <c r="JAQ15" s="961"/>
      <c r="JAR15" s="961"/>
      <c r="JAS15" s="963"/>
      <c r="JAT15" s="962"/>
      <c r="JAU15" s="961"/>
      <c r="JAV15" s="961"/>
      <c r="JAW15" s="963"/>
      <c r="JAX15" s="962"/>
      <c r="JAY15" s="961"/>
      <c r="JAZ15" s="961"/>
      <c r="JBA15" s="963"/>
      <c r="JBB15" s="962"/>
      <c r="JBC15" s="961"/>
      <c r="JBD15" s="961"/>
      <c r="JBE15" s="963"/>
      <c r="JBF15" s="962"/>
      <c r="JBG15" s="961"/>
      <c r="JBH15" s="961"/>
      <c r="JBI15" s="963"/>
      <c r="JBJ15" s="962"/>
      <c r="JBK15" s="961"/>
      <c r="JBL15" s="961"/>
      <c r="JBM15" s="963"/>
      <c r="JBN15" s="962"/>
      <c r="JBO15" s="961"/>
      <c r="JBP15" s="961"/>
      <c r="JBQ15" s="963"/>
      <c r="JBR15" s="962"/>
      <c r="JBS15" s="961"/>
      <c r="JBT15" s="961"/>
      <c r="JBU15" s="963"/>
      <c r="JBV15" s="962"/>
      <c r="JBW15" s="961"/>
      <c r="JBX15" s="961"/>
      <c r="JBY15" s="963"/>
      <c r="JBZ15" s="962"/>
      <c r="JCA15" s="961"/>
      <c r="JCB15" s="961"/>
      <c r="JCC15" s="963"/>
      <c r="JCD15" s="962"/>
      <c r="JCE15" s="961"/>
      <c r="JCF15" s="961"/>
      <c r="JCG15" s="963"/>
      <c r="JCH15" s="962"/>
      <c r="JCI15" s="961"/>
      <c r="JCJ15" s="961"/>
      <c r="JCK15" s="963"/>
      <c r="JCL15" s="962"/>
      <c r="JCM15" s="961"/>
      <c r="JCN15" s="961"/>
      <c r="JCO15" s="963"/>
      <c r="JCP15" s="962"/>
      <c r="JCQ15" s="961"/>
      <c r="JCR15" s="961"/>
      <c r="JCS15" s="963"/>
      <c r="JCT15" s="962"/>
      <c r="JCU15" s="961"/>
      <c r="JCV15" s="961"/>
      <c r="JCW15" s="963"/>
      <c r="JCX15" s="962"/>
      <c r="JCY15" s="961"/>
      <c r="JCZ15" s="961"/>
      <c r="JDA15" s="963"/>
      <c r="JDB15" s="962"/>
      <c r="JDC15" s="961"/>
      <c r="JDD15" s="961"/>
      <c r="JDE15" s="963"/>
      <c r="JDF15" s="962"/>
      <c r="JDG15" s="961"/>
      <c r="JDH15" s="961"/>
      <c r="JDI15" s="963"/>
      <c r="JDJ15" s="962"/>
      <c r="JDK15" s="961"/>
      <c r="JDL15" s="961"/>
      <c r="JDM15" s="963"/>
      <c r="JDN15" s="962"/>
      <c r="JDO15" s="961"/>
      <c r="JDP15" s="961"/>
      <c r="JDQ15" s="963"/>
      <c r="JDR15" s="962"/>
      <c r="JDS15" s="961"/>
      <c r="JDT15" s="961"/>
      <c r="JDU15" s="963"/>
      <c r="JDV15" s="962"/>
      <c r="JDW15" s="961"/>
      <c r="JDX15" s="961"/>
      <c r="JDY15" s="963"/>
      <c r="JDZ15" s="962"/>
      <c r="JEA15" s="961"/>
      <c r="JEB15" s="961"/>
      <c r="JEC15" s="963"/>
      <c r="JED15" s="962"/>
      <c r="JEE15" s="961"/>
      <c r="JEF15" s="961"/>
      <c r="JEG15" s="963"/>
      <c r="JEH15" s="962"/>
      <c r="JEI15" s="961"/>
      <c r="JEJ15" s="961"/>
      <c r="JEK15" s="963"/>
      <c r="JEL15" s="962"/>
      <c r="JEM15" s="961"/>
      <c r="JEN15" s="961"/>
      <c r="JEO15" s="963"/>
      <c r="JEP15" s="962"/>
      <c r="JEQ15" s="961"/>
      <c r="JER15" s="961"/>
      <c r="JES15" s="963"/>
      <c r="JET15" s="962"/>
      <c r="JEU15" s="961"/>
      <c r="JEV15" s="961"/>
      <c r="JEW15" s="963"/>
      <c r="JEX15" s="962"/>
      <c r="JEY15" s="961"/>
      <c r="JEZ15" s="961"/>
      <c r="JFA15" s="963"/>
      <c r="JFB15" s="962"/>
      <c r="JFC15" s="961"/>
      <c r="JFD15" s="961"/>
      <c r="JFE15" s="963"/>
      <c r="JFF15" s="962"/>
      <c r="JFG15" s="961"/>
      <c r="JFH15" s="961"/>
      <c r="JFI15" s="963"/>
      <c r="JFJ15" s="962"/>
      <c r="JFK15" s="961"/>
      <c r="JFL15" s="961"/>
      <c r="JFM15" s="963"/>
      <c r="JFN15" s="962"/>
      <c r="JFO15" s="961"/>
      <c r="JFP15" s="961"/>
      <c r="JFQ15" s="963"/>
      <c r="JFR15" s="962"/>
      <c r="JFS15" s="961"/>
      <c r="JFT15" s="961"/>
      <c r="JFU15" s="963"/>
      <c r="JFV15" s="962"/>
      <c r="JFW15" s="961"/>
      <c r="JFX15" s="961"/>
      <c r="JFY15" s="963"/>
      <c r="JFZ15" s="962"/>
      <c r="JGA15" s="961"/>
      <c r="JGB15" s="961"/>
      <c r="JGC15" s="963"/>
      <c r="JGD15" s="962"/>
      <c r="JGE15" s="961"/>
      <c r="JGF15" s="961"/>
      <c r="JGG15" s="963"/>
      <c r="JGH15" s="962"/>
      <c r="JGI15" s="961"/>
      <c r="JGJ15" s="961"/>
      <c r="JGK15" s="963"/>
      <c r="JGL15" s="962"/>
      <c r="JGM15" s="961"/>
      <c r="JGN15" s="961"/>
      <c r="JGO15" s="963"/>
      <c r="JGP15" s="962"/>
      <c r="JGQ15" s="961"/>
      <c r="JGR15" s="961"/>
      <c r="JGS15" s="963"/>
      <c r="JGT15" s="962"/>
      <c r="JGU15" s="961"/>
      <c r="JGV15" s="961"/>
      <c r="JGW15" s="963"/>
      <c r="JGX15" s="962"/>
      <c r="JGY15" s="961"/>
      <c r="JGZ15" s="961"/>
      <c r="JHA15" s="963"/>
      <c r="JHB15" s="962"/>
      <c r="JHC15" s="961"/>
      <c r="JHD15" s="961"/>
      <c r="JHE15" s="963"/>
      <c r="JHF15" s="962"/>
      <c r="JHG15" s="961"/>
      <c r="JHH15" s="961"/>
      <c r="JHI15" s="963"/>
      <c r="JHJ15" s="962"/>
      <c r="JHK15" s="961"/>
      <c r="JHL15" s="961"/>
      <c r="JHM15" s="963"/>
      <c r="JHN15" s="962"/>
      <c r="JHO15" s="961"/>
      <c r="JHP15" s="961"/>
      <c r="JHQ15" s="963"/>
      <c r="JHR15" s="962"/>
      <c r="JHS15" s="961"/>
      <c r="JHT15" s="961"/>
      <c r="JHU15" s="963"/>
      <c r="JHV15" s="962"/>
      <c r="JHW15" s="961"/>
      <c r="JHX15" s="961"/>
      <c r="JHY15" s="963"/>
      <c r="JHZ15" s="962"/>
      <c r="JIA15" s="961"/>
      <c r="JIB15" s="961"/>
      <c r="JIC15" s="963"/>
      <c r="JID15" s="962"/>
      <c r="JIE15" s="961"/>
      <c r="JIF15" s="961"/>
      <c r="JIG15" s="963"/>
      <c r="JIH15" s="962"/>
      <c r="JII15" s="961"/>
      <c r="JIJ15" s="961"/>
      <c r="JIK15" s="963"/>
      <c r="JIL15" s="962"/>
      <c r="JIM15" s="961"/>
      <c r="JIN15" s="961"/>
      <c r="JIO15" s="963"/>
      <c r="JIP15" s="962"/>
      <c r="JIQ15" s="961"/>
      <c r="JIR15" s="961"/>
      <c r="JIS15" s="963"/>
      <c r="JIT15" s="962"/>
      <c r="JIU15" s="961"/>
      <c r="JIV15" s="961"/>
      <c r="JIW15" s="963"/>
      <c r="JIX15" s="962"/>
      <c r="JIY15" s="961"/>
      <c r="JIZ15" s="961"/>
      <c r="JJA15" s="963"/>
      <c r="JJB15" s="962"/>
      <c r="JJC15" s="961"/>
      <c r="JJD15" s="961"/>
      <c r="JJE15" s="963"/>
      <c r="JJF15" s="962"/>
      <c r="JJG15" s="961"/>
      <c r="JJH15" s="961"/>
      <c r="JJI15" s="963"/>
      <c r="JJJ15" s="962"/>
      <c r="JJK15" s="961"/>
      <c r="JJL15" s="961"/>
      <c r="JJM15" s="963"/>
      <c r="JJN15" s="962"/>
      <c r="JJO15" s="961"/>
      <c r="JJP15" s="961"/>
      <c r="JJQ15" s="963"/>
      <c r="JJR15" s="962"/>
      <c r="JJS15" s="961"/>
      <c r="JJT15" s="961"/>
      <c r="JJU15" s="963"/>
      <c r="JJV15" s="962"/>
      <c r="JJW15" s="961"/>
      <c r="JJX15" s="961"/>
      <c r="JJY15" s="963"/>
      <c r="JJZ15" s="962"/>
      <c r="JKA15" s="961"/>
      <c r="JKB15" s="961"/>
      <c r="JKC15" s="963"/>
      <c r="JKD15" s="962"/>
      <c r="JKE15" s="961"/>
      <c r="JKF15" s="961"/>
      <c r="JKG15" s="963"/>
      <c r="JKH15" s="962"/>
      <c r="JKI15" s="961"/>
      <c r="JKJ15" s="961"/>
      <c r="JKK15" s="963"/>
      <c r="JKL15" s="962"/>
      <c r="JKM15" s="961"/>
      <c r="JKN15" s="961"/>
      <c r="JKO15" s="963"/>
      <c r="JKP15" s="962"/>
      <c r="JKQ15" s="961"/>
      <c r="JKR15" s="961"/>
      <c r="JKS15" s="963"/>
      <c r="JKT15" s="962"/>
      <c r="JKU15" s="961"/>
      <c r="JKV15" s="961"/>
      <c r="JKW15" s="963"/>
      <c r="JKX15" s="962"/>
      <c r="JKY15" s="961"/>
      <c r="JKZ15" s="961"/>
      <c r="JLA15" s="963"/>
      <c r="JLB15" s="962"/>
      <c r="JLC15" s="961"/>
      <c r="JLD15" s="961"/>
      <c r="JLE15" s="963"/>
      <c r="JLF15" s="962"/>
      <c r="JLG15" s="961"/>
      <c r="JLH15" s="961"/>
      <c r="JLI15" s="963"/>
      <c r="JLJ15" s="962"/>
      <c r="JLK15" s="961"/>
      <c r="JLL15" s="961"/>
      <c r="JLM15" s="963"/>
      <c r="JLN15" s="962"/>
      <c r="JLO15" s="961"/>
      <c r="JLP15" s="961"/>
      <c r="JLQ15" s="963"/>
      <c r="JLR15" s="962"/>
      <c r="JLS15" s="961"/>
      <c r="JLT15" s="961"/>
      <c r="JLU15" s="963"/>
      <c r="JLV15" s="962"/>
      <c r="JLW15" s="961"/>
      <c r="JLX15" s="961"/>
      <c r="JLY15" s="963"/>
      <c r="JLZ15" s="962"/>
      <c r="JMA15" s="961"/>
      <c r="JMB15" s="961"/>
      <c r="JMC15" s="963"/>
      <c r="JMD15" s="962"/>
      <c r="JME15" s="961"/>
      <c r="JMF15" s="961"/>
      <c r="JMG15" s="963"/>
      <c r="JMH15" s="962"/>
      <c r="JMI15" s="961"/>
      <c r="JMJ15" s="961"/>
      <c r="JMK15" s="963"/>
      <c r="JML15" s="962"/>
      <c r="JMM15" s="961"/>
      <c r="JMN15" s="961"/>
      <c r="JMO15" s="963"/>
      <c r="JMP15" s="962"/>
      <c r="JMQ15" s="961"/>
      <c r="JMR15" s="961"/>
      <c r="JMS15" s="963"/>
      <c r="JMT15" s="962"/>
      <c r="JMU15" s="961"/>
      <c r="JMV15" s="961"/>
      <c r="JMW15" s="963"/>
      <c r="JMX15" s="962"/>
      <c r="JMY15" s="961"/>
      <c r="JMZ15" s="961"/>
      <c r="JNA15" s="963"/>
      <c r="JNB15" s="962"/>
      <c r="JNC15" s="961"/>
      <c r="JND15" s="961"/>
      <c r="JNE15" s="963"/>
      <c r="JNF15" s="962"/>
      <c r="JNG15" s="961"/>
      <c r="JNH15" s="961"/>
      <c r="JNI15" s="963"/>
      <c r="JNJ15" s="962"/>
      <c r="JNK15" s="961"/>
      <c r="JNL15" s="961"/>
      <c r="JNM15" s="963"/>
      <c r="JNN15" s="962"/>
      <c r="JNO15" s="961"/>
      <c r="JNP15" s="961"/>
      <c r="JNQ15" s="963"/>
      <c r="JNR15" s="962"/>
      <c r="JNS15" s="961"/>
      <c r="JNT15" s="961"/>
      <c r="JNU15" s="963"/>
      <c r="JNV15" s="962"/>
      <c r="JNW15" s="961"/>
      <c r="JNX15" s="961"/>
      <c r="JNY15" s="963"/>
      <c r="JNZ15" s="962"/>
      <c r="JOA15" s="961"/>
      <c r="JOB15" s="961"/>
      <c r="JOC15" s="963"/>
      <c r="JOD15" s="962"/>
      <c r="JOE15" s="961"/>
      <c r="JOF15" s="961"/>
      <c r="JOG15" s="963"/>
      <c r="JOH15" s="962"/>
      <c r="JOI15" s="961"/>
      <c r="JOJ15" s="961"/>
      <c r="JOK15" s="963"/>
      <c r="JOL15" s="962"/>
      <c r="JOM15" s="961"/>
      <c r="JON15" s="961"/>
      <c r="JOO15" s="963"/>
      <c r="JOP15" s="962"/>
      <c r="JOQ15" s="961"/>
      <c r="JOR15" s="961"/>
      <c r="JOS15" s="963"/>
      <c r="JOT15" s="962"/>
      <c r="JOU15" s="961"/>
      <c r="JOV15" s="961"/>
      <c r="JOW15" s="963"/>
      <c r="JOX15" s="962"/>
      <c r="JOY15" s="961"/>
      <c r="JOZ15" s="961"/>
      <c r="JPA15" s="963"/>
      <c r="JPB15" s="962"/>
      <c r="JPC15" s="961"/>
      <c r="JPD15" s="961"/>
      <c r="JPE15" s="963"/>
      <c r="JPF15" s="962"/>
      <c r="JPG15" s="961"/>
      <c r="JPH15" s="961"/>
      <c r="JPI15" s="963"/>
      <c r="JPJ15" s="962"/>
      <c r="JPK15" s="961"/>
      <c r="JPL15" s="961"/>
      <c r="JPM15" s="963"/>
      <c r="JPN15" s="962"/>
      <c r="JPO15" s="961"/>
      <c r="JPP15" s="961"/>
      <c r="JPQ15" s="963"/>
      <c r="JPR15" s="962"/>
      <c r="JPS15" s="961"/>
      <c r="JPT15" s="961"/>
      <c r="JPU15" s="963"/>
      <c r="JPV15" s="962"/>
      <c r="JPW15" s="961"/>
      <c r="JPX15" s="961"/>
      <c r="JPY15" s="963"/>
      <c r="JPZ15" s="962"/>
      <c r="JQA15" s="961"/>
      <c r="JQB15" s="961"/>
      <c r="JQC15" s="963"/>
      <c r="JQD15" s="962"/>
      <c r="JQE15" s="961"/>
      <c r="JQF15" s="961"/>
      <c r="JQG15" s="963"/>
      <c r="JQH15" s="962"/>
      <c r="JQI15" s="961"/>
      <c r="JQJ15" s="961"/>
      <c r="JQK15" s="963"/>
      <c r="JQL15" s="962"/>
      <c r="JQM15" s="961"/>
      <c r="JQN15" s="961"/>
      <c r="JQO15" s="963"/>
      <c r="JQP15" s="962"/>
      <c r="JQQ15" s="961"/>
      <c r="JQR15" s="961"/>
      <c r="JQS15" s="963"/>
      <c r="JQT15" s="962"/>
      <c r="JQU15" s="961"/>
      <c r="JQV15" s="961"/>
      <c r="JQW15" s="963"/>
      <c r="JQX15" s="962"/>
      <c r="JQY15" s="961"/>
      <c r="JQZ15" s="961"/>
      <c r="JRA15" s="963"/>
      <c r="JRB15" s="962"/>
      <c r="JRC15" s="961"/>
      <c r="JRD15" s="961"/>
      <c r="JRE15" s="963"/>
      <c r="JRF15" s="962"/>
      <c r="JRG15" s="961"/>
      <c r="JRH15" s="961"/>
      <c r="JRI15" s="963"/>
      <c r="JRJ15" s="962"/>
      <c r="JRK15" s="961"/>
      <c r="JRL15" s="961"/>
      <c r="JRM15" s="963"/>
      <c r="JRN15" s="962"/>
      <c r="JRO15" s="961"/>
      <c r="JRP15" s="961"/>
      <c r="JRQ15" s="963"/>
      <c r="JRR15" s="962"/>
      <c r="JRS15" s="961"/>
      <c r="JRT15" s="961"/>
      <c r="JRU15" s="963"/>
      <c r="JRV15" s="962"/>
      <c r="JRW15" s="961"/>
      <c r="JRX15" s="961"/>
      <c r="JRY15" s="963"/>
      <c r="JRZ15" s="962"/>
      <c r="JSA15" s="961"/>
      <c r="JSB15" s="961"/>
      <c r="JSC15" s="963"/>
      <c r="JSD15" s="962"/>
      <c r="JSE15" s="961"/>
      <c r="JSF15" s="961"/>
      <c r="JSG15" s="963"/>
      <c r="JSH15" s="962"/>
      <c r="JSI15" s="961"/>
      <c r="JSJ15" s="961"/>
      <c r="JSK15" s="963"/>
      <c r="JSL15" s="962"/>
      <c r="JSM15" s="961"/>
      <c r="JSN15" s="961"/>
      <c r="JSO15" s="963"/>
      <c r="JSP15" s="962"/>
      <c r="JSQ15" s="961"/>
      <c r="JSR15" s="961"/>
      <c r="JSS15" s="963"/>
      <c r="JST15" s="962"/>
      <c r="JSU15" s="961"/>
      <c r="JSV15" s="961"/>
      <c r="JSW15" s="963"/>
      <c r="JSX15" s="962"/>
      <c r="JSY15" s="961"/>
      <c r="JSZ15" s="961"/>
      <c r="JTA15" s="963"/>
      <c r="JTB15" s="962"/>
      <c r="JTC15" s="961"/>
      <c r="JTD15" s="961"/>
      <c r="JTE15" s="963"/>
      <c r="JTF15" s="962"/>
      <c r="JTG15" s="961"/>
      <c r="JTH15" s="961"/>
      <c r="JTI15" s="963"/>
      <c r="JTJ15" s="962"/>
      <c r="JTK15" s="961"/>
      <c r="JTL15" s="961"/>
      <c r="JTM15" s="963"/>
      <c r="JTN15" s="962"/>
      <c r="JTO15" s="961"/>
      <c r="JTP15" s="961"/>
      <c r="JTQ15" s="963"/>
      <c r="JTR15" s="962"/>
      <c r="JTS15" s="961"/>
      <c r="JTT15" s="961"/>
      <c r="JTU15" s="963"/>
      <c r="JTV15" s="962"/>
      <c r="JTW15" s="961"/>
      <c r="JTX15" s="961"/>
      <c r="JTY15" s="963"/>
      <c r="JTZ15" s="962"/>
      <c r="JUA15" s="961"/>
      <c r="JUB15" s="961"/>
      <c r="JUC15" s="963"/>
      <c r="JUD15" s="962"/>
      <c r="JUE15" s="961"/>
      <c r="JUF15" s="961"/>
      <c r="JUG15" s="963"/>
      <c r="JUH15" s="962"/>
      <c r="JUI15" s="961"/>
      <c r="JUJ15" s="961"/>
      <c r="JUK15" s="963"/>
      <c r="JUL15" s="962"/>
      <c r="JUM15" s="961"/>
      <c r="JUN15" s="961"/>
      <c r="JUO15" s="963"/>
      <c r="JUP15" s="962"/>
      <c r="JUQ15" s="961"/>
      <c r="JUR15" s="961"/>
      <c r="JUS15" s="963"/>
      <c r="JUT15" s="962"/>
      <c r="JUU15" s="961"/>
      <c r="JUV15" s="961"/>
      <c r="JUW15" s="963"/>
      <c r="JUX15" s="962"/>
      <c r="JUY15" s="961"/>
      <c r="JUZ15" s="961"/>
      <c r="JVA15" s="963"/>
      <c r="JVB15" s="962"/>
      <c r="JVC15" s="961"/>
      <c r="JVD15" s="961"/>
      <c r="JVE15" s="963"/>
      <c r="JVF15" s="962"/>
      <c r="JVG15" s="961"/>
      <c r="JVH15" s="961"/>
      <c r="JVI15" s="963"/>
      <c r="JVJ15" s="962"/>
      <c r="JVK15" s="961"/>
      <c r="JVL15" s="961"/>
      <c r="JVM15" s="963"/>
      <c r="JVN15" s="962"/>
      <c r="JVO15" s="961"/>
      <c r="JVP15" s="961"/>
      <c r="JVQ15" s="963"/>
      <c r="JVR15" s="962"/>
      <c r="JVS15" s="961"/>
      <c r="JVT15" s="961"/>
      <c r="JVU15" s="963"/>
      <c r="JVV15" s="962"/>
      <c r="JVW15" s="961"/>
      <c r="JVX15" s="961"/>
      <c r="JVY15" s="963"/>
      <c r="JVZ15" s="962"/>
      <c r="JWA15" s="961"/>
      <c r="JWB15" s="961"/>
      <c r="JWC15" s="963"/>
      <c r="JWD15" s="962"/>
      <c r="JWE15" s="961"/>
      <c r="JWF15" s="961"/>
      <c r="JWG15" s="963"/>
      <c r="JWH15" s="962"/>
      <c r="JWI15" s="961"/>
      <c r="JWJ15" s="961"/>
      <c r="JWK15" s="963"/>
      <c r="JWL15" s="962"/>
      <c r="JWM15" s="961"/>
      <c r="JWN15" s="961"/>
      <c r="JWO15" s="963"/>
      <c r="JWP15" s="962"/>
      <c r="JWQ15" s="961"/>
      <c r="JWR15" s="961"/>
      <c r="JWS15" s="963"/>
      <c r="JWT15" s="962"/>
      <c r="JWU15" s="961"/>
      <c r="JWV15" s="961"/>
      <c r="JWW15" s="963"/>
      <c r="JWX15" s="962"/>
      <c r="JWY15" s="961"/>
      <c r="JWZ15" s="961"/>
      <c r="JXA15" s="963"/>
      <c r="JXB15" s="962"/>
      <c r="JXC15" s="961"/>
      <c r="JXD15" s="961"/>
      <c r="JXE15" s="963"/>
      <c r="JXF15" s="962"/>
      <c r="JXG15" s="961"/>
      <c r="JXH15" s="961"/>
      <c r="JXI15" s="963"/>
      <c r="JXJ15" s="962"/>
      <c r="JXK15" s="961"/>
      <c r="JXL15" s="961"/>
      <c r="JXM15" s="963"/>
      <c r="JXN15" s="962"/>
      <c r="JXO15" s="961"/>
      <c r="JXP15" s="961"/>
      <c r="JXQ15" s="963"/>
      <c r="JXR15" s="962"/>
      <c r="JXS15" s="961"/>
      <c r="JXT15" s="961"/>
      <c r="JXU15" s="963"/>
      <c r="JXV15" s="962"/>
      <c r="JXW15" s="961"/>
      <c r="JXX15" s="961"/>
      <c r="JXY15" s="963"/>
      <c r="JXZ15" s="962"/>
      <c r="JYA15" s="961"/>
      <c r="JYB15" s="961"/>
      <c r="JYC15" s="963"/>
      <c r="JYD15" s="962"/>
      <c r="JYE15" s="961"/>
      <c r="JYF15" s="961"/>
      <c r="JYG15" s="963"/>
      <c r="JYH15" s="962"/>
      <c r="JYI15" s="961"/>
      <c r="JYJ15" s="961"/>
      <c r="JYK15" s="963"/>
      <c r="JYL15" s="962"/>
      <c r="JYM15" s="961"/>
      <c r="JYN15" s="961"/>
      <c r="JYO15" s="963"/>
      <c r="JYP15" s="962"/>
      <c r="JYQ15" s="961"/>
      <c r="JYR15" s="961"/>
      <c r="JYS15" s="963"/>
      <c r="JYT15" s="962"/>
      <c r="JYU15" s="961"/>
      <c r="JYV15" s="961"/>
      <c r="JYW15" s="963"/>
      <c r="JYX15" s="962"/>
      <c r="JYY15" s="961"/>
      <c r="JYZ15" s="961"/>
      <c r="JZA15" s="963"/>
      <c r="JZB15" s="962"/>
      <c r="JZC15" s="961"/>
      <c r="JZD15" s="961"/>
      <c r="JZE15" s="963"/>
      <c r="JZF15" s="962"/>
      <c r="JZG15" s="961"/>
      <c r="JZH15" s="961"/>
      <c r="JZI15" s="963"/>
      <c r="JZJ15" s="962"/>
      <c r="JZK15" s="961"/>
      <c r="JZL15" s="961"/>
      <c r="JZM15" s="963"/>
      <c r="JZN15" s="962"/>
      <c r="JZO15" s="961"/>
      <c r="JZP15" s="961"/>
      <c r="JZQ15" s="963"/>
      <c r="JZR15" s="962"/>
      <c r="JZS15" s="961"/>
      <c r="JZT15" s="961"/>
      <c r="JZU15" s="963"/>
      <c r="JZV15" s="962"/>
      <c r="JZW15" s="961"/>
      <c r="JZX15" s="961"/>
      <c r="JZY15" s="963"/>
      <c r="JZZ15" s="962"/>
      <c r="KAA15" s="961"/>
      <c r="KAB15" s="961"/>
      <c r="KAC15" s="963"/>
      <c r="KAD15" s="962"/>
      <c r="KAE15" s="961"/>
      <c r="KAF15" s="961"/>
      <c r="KAG15" s="963"/>
      <c r="KAH15" s="962"/>
      <c r="KAI15" s="961"/>
      <c r="KAJ15" s="961"/>
      <c r="KAK15" s="963"/>
      <c r="KAL15" s="962"/>
      <c r="KAM15" s="961"/>
      <c r="KAN15" s="961"/>
      <c r="KAO15" s="963"/>
      <c r="KAP15" s="962"/>
      <c r="KAQ15" s="961"/>
      <c r="KAR15" s="961"/>
      <c r="KAS15" s="963"/>
      <c r="KAT15" s="962"/>
      <c r="KAU15" s="961"/>
      <c r="KAV15" s="961"/>
      <c r="KAW15" s="963"/>
      <c r="KAX15" s="962"/>
      <c r="KAY15" s="961"/>
      <c r="KAZ15" s="961"/>
      <c r="KBA15" s="963"/>
      <c r="KBB15" s="962"/>
      <c r="KBC15" s="961"/>
      <c r="KBD15" s="961"/>
      <c r="KBE15" s="963"/>
      <c r="KBF15" s="962"/>
      <c r="KBG15" s="961"/>
      <c r="KBH15" s="961"/>
      <c r="KBI15" s="963"/>
      <c r="KBJ15" s="962"/>
      <c r="KBK15" s="961"/>
      <c r="KBL15" s="961"/>
      <c r="KBM15" s="963"/>
      <c r="KBN15" s="962"/>
      <c r="KBO15" s="961"/>
      <c r="KBP15" s="961"/>
      <c r="KBQ15" s="963"/>
      <c r="KBR15" s="962"/>
      <c r="KBS15" s="961"/>
      <c r="KBT15" s="961"/>
      <c r="KBU15" s="963"/>
      <c r="KBV15" s="962"/>
      <c r="KBW15" s="961"/>
      <c r="KBX15" s="961"/>
      <c r="KBY15" s="963"/>
      <c r="KBZ15" s="962"/>
      <c r="KCA15" s="961"/>
      <c r="KCB15" s="961"/>
      <c r="KCC15" s="963"/>
      <c r="KCD15" s="962"/>
      <c r="KCE15" s="961"/>
      <c r="KCF15" s="961"/>
      <c r="KCG15" s="963"/>
      <c r="KCH15" s="962"/>
      <c r="KCI15" s="961"/>
      <c r="KCJ15" s="961"/>
      <c r="KCK15" s="963"/>
      <c r="KCL15" s="962"/>
      <c r="KCM15" s="961"/>
      <c r="KCN15" s="961"/>
      <c r="KCO15" s="963"/>
      <c r="KCP15" s="962"/>
      <c r="KCQ15" s="961"/>
      <c r="KCR15" s="961"/>
      <c r="KCS15" s="963"/>
      <c r="KCT15" s="962"/>
      <c r="KCU15" s="961"/>
      <c r="KCV15" s="961"/>
      <c r="KCW15" s="963"/>
      <c r="KCX15" s="962"/>
      <c r="KCY15" s="961"/>
      <c r="KCZ15" s="961"/>
      <c r="KDA15" s="963"/>
      <c r="KDB15" s="962"/>
      <c r="KDC15" s="961"/>
      <c r="KDD15" s="961"/>
      <c r="KDE15" s="963"/>
      <c r="KDF15" s="962"/>
      <c r="KDG15" s="961"/>
      <c r="KDH15" s="961"/>
      <c r="KDI15" s="963"/>
      <c r="KDJ15" s="962"/>
      <c r="KDK15" s="961"/>
      <c r="KDL15" s="961"/>
      <c r="KDM15" s="963"/>
      <c r="KDN15" s="962"/>
      <c r="KDO15" s="961"/>
      <c r="KDP15" s="961"/>
      <c r="KDQ15" s="963"/>
      <c r="KDR15" s="962"/>
      <c r="KDS15" s="961"/>
      <c r="KDT15" s="961"/>
      <c r="KDU15" s="963"/>
      <c r="KDV15" s="962"/>
      <c r="KDW15" s="961"/>
      <c r="KDX15" s="961"/>
      <c r="KDY15" s="963"/>
      <c r="KDZ15" s="962"/>
      <c r="KEA15" s="961"/>
      <c r="KEB15" s="961"/>
      <c r="KEC15" s="963"/>
      <c r="KED15" s="962"/>
      <c r="KEE15" s="961"/>
      <c r="KEF15" s="961"/>
      <c r="KEG15" s="963"/>
      <c r="KEH15" s="962"/>
      <c r="KEI15" s="961"/>
      <c r="KEJ15" s="961"/>
      <c r="KEK15" s="963"/>
      <c r="KEL15" s="962"/>
      <c r="KEM15" s="961"/>
      <c r="KEN15" s="961"/>
      <c r="KEO15" s="963"/>
      <c r="KEP15" s="962"/>
      <c r="KEQ15" s="961"/>
      <c r="KER15" s="961"/>
      <c r="KES15" s="963"/>
      <c r="KET15" s="962"/>
      <c r="KEU15" s="961"/>
      <c r="KEV15" s="961"/>
      <c r="KEW15" s="963"/>
      <c r="KEX15" s="962"/>
      <c r="KEY15" s="961"/>
      <c r="KEZ15" s="961"/>
      <c r="KFA15" s="963"/>
      <c r="KFB15" s="962"/>
      <c r="KFC15" s="961"/>
      <c r="KFD15" s="961"/>
      <c r="KFE15" s="963"/>
      <c r="KFF15" s="962"/>
      <c r="KFG15" s="961"/>
      <c r="KFH15" s="961"/>
      <c r="KFI15" s="963"/>
      <c r="KFJ15" s="962"/>
      <c r="KFK15" s="961"/>
      <c r="KFL15" s="961"/>
      <c r="KFM15" s="963"/>
      <c r="KFN15" s="962"/>
      <c r="KFO15" s="961"/>
      <c r="KFP15" s="961"/>
      <c r="KFQ15" s="963"/>
      <c r="KFR15" s="962"/>
      <c r="KFS15" s="961"/>
      <c r="KFT15" s="961"/>
      <c r="KFU15" s="963"/>
      <c r="KFV15" s="962"/>
      <c r="KFW15" s="961"/>
      <c r="KFX15" s="961"/>
      <c r="KFY15" s="963"/>
      <c r="KFZ15" s="962"/>
      <c r="KGA15" s="961"/>
      <c r="KGB15" s="961"/>
      <c r="KGC15" s="963"/>
      <c r="KGD15" s="962"/>
      <c r="KGE15" s="961"/>
      <c r="KGF15" s="961"/>
      <c r="KGG15" s="963"/>
      <c r="KGH15" s="962"/>
      <c r="KGI15" s="961"/>
      <c r="KGJ15" s="961"/>
      <c r="KGK15" s="963"/>
      <c r="KGL15" s="962"/>
      <c r="KGM15" s="961"/>
      <c r="KGN15" s="961"/>
      <c r="KGO15" s="963"/>
      <c r="KGP15" s="962"/>
      <c r="KGQ15" s="961"/>
      <c r="KGR15" s="961"/>
      <c r="KGS15" s="963"/>
      <c r="KGT15" s="962"/>
      <c r="KGU15" s="961"/>
      <c r="KGV15" s="961"/>
      <c r="KGW15" s="963"/>
      <c r="KGX15" s="962"/>
      <c r="KGY15" s="961"/>
      <c r="KGZ15" s="961"/>
      <c r="KHA15" s="963"/>
      <c r="KHB15" s="962"/>
      <c r="KHC15" s="961"/>
      <c r="KHD15" s="961"/>
      <c r="KHE15" s="963"/>
      <c r="KHF15" s="962"/>
      <c r="KHG15" s="961"/>
      <c r="KHH15" s="961"/>
      <c r="KHI15" s="963"/>
      <c r="KHJ15" s="962"/>
      <c r="KHK15" s="961"/>
      <c r="KHL15" s="961"/>
      <c r="KHM15" s="963"/>
      <c r="KHN15" s="962"/>
      <c r="KHO15" s="961"/>
      <c r="KHP15" s="961"/>
      <c r="KHQ15" s="963"/>
      <c r="KHR15" s="962"/>
      <c r="KHS15" s="961"/>
      <c r="KHT15" s="961"/>
      <c r="KHU15" s="963"/>
      <c r="KHV15" s="962"/>
      <c r="KHW15" s="961"/>
      <c r="KHX15" s="961"/>
      <c r="KHY15" s="963"/>
      <c r="KHZ15" s="962"/>
      <c r="KIA15" s="961"/>
      <c r="KIB15" s="961"/>
      <c r="KIC15" s="963"/>
      <c r="KID15" s="962"/>
      <c r="KIE15" s="961"/>
      <c r="KIF15" s="961"/>
      <c r="KIG15" s="963"/>
      <c r="KIH15" s="962"/>
      <c r="KII15" s="961"/>
      <c r="KIJ15" s="961"/>
      <c r="KIK15" s="963"/>
      <c r="KIL15" s="962"/>
      <c r="KIM15" s="961"/>
      <c r="KIN15" s="961"/>
      <c r="KIO15" s="963"/>
      <c r="KIP15" s="962"/>
      <c r="KIQ15" s="961"/>
      <c r="KIR15" s="961"/>
      <c r="KIS15" s="963"/>
      <c r="KIT15" s="962"/>
      <c r="KIU15" s="961"/>
      <c r="KIV15" s="961"/>
      <c r="KIW15" s="963"/>
      <c r="KIX15" s="962"/>
      <c r="KIY15" s="961"/>
      <c r="KIZ15" s="961"/>
      <c r="KJA15" s="963"/>
      <c r="KJB15" s="962"/>
      <c r="KJC15" s="961"/>
      <c r="KJD15" s="961"/>
      <c r="KJE15" s="963"/>
      <c r="KJF15" s="962"/>
      <c r="KJG15" s="961"/>
      <c r="KJH15" s="961"/>
      <c r="KJI15" s="963"/>
      <c r="KJJ15" s="962"/>
      <c r="KJK15" s="961"/>
      <c r="KJL15" s="961"/>
      <c r="KJM15" s="963"/>
      <c r="KJN15" s="962"/>
      <c r="KJO15" s="961"/>
      <c r="KJP15" s="961"/>
      <c r="KJQ15" s="963"/>
      <c r="KJR15" s="962"/>
      <c r="KJS15" s="961"/>
      <c r="KJT15" s="961"/>
      <c r="KJU15" s="963"/>
      <c r="KJV15" s="962"/>
      <c r="KJW15" s="961"/>
      <c r="KJX15" s="961"/>
      <c r="KJY15" s="963"/>
      <c r="KJZ15" s="962"/>
      <c r="KKA15" s="961"/>
      <c r="KKB15" s="961"/>
      <c r="KKC15" s="963"/>
      <c r="KKD15" s="962"/>
      <c r="KKE15" s="961"/>
      <c r="KKF15" s="961"/>
      <c r="KKG15" s="963"/>
      <c r="KKH15" s="962"/>
      <c r="KKI15" s="961"/>
      <c r="KKJ15" s="961"/>
      <c r="KKK15" s="963"/>
      <c r="KKL15" s="962"/>
      <c r="KKM15" s="961"/>
      <c r="KKN15" s="961"/>
      <c r="KKO15" s="963"/>
      <c r="KKP15" s="962"/>
      <c r="KKQ15" s="961"/>
      <c r="KKR15" s="961"/>
      <c r="KKS15" s="963"/>
      <c r="KKT15" s="962"/>
      <c r="KKU15" s="961"/>
      <c r="KKV15" s="961"/>
      <c r="KKW15" s="963"/>
      <c r="KKX15" s="962"/>
      <c r="KKY15" s="961"/>
      <c r="KKZ15" s="961"/>
      <c r="KLA15" s="963"/>
      <c r="KLB15" s="962"/>
      <c r="KLC15" s="961"/>
      <c r="KLD15" s="961"/>
      <c r="KLE15" s="963"/>
      <c r="KLF15" s="962"/>
      <c r="KLG15" s="961"/>
      <c r="KLH15" s="961"/>
      <c r="KLI15" s="963"/>
      <c r="KLJ15" s="962"/>
      <c r="KLK15" s="961"/>
      <c r="KLL15" s="961"/>
      <c r="KLM15" s="963"/>
      <c r="KLN15" s="962"/>
      <c r="KLO15" s="961"/>
      <c r="KLP15" s="961"/>
      <c r="KLQ15" s="963"/>
      <c r="KLR15" s="962"/>
      <c r="KLS15" s="961"/>
      <c r="KLT15" s="961"/>
      <c r="KLU15" s="963"/>
      <c r="KLV15" s="962"/>
      <c r="KLW15" s="961"/>
      <c r="KLX15" s="961"/>
      <c r="KLY15" s="963"/>
      <c r="KLZ15" s="962"/>
      <c r="KMA15" s="961"/>
      <c r="KMB15" s="961"/>
      <c r="KMC15" s="963"/>
      <c r="KMD15" s="962"/>
      <c r="KME15" s="961"/>
      <c r="KMF15" s="961"/>
      <c r="KMG15" s="963"/>
      <c r="KMH15" s="962"/>
      <c r="KMI15" s="961"/>
      <c r="KMJ15" s="961"/>
      <c r="KMK15" s="963"/>
      <c r="KML15" s="962"/>
      <c r="KMM15" s="961"/>
      <c r="KMN15" s="961"/>
      <c r="KMO15" s="963"/>
      <c r="KMP15" s="962"/>
      <c r="KMQ15" s="961"/>
      <c r="KMR15" s="961"/>
      <c r="KMS15" s="963"/>
      <c r="KMT15" s="962"/>
      <c r="KMU15" s="961"/>
      <c r="KMV15" s="961"/>
      <c r="KMW15" s="963"/>
      <c r="KMX15" s="962"/>
      <c r="KMY15" s="961"/>
      <c r="KMZ15" s="961"/>
      <c r="KNA15" s="963"/>
      <c r="KNB15" s="962"/>
      <c r="KNC15" s="961"/>
      <c r="KND15" s="961"/>
      <c r="KNE15" s="963"/>
      <c r="KNF15" s="962"/>
      <c r="KNG15" s="961"/>
      <c r="KNH15" s="961"/>
      <c r="KNI15" s="963"/>
      <c r="KNJ15" s="962"/>
      <c r="KNK15" s="961"/>
      <c r="KNL15" s="961"/>
      <c r="KNM15" s="963"/>
      <c r="KNN15" s="962"/>
      <c r="KNO15" s="961"/>
      <c r="KNP15" s="961"/>
      <c r="KNQ15" s="963"/>
      <c r="KNR15" s="962"/>
      <c r="KNS15" s="961"/>
      <c r="KNT15" s="961"/>
      <c r="KNU15" s="963"/>
      <c r="KNV15" s="962"/>
      <c r="KNW15" s="961"/>
      <c r="KNX15" s="961"/>
      <c r="KNY15" s="963"/>
      <c r="KNZ15" s="962"/>
      <c r="KOA15" s="961"/>
      <c r="KOB15" s="961"/>
      <c r="KOC15" s="963"/>
      <c r="KOD15" s="962"/>
      <c r="KOE15" s="961"/>
      <c r="KOF15" s="961"/>
      <c r="KOG15" s="963"/>
      <c r="KOH15" s="962"/>
      <c r="KOI15" s="961"/>
      <c r="KOJ15" s="961"/>
      <c r="KOK15" s="963"/>
      <c r="KOL15" s="962"/>
      <c r="KOM15" s="961"/>
      <c r="KON15" s="961"/>
      <c r="KOO15" s="963"/>
      <c r="KOP15" s="962"/>
      <c r="KOQ15" s="961"/>
      <c r="KOR15" s="961"/>
      <c r="KOS15" s="963"/>
      <c r="KOT15" s="962"/>
      <c r="KOU15" s="961"/>
      <c r="KOV15" s="961"/>
      <c r="KOW15" s="963"/>
      <c r="KOX15" s="962"/>
      <c r="KOY15" s="961"/>
      <c r="KOZ15" s="961"/>
      <c r="KPA15" s="963"/>
      <c r="KPB15" s="962"/>
      <c r="KPC15" s="961"/>
      <c r="KPD15" s="961"/>
      <c r="KPE15" s="963"/>
      <c r="KPF15" s="962"/>
      <c r="KPG15" s="961"/>
      <c r="KPH15" s="961"/>
      <c r="KPI15" s="963"/>
      <c r="KPJ15" s="962"/>
      <c r="KPK15" s="961"/>
      <c r="KPL15" s="961"/>
      <c r="KPM15" s="963"/>
      <c r="KPN15" s="962"/>
      <c r="KPO15" s="961"/>
      <c r="KPP15" s="961"/>
      <c r="KPQ15" s="963"/>
      <c r="KPR15" s="962"/>
      <c r="KPS15" s="961"/>
      <c r="KPT15" s="961"/>
      <c r="KPU15" s="963"/>
      <c r="KPV15" s="962"/>
      <c r="KPW15" s="961"/>
      <c r="KPX15" s="961"/>
      <c r="KPY15" s="963"/>
      <c r="KPZ15" s="962"/>
      <c r="KQA15" s="961"/>
      <c r="KQB15" s="961"/>
      <c r="KQC15" s="963"/>
      <c r="KQD15" s="962"/>
      <c r="KQE15" s="961"/>
      <c r="KQF15" s="961"/>
      <c r="KQG15" s="963"/>
      <c r="KQH15" s="962"/>
      <c r="KQI15" s="961"/>
      <c r="KQJ15" s="961"/>
      <c r="KQK15" s="963"/>
      <c r="KQL15" s="962"/>
      <c r="KQM15" s="961"/>
      <c r="KQN15" s="961"/>
      <c r="KQO15" s="963"/>
      <c r="KQP15" s="962"/>
      <c r="KQQ15" s="961"/>
      <c r="KQR15" s="961"/>
      <c r="KQS15" s="963"/>
      <c r="KQT15" s="962"/>
      <c r="KQU15" s="961"/>
      <c r="KQV15" s="961"/>
      <c r="KQW15" s="963"/>
      <c r="KQX15" s="962"/>
      <c r="KQY15" s="961"/>
      <c r="KQZ15" s="961"/>
      <c r="KRA15" s="963"/>
      <c r="KRB15" s="962"/>
      <c r="KRC15" s="961"/>
      <c r="KRD15" s="961"/>
      <c r="KRE15" s="963"/>
      <c r="KRF15" s="962"/>
      <c r="KRG15" s="961"/>
      <c r="KRH15" s="961"/>
      <c r="KRI15" s="963"/>
      <c r="KRJ15" s="962"/>
      <c r="KRK15" s="961"/>
      <c r="KRL15" s="961"/>
      <c r="KRM15" s="963"/>
      <c r="KRN15" s="962"/>
      <c r="KRO15" s="961"/>
      <c r="KRP15" s="961"/>
      <c r="KRQ15" s="963"/>
      <c r="KRR15" s="962"/>
      <c r="KRS15" s="961"/>
      <c r="KRT15" s="961"/>
      <c r="KRU15" s="963"/>
      <c r="KRV15" s="962"/>
      <c r="KRW15" s="961"/>
      <c r="KRX15" s="961"/>
      <c r="KRY15" s="963"/>
      <c r="KRZ15" s="962"/>
      <c r="KSA15" s="961"/>
      <c r="KSB15" s="961"/>
      <c r="KSC15" s="963"/>
      <c r="KSD15" s="962"/>
      <c r="KSE15" s="961"/>
      <c r="KSF15" s="961"/>
      <c r="KSG15" s="963"/>
      <c r="KSH15" s="962"/>
      <c r="KSI15" s="961"/>
      <c r="KSJ15" s="961"/>
      <c r="KSK15" s="963"/>
      <c r="KSL15" s="962"/>
      <c r="KSM15" s="961"/>
      <c r="KSN15" s="961"/>
      <c r="KSO15" s="963"/>
      <c r="KSP15" s="962"/>
      <c r="KSQ15" s="961"/>
      <c r="KSR15" s="961"/>
      <c r="KSS15" s="963"/>
      <c r="KST15" s="962"/>
      <c r="KSU15" s="961"/>
      <c r="KSV15" s="961"/>
      <c r="KSW15" s="963"/>
      <c r="KSX15" s="962"/>
      <c r="KSY15" s="961"/>
      <c r="KSZ15" s="961"/>
      <c r="KTA15" s="963"/>
      <c r="KTB15" s="962"/>
      <c r="KTC15" s="961"/>
      <c r="KTD15" s="961"/>
      <c r="KTE15" s="963"/>
      <c r="KTF15" s="962"/>
      <c r="KTG15" s="961"/>
      <c r="KTH15" s="961"/>
      <c r="KTI15" s="963"/>
      <c r="KTJ15" s="962"/>
      <c r="KTK15" s="961"/>
      <c r="KTL15" s="961"/>
      <c r="KTM15" s="963"/>
      <c r="KTN15" s="962"/>
      <c r="KTO15" s="961"/>
      <c r="KTP15" s="961"/>
      <c r="KTQ15" s="963"/>
      <c r="KTR15" s="962"/>
      <c r="KTS15" s="961"/>
      <c r="KTT15" s="961"/>
      <c r="KTU15" s="963"/>
      <c r="KTV15" s="962"/>
      <c r="KTW15" s="961"/>
      <c r="KTX15" s="961"/>
      <c r="KTY15" s="963"/>
      <c r="KTZ15" s="962"/>
      <c r="KUA15" s="961"/>
      <c r="KUB15" s="961"/>
      <c r="KUC15" s="963"/>
      <c r="KUD15" s="962"/>
      <c r="KUE15" s="961"/>
      <c r="KUF15" s="961"/>
      <c r="KUG15" s="963"/>
      <c r="KUH15" s="962"/>
      <c r="KUI15" s="961"/>
      <c r="KUJ15" s="961"/>
      <c r="KUK15" s="963"/>
      <c r="KUL15" s="962"/>
      <c r="KUM15" s="961"/>
      <c r="KUN15" s="961"/>
      <c r="KUO15" s="963"/>
      <c r="KUP15" s="962"/>
      <c r="KUQ15" s="961"/>
      <c r="KUR15" s="961"/>
      <c r="KUS15" s="963"/>
      <c r="KUT15" s="962"/>
      <c r="KUU15" s="961"/>
      <c r="KUV15" s="961"/>
      <c r="KUW15" s="963"/>
      <c r="KUX15" s="962"/>
      <c r="KUY15" s="961"/>
      <c r="KUZ15" s="961"/>
      <c r="KVA15" s="963"/>
      <c r="KVB15" s="962"/>
      <c r="KVC15" s="961"/>
      <c r="KVD15" s="961"/>
      <c r="KVE15" s="963"/>
      <c r="KVF15" s="962"/>
      <c r="KVG15" s="961"/>
      <c r="KVH15" s="961"/>
      <c r="KVI15" s="963"/>
      <c r="KVJ15" s="962"/>
      <c r="KVK15" s="961"/>
      <c r="KVL15" s="961"/>
      <c r="KVM15" s="963"/>
      <c r="KVN15" s="962"/>
      <c r="KVO15" s="961"/>
      <c r="KVP15" s="961"/>
      <c r="KVQ15" s="963"/>
      <c r="KVR15" s="962"/>
      <c r="KVS15" s="961"/>
      <c r="KVT15" s="961"/>
      <c r="KVU15" s="963"/>
      <c r="KVV15" s="962"/>
      <c r="KVW15" s="961"/>
      <c r="KVX15" s="961"/>
      <c r="KVY15" s="963"/>
      <c r="KVZ15" s="962"/>
      <c r="KWA15" s="961"/>
      <c r="KWB15" s="961"/>
      <c r="KWC15" s="963"/>
      <c r="KWD15" s="962"/>
      <c r="KWE15" s="961"/>
      <c r="KWF15" s="961"/>
      <c r="KWG15" s="963"/>
      <c r="KWH15" s="962"/>
      <c r="KWI15" s="961"/>
      <c r="KWJ15" s="961"/>
      <c r="KWK15" s="963"/>
      <c r="KWL15" s="962"/>
      <c r="KWM15" s="961"/>
      <c r="KWN15" s="961"/>
      <c r="KWO15" s="963"/>
      <c r="KWP15" s="962"/>
      <c r="KWQ15" s="961"/>
      <c r="KWR15" s="961"/>
      <c r="KWS15" s="963"/>
      <c r="KWT15" s="962"/>
      <c r="KWU15" s="961"/>
      <c r="KWV15" s="961"/>
      <c r="KWW15" s="963"/>
      <c r="KWX15" s="962"/>
      <c r="KWY15" s="961"/>
      <c r="KWZ15" s="961"/>
      <c r="KXA15" s="963"/>
      <c r="KXB15" s="962"/>
      <c r="KXC15" s="961"/>
      <c r="KXD15" s="961"/>
      <c r="KXE15" s="963"/>
      <c r="KXF15" s="962"/>
      <c r="KXG15" s="961"/>
      <c r="KXH15" s="961"/>
      <c r="KXI15" s="963"/>
      <c r="KXJ15" s="962"/>
      <c r="KXK15" s="961"/>
      <c r="KXL15" s="961"/>
      <c r="KXM15" s="963"/>
      <c r="KXN15" s="962"/>
      <c r="KXO15" s="961"/>
      <c r="KXP15" s="961"/>
      <c r="KXQ15" s="963"/>
      <c r="KXR15" s="962"/>
      <c r="KXS15" s="961"/>
      <c r="KXT15" s="961"/>
      <c r="KXU15" s="963"/>
      <c r="KXV15" s="962"/>
      <c r="KXW15" s="961"/>
      <c r="KXX15" s="961"/>
      <c r="KXY15" s="963"/>
      <c r="KXZ15" s="962"/>
      <c r="KYA15" s="961"/>
      <c r="KYB15" s="961"/>
      <c r="KYC15" s="963"/>
      <c r="KYD15" s="962"/>
      <c r="KYE15" s="961"/>
      <c r="KYF15" s="961"/>
      <c r="KYG15" s="963"/>
      <c r="KYH15" s="962"/>
      <c r="KYI15" s="961"/>
      <c r="KYJ15" s="961"/>
      <c r="KYK15" s="963"/>
      <c r="KYL15" s="962"/>
      <c r="KYM15" s="961"/>
      <c r="KYN15" s="961"/>
      <c r="KYO15" s="963"/>
      <c r="KYP15" s="962"/>
      <c r="KYQ15" s="961"/>
      <c r="KYR15" s="961"/>
      <c r="KYS15" s="963"/>
      <c r="KYT15" s="962"/>
      <c r="KYU15" s="961"/>
      <c r="KYV15" s="961"/>
      <c r="KYW15" s="963"/>
      <c r="KYX15" s="962"/>
      <c r="KYY15" s="961"/>
      <c r="KYZ15" s="961"/>
      <c r="KZA15" s="963"/>
      <c r="KZB15" s="962"/>
      <c r="KZC15" s="961"/>
      <c r="KZD15" s="961"/>
      <c r="KZE15" s="963"/>
      <c r="KZF15" s="962"/>
      <c r="KZG15" s="961"/>
      <c r="KZH15" s="961"/>
      <c r="KZI15" s="963"/>
      <c r="KZJ15" s="962"/>
      <c r="KZK15" s="961"/>
      <c r="KZL15" s="961"/>
      <c r="KZM15" s="963"/>
      <c r="KZN15" s="962"/>
      <c r="KZO15" s="961"/>
      <c r="KZP15" s="961"/>
      <c r="KZQ15" s="963"/>
      <c r="KZR15" s="962"/>
      <c r="KZS15" s="961"/>
      <c r="KZT15" s="961"/>
      <c r="KZU15" s="963"/>
      <c r="KZV15" s="962"/>
      <c r="KZW15" s="961"/>
      <c r="KZX15" s="961"/>
      <c r="KZY15" s="963"/>
      <c r="KZZ15" s="962"/>
      <c r="LAA15" s="961"/>
      <c r="LAB15" s="961"/>
      <c r="LAC15" s="963"/>
      <c r="LAD15" s="962"/>
      <c r="LAE15" s="961"/>
      <c r="LAF15" s="961"/>
      <c r="LAG15" s="963"/>
      <c r="LAH15" s="962"/>
      <c r="LAI15" s="961"/>
      <c r="LAJ15" s="961"/>
      <c r="LAK15" s="963"/>
      <c r="LAL15" s="962"/>
      <c r="LAM15" s="961"/>
      <c r="LAN15" s="961"/>
      <c r="LAO15" s="963"/>
      <c r="LAP15" s="962"/>
      <c r="LAQ15" s="961"/>
      <c r="LAR15" s="961"/>
      <c r="LAS15" s="963"/>
      <c r="LAT15" s="962"/>
      <c r="LAU15" s="961"/>
      <c r="LAV15" s="961"/>
      <c r="LAW15" s="963"/>
      <c r="LAX15" s="962"/>
      <c r="LAY15" s="961"/>
      <c r="LAZ15" s="961"/>
      <c r="LBA15" s="963"/>
      <c r="LBB15" s="962"/>
      <c r="LBC15" s="961"/>
      <c r="LBD15" s="961"/>
      <c r="LBE15" s="963"/>
      <c r="LBF15" s="962"/>
      <c r="LBG15" s="961"/>
      <c r="LBH15" s="961"/>
      <c r="LBI15" s="963"/>
      <c r="LBJ15" s="962"/>
      <c r="LBK15" s="961"/>
      <c r="LBL15" s="961"/>
      <c r="LBM15" s="963"/>
      <c r="LBN15" s="962"/>
      <c r="LBO15" s="961"/>
      <c r="LBP15" s="961"/>
      <c r="LBQ15" s="963"/>
      <c r="LBR15" s="962"/>
      <c r="LBS15" s="961"/>
      <c r="LBT15" s="961"/>
      <c r="LBU15" s="963"/>
      <c r="LBV15" s="962"/>
      <c r="LBW15" s="961"/>
      <c r="LBX15" s="961"/>
      <c r="LBY15" s="963"/>
      <c r="LBZ15" s="962"/>
      <c r="LCA15" s="961"/>
      <c r="LCB15" s="961"/>
      <c r="LCC15" s="963"/>
      <c r="LCD15" s="962"/>
      <c r="LCE15" s="961"/>
      <c r="LCF15" s="961"/>
      <c r="LCG15" s="963"/>
      <c r="LCH15" s="962"/>
      <c r="LCI15" s="961"/>
      <c r="LCJ15" s="961"/>
      <c r="LCK15" s="963"/>
      <c r="LCL15" s="962"/>
      <c r="LCM15" s="961"/>
      <c r="LCN15" s="961"/>
      <c r="LCO15" s="963"/>
      <c r="LCP15" s="962"/>
      <c r="LCQ15" s="961"/>
      <c r="LCR15" s="961"/>
      <c r="LCS15" s="963"/>
      <c r="LCT15" s="962"/>
      <c r="LCU15" s="961"/>
      <c r="LCV15" s="961"/>
      <c r="LCW15" s="963"/>
      <c r="LCX15" s="962"/>
      <c r="LCY15" s="961"/>
      <c r="LCZ15" s="961"/>
      <c r="LDA15" s="963"/>
      <c r="LDB15" s="962"/>
      <c r="LDC15" s="961"/>
      <c r="LDD15" s="961"/>
      <c r="LDE15" s="963"/>
      <c r="LDF15" s="962"/>
      <c r="LDG15" s="961"/>
      <c r="LDH15" s="961"/>
      <c r="LDI15" s="963"/>
      <c r="LDJ15" s="962"/>
      <c r="LDK15" s="961"/>
      <c r="LDL15" s="961"/>
      <c r="LDM15" s="963"/>
      <c r="LDN15" s="962"/>
      <c r="LDO15" s="961"/>
      <c r="LDP15" s="961"/>
      <c r="LDQ15" s="963"/>
      <c r="LDR15" s="962"/>
      <c r="LDS15" s="961"/>
      <c r="LDT15" s="961"/>
      <c r="LDU15" s="963"/>
      <c r="LDV15" s="962"/>
      <c r="LDW15" s="961"/>
      <c r="LDX15" s="961"/>
      <c r="LDY15" s="963"/>
      <c r="LDZ15" s="962"/>
      <c r="LEA15" s="961"/>
      <c r="LEB15" s="961"/>
      <c r="LEC15" s="963"/>
      <c r="LED15" s="962"/>
      <c r="LEE15" s="961"/>
      <c r="LEF15" s="961"/>
      <c r="LEG15" s="963"/>
      <c r="LEH15" s="962"/>
      <c r="LEI15" s="961"/>
      <c r="LEJ15" s="961"/>
      <c r="LEK15" s="963"/>
      <c r="LEL15" s="962"/>
      <c r="LEM15" s="961"/>
      <c r="LEN15" s="961"/>
      <c r="LEO15" s="963"/>
      <c r="LEP15" s="962"/>
      <c r="LEQ15" s="961"/>
      <c r="LER15" s="961"/>
      <c r="LES15" s="963"/>
      <c r="LET15" s="962"/>
      <c r="LEU15" s="961"/>
      <c r="LEV15" s="961"/>
      <c r="LEW15" s="963"/>
      <c r="LEX15" s="962"/>
      <c r="LEY15" s="961"/>
      <c r="LEZ15" s="961"/>
      <c r="LFA15" s="963"/>
      <c r="LFB15" s="962"/>
      <c r="LFC15" s="961"/>
      <c r="LFD15" s="961"/>
      <c r="LFE15" s="963"/>
      <c r="LFF15" s="962"/>
      <c r="LFG15" s="961"/>
      <c r="LFH15" s="961"/>
      <c r="LFI15" s="963"/>
      <c r="LFJ15" s="962"/>
      <c r="LFK15" s="961"/>
      <c r="LFL15" s="961"/>
      <c r="LFM15" s="963"/>
      <c r="LFN15" s="962"/>
      <c r="LFO15" s="961"/>
      <c r="LFP15" s="961"/>
      <c r="LFQ15" s="963"/>
      <c r="LFR15" s="962"/>
      <c r="LFS15" s="961"/>
      <c r="LFT15" s="961"/>
      <c r="LFU15" s="963"/>
      <c r="LFV15" s="962"/>
      <c r="LFW15" s="961"/>
      <c r="LFX15" s="961"/>
      <c r="LFY15" s="963"/>
      <c r="LFZ15" s="962"/>
      <c r="LGA15" s="961"/>
      <c r="LGB15" s="961"/>
      <c r="LGC15" s="963"/>
      <c r="LGD15" s="962"/>
      <c r="LGE15" s="961"/>
      <c r="LGF15" s="961"/>
      <c r="LGG15" s="963"/>
      <c r="LGH15" s="962"/>
      <c r="LGI15" s="961"/>
      <c r="LGJ15" s="961"/>
      <c r="LGK15" s="963"/>
      <c r="LGL15" s="962"/>
      <c r="LGM15" s="961"/>
      <c r="LGN15" s="961"/>
      <c r="LGO15" s="963"/>
      <c r="LGP15" s="962"/>
      <c r="LGQ15" s="961"/>
      <c r="LGR15" s="961"/>
      <c r="LGS15" s="963"/>
      <c r="LGT15" s="962"/>
      <c r="LGU15" s="961"/>
      <c r="LGV15" s="961"/>
      <c r="LGW15" s="963"/>
      <c r="LGX15" s="962"/>
      <c r="LGY15" s="961"/>
      <c r="LGZ15" s="961"/>
      <c r="LHA15" s="963"/>
      <c r="LHB15" s="962"/>
      <c r="LHC15" s="961"/>
      <c r="LHD15" s="961"/>
      <c r="LHE15" s="963"/>
      <c r="LHF15" s="962"/>
      <c r="LHG15" s="961"/>
      <c r="LHH15" s="961"/>
      <c r="LHI15" s="963"/>
      <c r="LHJ15" s="962"/>
      <c r="LHK15" s="961"/>
      <c r="LHL15" s="961"/>
      <c r="LHM15" s="963"/>
      <c r="LHN15" s="962"/>
      <c r="LHO15" s="961"/>
      <c r="LHP15" s="961"/>
      <c r="LHQ15" s="963"/>
      <c r="LHR15" s="962"/>
      <c r="LHS15" s="961"/>
      <c r="LHT15" s="961"/>
      <c r="LHU15" s="963"/>
      <c r="LHV15" s="962"/>
      <c r="LHW15" s="961"/>
      <c r="LHX15" s="961"/>
      <c r="LHY15" s="963"/>
      <c r="LHZ15" s="962"/>
      <c r="LIA15" s="961"/>
      <c r="LIB15" s="961"/>
      <c r="LIC15" s="963"/>
      <c r="LID15" s="962"/>
      <c r="LIE15" s="961"/>
      <c r="LIF15" s="961"/>
      <c r="LIG15" s="963"/>
      <c r="LIH15" s="962"/>
      <c r="LII15" s="961"/>
      <c r="LIJ15" s="961"/>
      <c r="LIK15" s="963"/>
      <c r="LIL15" s="962"/>
      <c r="LIM15" s="961"/>
      <c r="LIN15" s="961"/>
      <c r="LIO15" s="963"/>
      <c r="LIP15" s="962"/>
      <c r="LIQ15" s="961"/>
      <c r="LIR15" s="961"/>
      <c r="LIS15" s="963"/>
      <c r="LIT15" s="962"/>
      <c r="LIU15" s="961"/>
      <c r="LIV15" s="961"/>
      <c r="LIW15" s="963"/>
      <c r="LIX15" s="962"/>
      <c r="LIY15" s="961"/>
      <c r="LIZ15" s="961"/>
      <c r="LJA15" s="963"/>
      <c r="LJB15" s="962"/>
      <c r="LJC15" s="961"/>
      <c r="LJD15" s="961"/>
      <c r="LJE15" s="963"/>
      <c r="LJF15" s="962"/>
      <c r="LJG15" s="961"/>
      <c r="LJH15" s="961"/>
      <c r="LJI15" s="963"/>
      <c r="LJJ15" s="962"/>
      <c r="LJK15" s="961"/>
      <c r="LJL15" s="961"/>
      <c r="LJM15" s="963"/>
      <c r="LJN15" s="962"/>
      <c r="LJO15" s="961"/>
      <c r="LJP15" s="961"/>
      <c r="LJQ15" s="963"/>
      <c r="LJR15" s="962"/>
      <c r="LJS15" s="961"/>
      <c r="LJT15" s="961"/>
      <c r="LJU15" s="963"/>
      <c r="LJV15" s="962"/>
      <c r="LJW15" s="961"/>
      <c r="LJX15" s="961"/>
      <c r="LJY15" s="963"/>
      <c r="LJZ15" s="962"/>
      <c r="LKA15" s="961"/>
      <c r="LKB15" s="961"/>
      <c r="LKC15" s="963"/>
      <c r="LKD15" s="962"/>
      <c r="LKE15" s="961"/>
      <c r="LKF15" s="961"/>
      <c r="LKG15" s="963"/>
      <c r="LKH15" s="962"/>
      <c r="LKI15" s="961"/>
      <c r="LKJ15" s="961"/>
      <c r="LKK15" s="963"/>
      <c r="LKL15" s="962"/>
      <c r="LKM15" s="961"/>
      <c r="LKN15" s="961"/>
      <c r="LKO15" s="963"/>
      <c r="LKP15" s="962"/>
      <c r="LKQ15" s="961"/>
      <c r="LKR15" s="961"/>
      <c r="LKS15" s="963"/>
      <c r="LKT15" s="962"/>
      <c r="LKU15" s="961"/>
      <c r="LKV15" s="961"/>
      <c r="LKW15" s="963"/>
      <c r="LKX15" s="962"/>
      <c r="LKY15" s="961"/>
      <c r="LKZ15" s="961"/>
      <c r="LLA15" s="963"/>
      <c r="LLB15" s="962"/>
      <c r="LLC15" s="961"/>
      <c r="LLD15" s="961"/>
      <c r="LLE15" s="963"/>
      <c r="LLF15" s="962"/>
      <c r="LLG15" s="961"/>
      <c r="LLH15" s="961"/>
      <c r="LLI15" s="963"/>
      <c r="LLJ15" s="962"/>
      <c r="LLK15" s="961"/>
      <c r="LLL15" s="961"/>
      <c r="LLM15" s="963"/>
      <c r="LLN15" s="962"/>
      <c r="LLO15" s="961"/>
      <c r="LLP15" s="961"/>
      <c r="LLQ15" s="963"/>
      <c r="LLR15" s="962"/>
      <c r="LLS15" s="961"/>
      <c r="LLT15" s="961"/>
      <c r="LLU15" s="963"/>
      <c r="LLV15" s="962"/>
      <c r="LLW15" s="961"/>
      <c r="LLX15" s="961"/>
      <c r="LLY15" s="963"/>
      <c r="LLZ15" s="962"/>
      <c r="LMA15" s="961"/>
      <c r="LMB15" s="961"/>
      <c r="LMC15" s="963"/>
      <c r="LMD15" s="962"/>
      <c r="LME15" s="961"/>
      <c r="LMF15" s="961"/>
      <c r="LMG15" s="963"/>
      <c r="LMH15" s="962"/>
      <c r="LMI15" s="961"/>
      <c r="LMJ15" s="961"/>
      <c r="LMK15" s="963"/>
      <c r="LML15" s="962"/>
      <c r="LMM15" s="961"/>
      <c r="LMN15" s="961"/>
      <c r="LMO15" s="963"/>
      <c r="LMP15" s="962"/>
      <c r="LMQ15" s="961"/>
      <c r="LMR15" s="961"/>
      <c r="LMS15" s="963"/>
      <c r="LMT15" s="962"/>
      <c r="LMU15" s="961"/>
      <c r="LMV15" s="961"/>
      <c r="LMW15" s="963"/>
      <c r="LMX15" s="962"/>
      <c r="LMY15" s="961"/>
      <c r="LMZ15" s="961"/>
      <c r="LNA15" s="963"/>
      <c r="LNB15" s="962"/>
      <c r="LNC15" s="961"/>
      <c r="LND15" s="961"/>
      <c r="LNE15" s="963"/>
      <c r="LNF15" s="962"/>
      <c r="LNG15" s="961"/>
      <c r="LNH15" s="961"/>
      <c r="LNI15" s="963"/>
      <c r="LNJ15" s="962"/>
      <c r="LNK15" s="961"/>
      <c r="LNL15" s="961"/>
      <c r="LNM15" s="963"/>
      <c r="LNN15" s="962"/>
      <c r="LNO15" s="961"/>
      <c r="LNP15" s="961"/>
      <c r="LNQ15" s="963"/>
      <c r="LNR15" s="962"/>
      <c r="LNS15" s="961"/>
      <c r="LNT15" s="961"/>
      <c r="LNU15" s="963"/>
      <c r="LNV15" s="962"/>
      <c r="LNW15" s="961"/>
      <c r="LNX15" s="961"/>
      <c r="LNY15" s="963"/>
      <c r="LNZ15" s="962"/>
      <c r="LOA15" s="961"/>
      <c r="LOB15" s="961"/>
      <c r="LOC15" s="963"/>
      <c r="LOD15" s="962"/>
      <c r="LOE15" s="961"/>
      <c r="LOF15" s="961"/>
      <c r="LOG15" s="963"/>
      <c r="LOH15" s="962"/>
      <c r="LOI15" s="961"/>
      <c r="LOJ15" s="961"/>
      <c r="LOK15" s="963"/>
      <c r="LOL15" s="962"/>
      <c r="LOM15" s="961"/>
      <c r="LON15" s="961"/>
      <c r="LOO15" s="963"/>
      <c r="LOP15" s="962"/>
      <c r="LOQ15" s="961"/>
      <c r="LOR15" s="961"/>
      <c r="LOS15" s="963"/>
      <c r="LOT15" s="962"/>
      <c r="LOU15" s="961"/>
      <c r="LOV15" s="961"/>
      <c r="LOW15" s="963"/>
      <c r="LOX15" s="962"/>
      <c r="LOY15" s="961"/>
      <c r="LOZ15" s="961"/>
      <c r="LPA15" s="963"/>
      <c r="LPB15" s="962"/>
      <c r="LPC15" s="961"/>
      <c r="LPD15" s="961"/>
      <c r="LPE15" s="963"/>
      <c r="LPF15" s="962"/>
      <c r="LPG15" s="961"/>
      <c r="LPH15" s="961"/>
      <c r="LPI15" s="963"/>
      <c r="LPJ15" s="962"/>
      <c r="LPK15" s="961"/>
      <c r="LPL15" s="961"/>
      <c r="LPM15" s="963"/>
      <c r="LPN15" s="962"/>
      <c r="LPO15" s="961"/>
      <c r="LPP15" s="961"/>
      <c r="LPQ15" s="963"/>
      <c r="LPR15" s="962"/>
      <c r="LPS15" s="961"/>
      <c r="LPT15" s="961"/>
      <c r="LPU15" s="963"/>
      <c r="LPV15" s="962"/>
      <c r="LPW15" s="961"/>
      <c r="LPX15" s="961"/>
      <c r="LPY15" s="963"/>
      <c r="LPZ15" s="962"/>
      <c r="LQA15" s="961"/>
      <c r="LQB15" s="961"/>
      <c r="LQC15" s="963"/>
      <c r="LQD15" s="962"/>
      <c r="LQE15" s="961"/>
      <c r="LQF15" s="961"/>
      <c r="LQG15" s="963"/>
      <c r="LQH15" s="962"/>
      <c r="LQI15" s="961"/>
      <c r="LQJ15" s="961"/>
      <c r="LQK15" s="963"/>
      <c r="LQL15" s="962"/>
      <c r="LQM15" s="961"/>
      <c r="LQN15" s="961"/>
      <c r="LQO15" s="963"/>
      <c r="LQP15" s="962"/>
      <c r="LQQ15" s="961"/>
      <c r="LQR15" s="961"/>
      <c r="LQS15" s="963"/>
      <c r="LQT15" s="962"/>
      <c r="LQU15" s="961"/>
      <c r="LQV15" s="961"/>
      <c r="LQW15" s="963"/>
      <c r="LQX15" s="962"/>
      <c r="LQY15" s="961"/>
      <c r="LQZ15" s="961"/>
      <c r="LRA15" s="963"/>
      <c r="LRB15" s="962"/>
      <c r="LRC15" s="961"/>
      <c r="LRD15" s="961"/>
      <c r="LRE15" s="963"/>
      <c r="LRF15" s="962"/>
      <c r="LRG15" s="961"/>
      <c r="LRH15" s="961"/>
      <c r="LRI15" s="963"/>
      <c r="LRJ15" s="962"/>
      <c r="LRK15" s="961"/>
      <c r="LRL15" s="961"/>
      <c r="LRM15" s="963"/>
      <c r="LRN15" s="962"/>
      <c r="LRO15" s="961"/>
      <c r="LRP15" s="961"/>
      <c r="LRQ15" s="963"/>
      <c r="LRR15" s="962"/>
      <c r="LRS15" s="961"/>
      <c r="LRT15" s="961"/>
      <c r="LRU15" s="963"/>
      <c r="LRV15" s="962"/>
      <c r="LRW15" s="961"/>
      <c r="LRX15" s="961"/>
      <c r="LRY15" s="963"/>
      <c r="LRZ15" s="962"/>
      <c r="LSA15" s="961"/>
      <c r="LSB15" s="961"/>
      <c r="LSC15" s="963"/>
      <c r="LSD15" s="962"/>
      <c r="LSE15" s="961"/>
      <c r="LSF15" s="961"/>
      <c r="LSG15" s="963"/>
      <c r="LSH15" s="962"/>
      <c r="LSI15" s="961"/>
      <c r="LSJ15" s="961"/>
      <c r="LSK15" s="963"/>
      <c r="LSL15" s="962"/>
      <c r="LSM15" s="961"/>
      <c r="LSN15" s="961"/>
      <c r="LSO15" s="963"/>
      <c r="LSP15" s="962"/>
      <c r="LSQ15" s="961"/>
      <c r="LSR15" s="961"/>
      <c r="LSS15" s="963"/>
      <c r="LST15" s="962"/>
      <c r="LSU15" s="961"/>
      <c r="LSV15" s="961"/>
      <c r="LSW15" s="963"/>
      <c r="LSX15" s="962"/>
      <c r="LSY15" s="961"/>
      <c r="LSZ15" s="961"/>
      <c r="LTA15" s="963"/>
      <c r="LTB15" s="962"/>
      <c r="LTC15" s="961"/>
      <c r="LTD15" s="961"/>
      <c r="LTE15" s="963"/>
      <c r="LTF15" s="962"/>
      <c r="LTG15" s="961"/>
      <c r="LTH15" s="961"/>
      <c r="LTI15" s="963"/>
      <c r="LTJ15" s="962"/>
      <c r="LTK15" s="961"/>
      <c r="LTL15" s="961"/>
      <c r="LTM15" s="963"/>
      <c r="LTN15" s="962"/>
      <c r="LTO15" s="961"/>
      <c r="LTP15" s="961"/>
      <c r="LTQ15" s="963"/>
      <c r="LTR15" s="962"/>
      <c r="LTS15" s="961"/>
      <c r="LTT15" s="961"/>
      <c r="LTU15" s="963"/>
      <c r="LTV15" s="962"/>
      <c r="LTW15" s="961"/>
      <c r="LTX15" s="961"/>
      <c r="LTY15" s="963"/>
      <c r="LTZ15" s="962"/>
      <c r="LUA15" s="961"/>
      <c r="LUB15" s="961"/>
      <c r="LUC15" s="963"/>
      <c r="LUD15" s="962"/>
      <c r="LUE15" s="961"/>
      <c r="LUF15" s="961"/>
      <c r="LUG15" s="963"/>
      <c r="LUH15" s="962"/>
      <c r="LUI15" s="961"/>
      <c r="LUJ15" s="961"/>
      <c r="LUK15" s="963"/>
      <c r="LUL15" s="962"/>
      <c r="LUM15" s="961"/>
      <c r="LUN15" s="961"/>
      <c r="LUO15" s="963"/>
      <c r="LUP15" s="962"/>
      <c r="LUQ15" s="961"/>
      <c r="LUR15" s="961"/>
      <c r="LUS15" s="963"/>
      <c r="LUT15" s="962"/>
      <c r="LUU15" s="961"/>
      <c r="LUV15" s="961"/>
      <c r="LUW15" s="963"/>
      <c r="LUX15" s="962"/>
      <c r="LUY15" s="961"/>
      <c r="LUZ15" s="961"/>
      <c r="LVA15" s="963"/>
      <c r="LVB15" s="962"/>
      <c r="LVC15" s="961"/>
      <c r="LVD15" s="961"/>
      <c r="LVE15" s="963"/>
      <c r="LVF15" s="962"/>
      <c r="LVG15" s="961"/>
      <c r="LVH15" s="961"/>
      <c r="LVI15" s="963"/>
      <c r="LVJ15" s="962"/>
      <c r="LVK15" s="961"/>
      <c r="LVL15" s="961"/>
      <c r="LVM15" s="963"/>
      <c r="LVN15" s="962"/>
      <c r="LVO15" s="961"/>
      <c r="LVP15" s="961"/>
      <c r="LVQ15" s="963"/>
      <c r="LVR15" s="962"/>
      <c r="LVS15" s="961"/>
      <c r="LVT15" s="961"/>
      <c r="LVU15" s="963"/>
      <c r="LVV15" s="962"/>
      <c r="LVW15" s="961"/>
      <c r="LVX15" s="961"/>
      <c r="LVY15" s="963"/>
      <c r="LVZ15" s="962"/>
      <c r="LWA15" s="961"/>
      <c r="LWB15" s="961"/>
      <c r="LWC15" s="963"/>
      <c r="LWD15" s="962"/>
      <c r="LWE15" s="961"/>
      <c r="LWF15" s="961"/>
      <c r="LWG15" s="963"/>
      <c r="LWH15" s="962"/>
      <c r="LWI15" s="961"/>
      <c r="LWJ15" s="961"/>
      <c r="LWK15" s="963"/>
      <c r="LWL15" s="962"/>
      <c r="LWM15" s="961"/>
      <c r="LWN15" s="961"/>
      <c r="LWO15" s="963"/>
      <c r="LWP15" s="962"/>
      <c r="LWQ15" s="961"/>
      <c r="LWR15" s="961"/>
      <c r="LWS15" s="963"/>
      <c r="LWT15" s="962"/>
      <c r="LWU15" s="961"/>
      <c r="LWV15" s="961"/>
      <c r="LWW15" s="963"/>
      <c r="LWX15" s="962"/>
      <c r="LWY15" s="961"/>
      <c r="LWZ15" s="961"/>
      <c r="LXA15" s="963"/>
      <c r="LXB15" s="962"/>
      <c r="LXC15" s="961"/>
      <c r="LXD15" s="961"/>
      <c r="LXE15" s="963"/>
      <c r="LXF15" s="962"/>
      <c r="LXG15" s="961"/>
      <c r="LXH15" s="961"/>
      <c r="LXI15" s="963"/>
      <c r="LXJ15" s="962"/>
      <c r="LXK15" s="961"/>
      <c r="LXL15" s="961"/>
      <c r="LXM15" s="963"/>
      <c r="LXN15" s="962"/>
      <c r="LXO15" s="961"/>
      <c r="LXP15" s="961"/>
      <c r="LXQ15" s="963"/>
      <c r="LXR15" s="962"/>
      <c r="LXS15" s="961"/>
      <c r="LXT15" s="961"/>
      <c r="LXU15" s="963"/>
      <c r="LXV15" s="962"/>
      <c r="LXW15" s="961"/>
      <c r="LXX15" s="961"/>
      <c r="LXY15" s="963"/>
      <c r="LXZ15" s="962"/>
      <c r="LYA15" s="961"/>
      <c r="LYB15" s="961"/>
      <c r="LYC15" s="963"/>
      <c r="LYD15" s="962"/>
      <c r="LYE15" s="961"/>
      <c r="LYF15" s="961"/>
      <c r="LYG15" s="963"/>
      <c r="LYH15" s="962"/>
      <c r="LYI15" s="961"/>
      <c r="LYJ15" s="961"/>
      <c r="LYK15" s="963"/>
      <c r="LYL15" s="962"/>
      <c r="LYM15" s="961"/>
      <c r="LYN15" s="961"/>
      <c r="LYO15" s="963"/>
      <c r="LYP15" s="962"/>
      <c r="LYQ15" s="961"/>
      <c r="LYR15" s="961"/>
      <c r="LYS15" s="963"/>
      <c r="LYT15" s="962"/>
      <c r="LYU15" s="961"/>
      <c r="LYV15" s="961"/>
      <c r="LYW15" s="963"/>
      <c r="LYX15" s="962"/>
      <c r="LYY15" s="961"/>
      <c r="LYZ15" s="961"/>
      <c r="LZA15" s="963"/>
      <c r="LZB15" s="962"/>
      <c r="LZC15" s="961"/>
      <c r="LZD15" s="961"/>
      <c r="LZE15" s="963"/>
      <c r="LZF15" s="962"/>
      <c r="LZG15" s="961"/>
      <c r="LZH15" s="961"/>
      <c r="LZI15" s="963"/>
      <c r="LZJ15" s="962"/>
      <c r="LZK15" s="961"/>
      <c r="LZL15" s="961"/>
      <c r="LZM15" s="963"/>
      <c r="LZN15" s="962"/>
      <c r="LZO15" s="961"/>
      <c r="LZP15" s="961"/>
      <c r="LZQ15" s="963"/>
      <c r="LZR15" s="962"/>
      <c r="LZS15" s="961"/>
      <c r="LZT15" s="961"/>
      <c r="LZU15" s="963"/>
      <c r="LZV15" s="962"/>
      <c r="LZW15" s="961"/>
      <c r="LZX15" s="961"/>
      <c r="LZY15" s="963"/>
      <c r="LZZ15" s="962"/>
      <c r="MAA15" s="961"/>
      <c r="MAB15" s="961"/>
      <c r="MAC15" s="963"/>
      <c r="MAD15" s="962"/>
      <c r="MAE15" s="961"/>
      <c r="MAF15" s="961"/>
      <c r="MAG15" s="963"/>
      <c r="MAH15" s="962"/>
      <c r="MAI15" s="961"/>
      <c r="MAJ15" s="961"/>
      <c r="MAK15" s="963"/>
      <c r="MAL15" s="962"/>
      <c r="MAM15" s="961"/>
      <c r="MAN15" s="961"/>
      <c r="MAO15" s="963"/>
      <c r="MAP15" s="962"/>
      <c r="MAQ15" s="961"/>
      <c r="MAR15" s="961"/>
      <c r="MAS15" s="963"/>
      <c r="MAT15" s="962"/>
      <c r="MAU15" s="961"/>
      <c r="MAV15" s="961"/>
      <c r="MAW15" s="963"/>
      <c r="MAX15" s="962"/>
      <c r="MAY15" s="961"/>
      <c r="MAZ15" s="961"/>
      <c r="MBA15" s="963"/>
      <c r="MBB15" s="962"/>
      <c r="MBC15" s="961"/>
      <c r="MBD15" s="961"/>
      <c r="MBE15" s="963"/>
      <c r="MBF15" s="962"/>
      <c r="MBG15" s="961"/>
      <c r="MBH15" s="961"/>
      <c r="MBI15" s="963"/>
      <c r="MBJ15" s="962"/>
      <c r="MBK15" s="961"/>
      <c r="MBL15" s="961"/>
      <c r="MBM15" s="963"/>
      <c r="MBN15" s="962"/>
      <c r="MBO15" s="961"/>
      <c r="MBP15" s="961"/>
      <c r="MBQ15" s="963"/>
      <c r="MBR15" s="962"/>
      <c r="MBS15" s="961"/>
      <c r="MBT15" s="961"/>
      <c r="MBU15" s="963"/>
      <c r="MBV15" s="962"/>
      <c r="MBW15" s="961"/>
      <c r="MBX15" s="961"/>
      <c r="MBY15" s="963"/>
      <c r="MBZ15" s="962"/>
      <c r="MCA15" s="961"/>
      <c r="MCB15" s="961"/>
      <c r="MCC15" s="963"/>
      <c r="MCD15" s="962"/>
      <c r="MCE15" s="961"/>
      <c r="MCF15" s="961"/>
      <c r="MCG15" s="963"/>
      <c r="MCH15" s="962"/>
      <c r="MCI15" s="961"/>
      <c r="MCJ15" s="961"/>
      <c r="MCK15" s="963"/>
      <c r="MCL15" s="962"/>
      <c r="MCM15" s="961"/>
      <c r="MCN15" s="961"/>
      <c r="MCO15" s="963"/>
      <c r="MCP15" s="962"/>
      <c r="MCQ15" s="961"/>
      <c r="MCR15" s="961"/>
      <c r="MCS15" s="963"/>
      <c r="MCT15" s="962"/>
      <c r="MCU15" s="961"/>
      <c r="MCV15" s="961"/>
      <c r="MCW15" s="963"/>
      <c r="MCX15" s="962"/>
      <c r="MCY15" s="961"/>
      <c r="MCZ15" s="961"/>
      <c r="MDA15" s="963"/>
      <c r="MDB15" s="962"/>
      <c r="MDC15" s="961"/>
      <c r="MDD15" s="961"/>
      <c r="MDE15" s="963"/>
      <c r="MDF15" s="962"/>
      <c r="MDG15" s="961"/>
      <c r="MDH15" s="961"/>
      <c r="MDI15" s="963"/>
      <c r="MDJ15" s="962"/>
      <c r="MDK15" s="961"/>
      <c r="MDL15" s="961"/>
      <c r="MDM15" s="963"/>
      <c r="MDN15" s="962"/>
      <c r="MDO15" s="961"/>
      <c r="MDP15" s="961"/>
      <c r="MDQ15" s="963"/>
      <c r="MDR15" s="962"/>
      <c r="MDS15" s="961"/>
      <c r="MDT15" s="961"/>
      <c r="MDU15" s="963"/>
      <c r="MDV15" s="962"/>
      <c r="MDW15" s="961"/>
      <c r="MDX15" s="961"/>
      <c r="MDY15" s="963"/>
      <c r="MDZ15" s="962"/>
      <c r="MEA15" s="961"/>
      <c r="MEB15" s="961"/>
      <c r="MEC15" s="963"/>
      <c r="MED15" s="962"/>
      <c r="MEE15" s="961"/>
      <c r="MEF15" s="961"/>
      <c r="MEG15" s="963"/>
      <c r="MEH15" s="962"/>
      <c r="MEI15" s="961"/>
      <c r="MEJ15" s="961"/>
      <c r="MEK15" s="963"/>
      <c r="MEL15" s="962"/>
      <c r="MEM15" s="961"/>
      <c r="MEN15" s="961"/>
      <c r="MEO15" s="963"/>
      <c r="MEP15" s="962"/>
      <c r="MEQ15" s="961"/>
      <c r="MER15" s="961"/>
      <c r="MES15" s="963"/>
      <c r="MET15" s="962"/>
      <c r="MEU15" s="961"/>
      <c r="MEV15" s="961"/>
      <c r="MEW15" s="963"/>
      <c r="MEX15" s="962"/>
      <c r="MEY15" s="961"/>
      <c r="MEZ15" s="961"/>
      <c r="MFA15" s="963"/>
      <c r="MFB15" s="962"/>
      <c r="MFC15" s="961"/>
      <c r="MFD15" s="961"/>
      <c r="MFE15" s="963"/>
      <c r="MFF15" s="962"/>
      <c r="MFG15" s="961"/>
      <c r="MFH15" s="961"/>
      <c r="MFI15" s="963"/>
      <c r="MFJ15" s="962"/>
      <c r="MFK15" s="961"/>
      <c r="MFL15" s="961"/>
      <c r="MFM15" s="963"/>
      <c r="MFN15" s="962"/>
      <c r="MFO15" s="961"/>
      <c r="MFP15" s="961"/>
      <c r="MFQ15" s="963"/>
      <c r="MFR15" s="962"/>
      <c r="MFS15" s="961"/>
      <c r="MFT15" s="961"/>
      <c r="MFU15" s="963"/>
      <c r="MFV15" s="962"/>
      <c r="MFW15" s="961"/>
      <c r="MFX15" s="961"/>
      <c r="MFY15" s="963"/>
      <c r="MFZ15" s="962"/>
      <c r="MGA15" s="961"/>
      <c r="MGB15" s="961"/>
      <c r="MGC15" s="963"/>
      <c r="MGD15" s="962"/>
      <c r="MGE15" s="961"/>
      <c r="MGF15" s="961"/>
      <c r="MGG15" s="963"/>
      <c r="MGH15" s="962"/>
      <c r="MGI15" s="961"/>
      <c r="MGJ15" s="961"/>
      <c r="MGK15" s="963"/>
      <c r="MGL15" s="962"/>
      <c r="MGM15" s="961"/>
      <c r="MGN15" s="961"/>
      <c r="MGO15" s="963"/>
      <c r="MGP15" s="962"/>
      <c r="MGQ15" s="961"/>
      <c r="MGR15" s="961"/>
      <c r="MGS15" s="963"/>
      <c r="MGT15" s="962"/>
      <c r="MGU15" s="961"/>
      <c r="MGV15" s="961"/>
      <c r="MGW15" s="963"/>
      <c r="MGX15" s="962"/>
      <c r="MGY15" s="961"/>
      <c r="MGZ15" s="961"/>
      <c r="MHA15" s="963"/>
      <c r="MHB15" s="962"/>
      <c r="MHC15" s="961"/>
      <c r="MHD15" s="961"/>
      <c r="MHE15" s="963"/>
      <c r="MHF15" s="962"/>
      <c r="MHG15" s="961"/>
      <c r="MHH15" s="961"/>
      <c r="MHI15" s="963"/>
      <c r="MHJ15" s="962"/>
      <c r="MHK15" s="961"/>
      <c r="MHL15" s="961"/>
      <c r="MHM15" s="963"/>
      <c r="MHN15" s="962"/>
      <c r="MHO15" s="961"/>
      <c r="MHP15" s="961"/>
      <c r="MHQ15" s="963"/>
      <c r="MHR15" s="962"/>
      <c r="MHS15" s="961"/>
      <c r="MHT15" s="961"/>
      <c r="MHU15" s="963"/>
      <c r="MHV15" s="962"/>
      <c r="MHW15" s="961"/>
      <c r="MHX15" s="961"/>
      <c r="MHY15" s="963"/>
      <c r="MHZ15" s="962"/>
      <c r="MIA15" s="961"/>
      <c r="MIB15" s="961"/>
      <c r="MIC15" s="963"/>
      <c r="MID15" s="962"/>
      <c r="MIE15" s="961"/>
      <c r="MIF15" s="961"/>
      <c r="MIG15" s="963"/>
      <c r="MIH15" s="962"/>
      <c r="MII15" s="961"/>
      <c r="MIJ15" s="961"/>
      <c r="MIK15" s="963"/>
      <c r="MIL15" s="962"/>
      <c r="MIM15" s="961"/>
      <c r="MIN15" s="961"/>
      <c r="MIO15" s="963"/>
      <c r="MIP15" s="962"/>
      <c r="MIQ15" s="961"/>
      <c r="MIR15" s="961"/>
      <c r="MIS15" s="963"/>
      <c r="MIT15" s="962"/>
      <c r="MIU15" s="961"/>
      <c r="MIV15" s="961"/>
      <c r="MIW15" s="963"/>
      <c r="MIX15" s="962"/>
      <c r="MIY15" s="961"/>
      <c r="MIZ15" s="961"/>
      <c r="MJA15" s="963"/>
      <c r="MJB15" s="962"/>
      <c r="MJC15" s="961"/>
      <c r="MJD15" s="961"/>
      <c r="MJE15" s="963"/>
      <c r="MJF15" s="962"/>
      <c r="MJG15" s="961"/>
      <c r="MJH15" s="961"/>
      <c r="MJI15" s="963"/>
      <c r="MJJ15" s="962"/>
      <c r="MJK15" s="961"/>
      <c r="MJL15" s="961"/>
      <c r="MJM15" s="963"/>
      <c r="MJN15" s="962"/>
      <c r="MJO15" s="961"/>
      <c r="MJP15" s="961"/>
      <c r="MJQ15" s="963"/>
      <c r="MJR15" s="962"/>
      <c r="MJS15" s="961"/>
      <c r="MJT15" s="961"/>
      <c r="MJU15" s="963"/>
      <c r="MJV15" s="962"/>
      <c r="MJW15" s="961"/>
      <c r="MJX15" s="961"/>
      <c r="MJY15" s="963"/>
      <c r="MJZ15" s="962"/>
      <c r="MKA15" s="961"/>
      <c r="MKB15" s="961"/>
      <c r="MKC15" s="963"/>
      <c r="MKD15" s="962"/>
      <c r="MKE15" s="961"/>
      <c r="MKF15" s="961"/>
      <c r="MKG15" s="963"/>
      <c r="MKH15" s="962"/>
      <c r="MKI15" s="961"/>
      <c r="MKJ15" s="961"/>
      <c r="MKK15" s="963"/>
      <c r="MKL15" s="962"/>
      <c r="MKM15" s="961"/>
      <c r="MKN15" s="961"/>
      <c r="MKO15" s="963"/>
      <c r="MKP15" s="962"/>
      <c r="MKQ15" s="961"/>
      <c r="MKR15" s="961"/>
      <c r="MKS15" s="963"/>
      <c r="MKT15" s="962"/>
      <c r="MKU15" s="961"/>
      <c r="MKV15" s="961"/>
      <c r="MKW15" s="963"/>
      <c r="MKX15" s="962"/>
      <c r="MKY15" s="961"/>
      <c r="MKZ15" s="961"/>
      <c r="MLA15" s="963"/>
      <c r="MLB15" s="962"/>
      <c r="MLC15" s="961"/>
      <c r="MLD15" s="961"/>
      <c r="MLE15" s="963"/>
      <c r="MLF15" s="962"/>
      <c r="MLG15" s="961"/>
      <c r="MLH15" s="961"/>
      <c r="MLI15" s="963"/>
      <c r="MLJ15" s="962"/>
      <c r="MLK15" s="961"/>
      <c r="MLL15" s="961"/>
      <c r="MLM15" s="963"/>
      <c r="MLN15" s="962"/>
      <c r="MLO15" s="961"/>
      <c r="MLP15" s="961"/>
      <c r="MLQ15" s="963"/>
      <c r="MLR15" s="962"/>
      <c r="MLS15" s="961"/>
      <c r="MLT15" s="961"/>
      <c r="MLU15" s="963"/>
      <c r="MLV15" s="962"/>
      <c r="MLW15" s="961"/>
      <c r="MLX15" s="961"/>
      <c r="MLY15" s="963"/>
      <c r="MLZ15" s="962"/>
      <c r="MMA15" s="961"/>
      <c r="MMB15" s="961"/>
      <c r="MMC15" s="963"/>
      <c r="MMD15" s="962"/>
      <c r="MME15" s="961"/>
      <c r="MMF15" s="961"/>
      <c r="MMG15" s="963"/>
      <c r="MMH15" s="962"/>
      <c r="MMI15" s="961"/>
      <c r="MMJ15" s="961"/>
      <c r="MMK15" s="963"/>
      <c r="MML15" s="962"/>
      <c r="MMM15" s="961"/>
      <c r="MMN15" s="961"/>
      <c r="MMO15" s="963"/>
      <c r="MMP15" s="962"/>
      <c r="MMQ15" s="961"/>
      <c r="MMR15" s="961"/>
      <c r="MMS15" s="963"/>
      <c r="MMT15" s="962"/>
      <c r="MMU15" s="961"/>
      <c r="MMV15" s="961"/>
      <c r="MMW15" s="963"/>
      <c r="MMX15" s="962"/>
      <c r="MMY15" s="961"/>
      <c r="MMZ15" s="961"/>
      <c r="MNA15" s="963"/>
      <c r="MNB15" s="962"/>
      <c r="MNC15" s="961"/>
      <c r="MND15" s="961"/>
      <c r="MNE15" s="963"/>
      <c r="MNF15" s="962"/>
      <c r="MNG15" s="961"/>
      <c r="MNH15" s="961"/>
      <c r="MNI15" s="963"/>
      <c r="MNJ15" s="962"/>
      <c r="MNK15" s="961"/>
      <c r="MNL15" s="961"/>
      <c r="MNM15" s="963"/>
      <c r="MNN15" s="962"/>
      <c r="MNO15" s="961"/>
      <c r="MNP15" s="961"/>
      <c r="MNQ15" s="963"/>
      <c r="MNR15" s="962"/>
      <c r="MNS15" s="961"/>
      <c r="MNT15" s="961"/>
      <c r="MNU15" s="963"/>
      <c r="MNV15" s="962"/>
      <c r="MNW15" s="961"/>
      <c r="MNX15" s="961"/>
      <c r="MNY15" s="963"/>
      <c r="MNZ15" s="962"/>
      <c r="MOA15" s="961"/>
      <c r="MOB15" s="961"/>
      <c r="MOC15" s="963"/>
      <c r="MOD15" s="962"/>
      <c r="MOE15" s="961"/>
      <c r="MOF15" s="961"/>
      <c r="MOG15" s="963"/>
      <c r="MOH15" s="962"/>
      <c r="MOI15" s="961"/>
      <c r="MOJ15" s="961"/>
      <c r="MOK15" s="963"/>
      <c r="MOL15" s="962"/>
      <c r="MOM15" s="961"/>
      <c r="MON15" s="961"/>
      <c r="MOO15" s="963"/>
      <c r="MOP15" s="962"/>
      <c r="MOQ15" s="961"/>
      <c r="MOR15" s="961"/>
      <c r="MOS15" s="963"/>
      <c r="MOT15" s="962"/>
      <c r="MOU15" s="961"/>
      <c r="MOV15" s="961"/>
      <c r="MOW15" s="963"/>
      <c r="MOX15" s="962"/>
      <c r="MOY15" s="961"/>
      <c r="MOZ15" s="961"/>
      <c r="MPA15" s="963"/>
      <c r="MPB15" s="962"/>
      <c r="MPC15" s="961"/>
      <c r="MPD15" s="961"/>
      <c r="MPE15" s="963"/>
      <c r="MPF15" s="962"/>
      <c r="MPG15" s="961"/>
      <c r="MPH15" s="961"/>
      <c r="MPI15" s="963"/>
      <c r="MPJ15" s="962"/>
      <c r="MPK15" s="961"/>
      <c r="MPL15" s="961"/>
      <c r="MPM15" s="963"/>
      <c r="MPN15" s="962"/>
      <c r="MPO15" s="961"/>
      <c r="MPP15" s="961"/>
      <c r="MPQ15" s="963"/>
      <c r="MPR15" s="962"/>
      <c r="MPS15" s="961"/>
      <c r="MPT15" s="961"/>
      <c r="MPU15" s="963"/>
      <c r="MPV15" s="962"/>
      <c r="MPW15" s="961"/>
      <c r="MPX15" s="961"/>
      <c r="MPY15" s="963"/>
      <c r="MPZ15" s="962"/>
      <c r="MQA15" s="961"/>
      <c r="MQB15" s="961"/>
      <c r="MQC15" s="963"/>
      <c r="MQD15" s="962"/>
      <c r="MQE15" s="961"/>
      <c r="MQF15" s="961"/>
      <c r="MQG15" s="963"/>
      <c r="MQH15" s="962"/>
      <c r="MQI15" s="961"/>
      <c r="MQJ15" s="961"/>
      <c r="MQK15" s="963"/>
      <c r="MQL15" s="962"/>
      <c r="MQM15" s="961"/>
      <c r="MQN15" s="961"/>
      <c r="MQO15" s="963"/>
      <c r="MQP15" s="962"/>
      <c r="MQQ15" s="961"/>
      <c r="MQR15" s="961"/>
      <c r="MQS15" s="963"/>
      <c r="MQT15" s="962"/>
      <c r="MQU15" s="961"/>
      <c r="MQV15" s="961"/>
      <c r="MQW15" s="963"/>
      <c r="MQX15" s="962"/>
      <c r="MQY15" s="961"/>
      <c r="MQZ15" s="961"/>
      <c r="MRA15" s="963"/>
      <c r="MRB15" s="962"/>
      <c r="MRC15" s="961"/>
      <c r="MRD15" s="961"/>
      <c r="MRE15" s="963"/>
      <c r="MRF15" s="962"/>
      <c r="MRG15" s="961"/>
      <c r="MRH15" s="961"/>
      <c r="MRI15" s="963"/>
      <c r="MRJ15" s="962"/>
      <c r="MRK15" s="961"/>
      <c r="MRL15" s="961"/>
      <c r="MRM15" s="963"/>
      <c r="MRN15" s="962"/>
      <c r="MRO15" s="961"/>
      <c r="MRP15" s="961"/>
      <c r="MRQ15" s="963"/>
      <c r="MRR15" s="962"/>
      <c r="MRS15" s="961"/>
      <c r="MRT15" s="961"/>
      <c r="MRU15" s="963"/>
      <c r="MRV15" s="962"/>
      <c r="MRW15" s="961"/>
      <c r="MRX15" s="961"/>
      <c r="MRY15" s="963"/>
      <c r="MRZ15" s="962"/>
      <c r="MSA15" s="961"/>
      <c r="MSB15" s="961"/>
      <c r="MSC15" s="963"/>
      <c r="MSD15" s="962"/>
      <c r="MSE15" s="961"/>
      <c r="MSF15" s="961"/>
      <c r="MSG15" s="963"/>
      <c r="MSH15" s="962"/>
      <c r="MSI15" s="961"/>
      <c r="MSJ15" s="961"/>
      <c r="MSK15" s="963"/>
      <c r="MSL15" s="962"/>
      <c r="MSM15" s="961"/>
      <c r="MSN15" s="961"/>
      <c r="MSO15" s="963"/>
      <c r="MSP15" s="962"/>
      <c r="MSQ15" s="961"/>
      <c r="MSR15" s="961"/>
      <c r="MSS15" s="963"/>
      <c r="MST15" s="962"/>
      <c r="MSU15" s="961"/>
      <c r="MSV15" s="961"/>
      <c r="MSW15" s="963"/>
      <c r="MSX15" s="962"/>
      <c r="MSY15" s="961"/>
      <c r="MSZ15" s="961"/>
      <c r="MTA15" s="963"/>
      <c r="MTB15" s="962"/>
      <c r="MTC15" s="961"/>
      <c r="MTD15" s="961"/>
      <c r="MTE15" s="963"/>
      <c r="MTF15" s="962"/>
      <c r="MTG15" s="961"/>
      <c r="MTH15" s="961"/>
      <c r="MTI15" s="963"/>
      <c r="MTJ15" s="962"/>
      <c r="MTK15" s="961"/>
      <c r="MTL15" s="961"/>
      <c r="MTM15" s="963"/>
      <c r="MTN15" s="962"/>
      <c r="MTO15" s="961"/>
      <c r="MTP15" s="961"/>
      <c r="MTQ15" s="963"/>
      <c r="MTR15" s="962"/>
      <c r="MTS15" s="961"/>
      <c r="MTT15" s="961"/>
      <c r="MTU15" s="963"/>
      <c r="MTV15" s="962"/>
      <c r="MTW15" s="961"/>
      <c r="MTX15" s="961"/>
      <c r="MTY15" s="963"/>
      <c r="MTZ15" s="962"/>
      <c r="MUA15" s="961"/>
      <c r="MUB15" s="961"/>
      <c r="MUC15" s="963"/>
      <c r="MUD15" s="962"/>
      <c r="MUE15" s="961"/>
      <c r="MUF15" s="961"/>
      <c r="MUG15" s="963"/>
      <c r="MUH15" s="962"/>
      <c r="MUI15" s="961"/>
      <c r="MUJ15" s="961"/>
      <c r="MUK15" s="963"/>
      <c r="MUL15" s="962"/>
      <c r="MUM15" s="961"/>
      <c r="MUN15" s="961"/>
      <c r="MUO15" s="963"/>
      <c r="MUP15" s="962"/>
      <c r="MUQ15" s="961"/>
      <c r="MUR15" s="961"/>
      <c r="MUS15" s="963"/>
      <c r="MUT15" s="962"/>
      <c r="MUU15" s="961"/>
      <c r="MUV15" s="961"/>
      <c r="MUW15" s="963"/>
      <c r="MUX15" s="962"/>
      <c r="MUY15" s="961"/>
      <c r="MUZ15" s="961"/>
      <c r="MVA15" s="963"/>
      <c r="MVB15" s="962"/>
      <c r="MVC15" s="961"/>
      <c r="MVD15" s="961"/>
      <c r="MVE15" s="963"/>
      <c r="MVF15" s="962"/>
      <c r="MVG15" s="961"/>
      <c r="MVH15" s="961"/>
      <c r="MVI15" s="963"/>
      <c r="MVJ15" s="962"/>
      <c r="MVK15" s="961"/>
      <c r="MVL15" s="961"/>
      <c r="MVM15" s="963"/>
      <c r="MVN15" s="962"/>
      <c r="MVO15" s="961"/>
      <c r="MVP15" s="961"/>
      <c r="MVQ15" s="963"/>
      <c r="MVR15" s="962"/>
      <c r="MVS15" s="961"/>
      <c r="MVT15" s="961"/>
      <c r="MVU15" s="963"/>
      <c r="MVV15" s="962"/>
      <c r="MVW15" s="961"/>
      <c r="MVX15" s="961"/>
      <c r="MVY15" s="963"/>
      <c r="MVZ15" s="962"/>
      <c r="MWA15" s="961"/>
      <c r="MWB15" s="961"/>
      <c r="MWC15" s="963"/>
      <c r="MWD15" s="962"/>
      <c r="MWE15" s="961"/>
      <c r="MWF15" s="961"/>
      <c r="MWG15" s="963"/>
      <c r="MWH15" s="962"/>
      <c r="MWI15" s="961"/>
      <c r="MWJ15" s="961"/>
      <c r="MWK15" s="963"/>
      <c r="MWL15" s="962"/>
      <c r="MWM15" s="961"/>
      <c r="MWN15" s="961"/>
      <c r="MWO15" s="963"/>
      <c r="MWP15" s="962"/>
      <c r="MWQ15" s="961"/>
      <c r="MWR15" s="961"/>
      <c r="MWS15" s="963"/>
      <c r="MWT15" s="962"/>
      <c r="MWU15" s="961"/>
      <c r="MWV15" s="961"/>
      <c r="MWW15" s="963"/>
      <c r="MWX15" s="962"/>
      <c r="MWY15" s="961"/>
      <c r="MWZ15" s="961"/>
      <c r="MXA15" s="963"/>
      <c r="MXB15" s="962"/>
      <c r="MXC15" s="961"/>
      <c r="MXD15" s="961"/>
      <c r="MXE15" s="963"/>
      <c r="MXF15" s="962"/>
      <c r="MXG15" s="961"/>
      <c r="MXH15" s="961"/>
      <c r="MXI15" s="963"/>
      <c r="MXJ15" s="962"/>
      <c r="MXK15" s="961"/>
      <c r="MXL15" s="961"/>
      <c r="MXM15" s="963"/>
      <c r="MXN15" s="962"/>
      <c r="MXO15" s="961"/>
      <c r="MXP15" s="961"/>
      <c r="MXQ15" s="963"/>
      <c r="MXR15" s="962"/>
      <c r="MXS15" s="961"/>
      <c r="MXT15" s="961"/>
      <c r="MXU15" s="963"/>
      <c r="MXV15" s="962"/>
      <c r="MXW15" s="961"/>
      <c r="MXX15" s="961"/>
      <c r="MXY15" s="963"/>
      <c r="MXZ15" s="962"/>
      <c r="MYA15" s="961"/>
      <c r="MYB15" s="961"/>
      <c r="MYC15" s="963"/>
      <c r="MYD15" s="962"/>
      <c r="MYE15" s="961"/>
      <c r="MYF15" s="961"/>
      <c r="MYG15" s="963"/>
      <c r="MYH15" s="962"/>
      <c r="MYI15" s="961"/>
      <c r="MYJ15" s="961"/>
      <c r="MYK15" s="963"/>
      <c r="MYL15" s="962"/>
      <c r="MYM15" s="961"/>
      <c r="MYN15" s="961"/>
      <c r="MYO15" s="963"/>
      <c r="MYP15" s="962"/>
      <c r="MYQ15" s="961"/>
      <c r="MYR15" s="961"/>
      <c r="MYS15" s="963"/>
      <c r="MYT15" s="962"/>
      <c r="MYU15" s="961"/>
      <c r="MYV15" s="961"/>
      <c r="MYW15" s="963"/>
      <c r="MYX15" s="962"/>
      <c r="MYY15" s="961"/>
      <c r="MYZ15" s="961"/>
      <c r="MZA15" s="963"/>
      <c r="MZB15" s="962"/>
      <c r="MZC15" s="961"/>
      <c r="MZD15" s="961"/>
      <c r="MZE15" s="963"/>
      <c r="MZF15" s="962"/>
      <c r="MZG15" s="961"/>
      <c r="MZH15" s="961"/>
      <c r="MZI15" s="963"/>
      <c r="MZJ15" s="962"/>
      <c r="MZK15" s="961"/>
      <c r="MZL15" s="961"/>
      <c r="MZM15" s="963"/>
      <c r="MZN15" s="962"/>
      <c r="MZO15" s="961"/>
      <c r="MZP15" s="961"/>
      <c r="MZQ15" s="963"/>
      <c r="MZR15" s="962"/>
      <c r="MZS15" s="961"/>
      <c r="MZT15" s="961"/>
      <c r="MZU15" s="963"/>
      <c r="MZV15" s="962"/>
      <c r="MZW15" s="961"/>
      <c r="MZX15" s="961"/>
      <c r="MZY15" s="963"/>
      <c r="MZZ15" s="962"/>
      <c r="NAA15" s="961"/>
      <c r="NAB15" s="961"/>
      <c r="NAC15" s="963"/>
      <c r="NAD15" s="962"/>
      <c r="NAE15" s="961"/>
      <c r="NAF15" s="961"/>
      <c r="NAG15" s="963"/>
      <c r="NAH15" s="962"/>
      <c r="NAI15" s="961"/>
      <c r="NAJ15" s="961"/>
      <c r="NAK15" s="963"/>
      <c r="NAL15" s="962"/>
      <c r="NAM15" s="961"/>
      <c r="NAN15" s="961"/>
      <c r="NAO15" s="963"/>
      <c r="NAP15" s="962"/>
      <c r="NAQ15" s="961"/>
      <c r="NAR15" s="961"/>
      <c r="NAS15" s="963"/>
      <c r="NAT15" s="962"/>
      <c r="NAU15" s="961"/>
      <c r="NAV15" s="961"/>
      <c r="NAW15" s="963"/>
      <c r="NAX15" s="962"/>
      <c r="NAY15" s="961"/>
      <c r="NAZ15" s="961"/>
      <c r="NBA15" s="963"/>
      <c r="NBB15" s="962"/>
      <c r="NBC15" s="961"/>
      <c r="NBD15" s="961"/>
      <c r="NBE15" s="963"/>
      <c r="NBF15" s="962"/>
      <c r="NBG15" s="961"/>
      <c r="NBH15" s="961"/>
      <c r="NBI15" s="963"/>
      <c r="NBJ15" s="962"/>
      <c r="NBK15" s="961"/>
      <c r="NBL15" s="961"/>
      <c r="NBM15" s="963"/>
      <c r="NBN15" s="962"/>
      <c r="NBO15" s="961"/>
      <c r="NBP15" s="961"/>
      <c r="NBQ15" s="963"/>
      <c r="NBR15" s="962"/>
      <c r="NBS15" s="961"/>
      <c r="NBT15" s="961"/>
      <c r="NBU15" s="963"/>
      <c r="NBV15" s="962"/>
      <c r="NBW15" s="961"/>
      <c r="NBX15" s="961"/>
      <c r="NBY15" s="963"/>
      <c r="NBZ15" s="962"/>
      <c r="NCA15" s="961"/>
      <c r="NCB15" s="961"/>
      <c r="NCC15" s="963"/>
      <c r="NCD15" s="962"/>
      <c r="NCE15" s="961"/>
      <c r="NCF15" s="961"/>
      <c r="NCG15" s="963"/>
      <c r="NCH15" s="962"/>
      <c r="NCI15" s="961"/>
      <c r="NCJ15" s="961"/>
      <c r="NCK15" s="963"/>
      <c r="NCL15" s="962"/>
      <c r="NCM15" s="961"/>
      <c r="NCN15" s="961"/>
      <c r="NCO15" s="963"/>
      <c r="NCP15" s="962"/>
      <c r="NCQ15" s="961"/>
      <c r="NCR15" s="961"/>
      <c r="NCS15" s="963"/>
      <c r="NCT15" s="962"/>
      <c r="NCU15" s="961"/>
      <c r="NCV15" s="961"/>
      <c r="NCW15" s="963"/>
      <c r="NCX15" s="962"/>
      <c r="NCY15" s="961"/>
      <c r="NCZ15" s="961"/>
      <c r="NDA15" s="963"/>
      <c r="NDB15" s="962"/>
      <c r="NDC15" s="961"/>
      <c r="NDD15" s="961"/>
      <c r="NDE15" s="963"/>
      <c r="NDF15" s="962"/>
      <c r="NDG15" s="961"/>
      <c r="NDH15" s="961"/>
      <c r="NDI15" s="963"/>
      <c r="NDJ15" s="962"/>
      <c r="NDK15" s="961"/>
      <c r="NDL15" s="961"/>
      <c r="NDM15" s="963"/>
      <c r="NDN15" s="962"/>
      <c r="NDO15" s="961"/>
      <c r="NDP15" s="961"/>
      <c r="NDQ15" s="963"/>
      <c r="NDR15" s="962"/>
      <c r="NDS15" s="961"/>
      <c r="NDT15" s="961"/>
      <c r="NDU15" s="963"/>
      <c r="NDV15" s="962"/>
      <c r="NDW15" s="961"/>
      <c r="NDX15" s="961"/>
      <c r="NDY15" s="963"/>
      <c r="NDZ15" s="962"/>
      <c r="NEA15" s="961"/>
      <c r="NEB15" s="961"/>
      <c r="NEC15" s="963"/>
      <c r="NED15" s="962"/>
      <c r="NEE15" s="961"/>
      <c r="NEF15" s="961"/>
      <c r="NEG15" s="963"/>
      <c r="NEH15" s="962"/>
      <c r="NEI15" s="961"/>
      <c r="NEJ15" s="961"/>
      <c r="NEK15" s="963"/>
      <c r="NEL15" s="962"/>
      <c r="NEM15" s="961"/>
      <c r="NEN15" s="961"/>
      <c r="NEO15" s="963"/>
      <c r="NEP15" s="962"/>
      <c r="NEQ15" s="961"/>
      <c r="NER15" s="961"/>
      <c r="NES15" s="963"/>
      <c r="NET15" s="962"/>
      <c r="NEU15" s="961"/>
      <c r="NEV15" s="961"/>
      <c r="NEW15" s="963"/>
      <c r="NEX15" s="962"/>
      <c r="NEY15" s="961"/>
      <c r="NEZ15" s="961"/>
      <c r="NFA15" s="963"/>
      <c r="NFB15" s="962"/>
      <c r="NFC15" s="961"/>
      <c r="NFD15" s="961"/>
      <c r="NFE15" s="963"/>
      <c r="NFF15" s="962"/>
      <c r="NFG15" s="961"/>
      <c r="NFH15" s="961"/>
      <c r="NFI15" s="963"/>
      <c r="NFJ15" s="962"/>
      <c r="NFK15" s="961"/>
      <c r="NFL15" s="961"/>
      <c r="NFM15" s="963"/>
      <c r="NFN15" s="962"/>
      <c r="NFO15" s="961"/>
      <c r="NFP15" s="961"/>
      <c r="NFQ15" s="963"/>
      <c r="NFR15" s="962"/>
      <c r="NFS15" s="961"/>
      <c r="NFT15" s="961"/>
      <c r="NFU15" s="963"/>
      <c r="NFV15" s="962"/>
      <c r="NFW15" s="961"/>
      <c r="NFX15" s="961"/>
      <c r="NFY15" s="963"/>
      <c r="NFZ15" s="962"/>
      <c r="NGA15" s="961"/>
      <c r="NGB15" s="961"/>
      <c r="NGC15" s="963"/>
      <c r="NGD15" s="962"/>
      <c r="NGE15" s="961"/>
      <c r="NGF15" s="961"/>
      <c r="NGG15" s="963"/>
      <c r="NGH15" s="962"/>
      <c r="NGI15" s="961"/>
      <c r="NGJ15" s="961"/>
      <c r="NGK15" s="963"/>
      <c r="NGL15" s="962"/>
      <c r="NGM15" s="961"/>
      <c r="NGN15" s="961"/>
      <c r="NGO15" s="963"/>
      <c r="NGP15" s="962"/>
      <c r="NGQ15" s="961"/>
      <c r="NGR15" s="961"/>
      <c r="NGS15" s="963"/>
      <c r="NGT15" s="962"/>
      <c r="NGU15" s="961"/>
      <c r="NGV15" s="961"/>
      <c r="NGW15" s="963"/>
      <c r="NGX15" s="962"/>
      <c r="NGY15" s="961"/>
      <c r="NGZ15" s="961"/>
      <c r="NHA15" s="963"/>
      <c r="NHB15" s="962"/>
      <c r="NHC15" s="961"/>
      <c r="NHD15" s="961"/>
      <c r="NHE15" s="963"/>
      <c r="NHF15" s="962"/>
      <c r="NHG15" s="961"/>
      <c r="NHH15" s="961"/>
      <c r="NHI15" s="963"/>
      <c r="NHJ15" s="962"/>
      <c r="NHK15" s="961"/>
      <c r="NHL15" s="961"/>
      <c r="NHM15" s="963"/>
      <c r="NHN15" s="962"/>
      <c r="NHO15" s="961"/>
      <c r="NHP15" s="961"/>
      <c r="NHQ15" s="963"/>
      <c r="NHR15" s="962"/>
      <c r="NHS15" s="961"/>
      <c r="NHT15" s="961"/>
      <c r="NHU15" s="963"/>
      <c r="NHV15" s="962"/>
      <c r="NHW15" s="961"/>
      <c r="NHX15" s="961"/>
      <c r="NHY15" s="963"/>
      <c r="NHZ15" s="962"/>
      <c r="NIA15" s="961"/>
      <c r="NIB15" s="961"/>
      <c r="NIC15" s="963"/>
      <c r="NID15" s="962"/>
      <c r="NIE15" s="961"/>
      <c r="NIF15" s="961"/>
      <c r="NIG15" s="963"/>
      <c r="NIH15" s="962"/>
      <c r="NII15" s="961"/>
      <c r="NIJ15" s="961"/>
      <c r="NIK15" s="963"/>
      <c r="NIL15" s="962"/>
      <c r="NIM15" s="961"/>
      <c r="NIN15" s="961"/>
      <c r="NIO15" s="963"/>
      <c r="NIP15" s="962"/>
      <c r="NIQ15" s="961"/>
      <c r="NIR15" s="961"/>
      <c r="NIS15" s="963"/>
      <c r="NIT15" s="962"/>
      <c r="NIU15" s="961"/>
      <c r="NIV15" s="961"/>
      <c r="NIW15" s="963"/>
      <c r="NIX15" s="962"/>
      <c r="NIY15" s="961"/>
      <c r="NIZ15" s="961"/>
      <c r="NJA15" s="963"/>
      <c r="NJB15" s="962"/>
      <c r="NJC15" s="961"/>
      <c r="NJD15" s="961"/>
      <c r="NJE15" s="963"/>
      <c r="NJF15" s="962"/>
      <c r="NJG15" s="961"/>
      <c r="NJH15" s="961"/>
      <c r="NJI15" s="963"/>
      <c r="NJJ15" s="962"/>
      <c r="NJK15" s="961"/>
      <c r="NJL15" s="961"/>
      <c r="NJM15" s="963"/>
      <c r="NJN15" s="962"/>
      <c r="NJO15" s="961"/>
      <c r="NJP15" s="961"/>
      <c r="NJQ15" s="963"/>
      <c r="NJR15" s="962"/>
      <c r="NJS15" s="961"/>
      <c r="NJT15" s="961"/>
      <c r="NJU15" s="963"/>
      <c r="NJV15" s="962"/>
      <c r="NJW15" s="961"/>
      <c r="NJX15" s="961"/>
      <c r="NJY15" s="963"/>
      <c r="NJZ15" s="962"/>
      <c r="NKA15" s="961"/>
      <c r="NKB15" s="961"/>
      <c r="NKC15" s="963"/>
      <c r="NKD15" s="962"/>
      <c r="NKE15" s="961"/>
      <c r="NKF15" s="961"/>
      <c r="NKG15" s="963"/>
      <c r="NKH15" s="962"/>
      <c r="NKI15" s="961"/>
      <c r="NKJ15" s="961"/>
      <c r="NKK15" s="963"/>
      <c r="NKL15" s="962"/>
      <c r="NKM15" s="961"/>
      <c r="NKN15" s="961"/>
      <c r="NKO15" s="963"/>
      <c r="NKP15" s="962"/>
      <c r="NKQ15" s="961"/>
      <c r="NKR15" s="961"/>
      <c r="NKS15" s="963"/>
      <c r="NKT15" s="962"/>
      <c r="NKU15" s="961"/>
      <c r="NKV15" s="961"/>
      <c r="NKW15" s="963"/>
      <c r="NKX15" s="962"/>
      <c r="NKY15" s="961"/>
      <c r="NKZ15" s="961"/>
      <c r="NLA15" s="963"/>
      <c r="NLB15" s="962"/>
      <c r="NLC15" s="961"/>
      <c r="NLD15" s="961"/>
      <c r="NLE15" s="963"/>
      <c r="NLF15" s="962"/>
      <c r="NLG15" s="961"/>
      <c r="NLH15" s="961"/>
      <c r="NLI15" s="963"/>
      <c r="NLJ15" s="962"/>
      <c r="NLK15" s="961"/>
      <c r="NLL15" s="961"/>
      <c r="NLM15" s="963"/>
      <c r="NLN15" s="962"/>
      <c r="NLO15" s="961"/>
      <c r="NLP15" s="961"/>
      <c r="NLQ15" s="963"/>
      <c r="NLR15" s="962"/>
      <c r="NLS15" s="961"/>
      <c r="NLT15" s="961"/>
      <c r="NLU15" s="963"/>
      <c r="NLV15" s="962"/>
      <c r="NLW15" s="961"/>
      <c r="NLX15" s="961"/>
      <c r="NLY15" s="963"/>
      <c r="NLZ15" s="962"/>
      <c r="NMA15" s="961"/>
      <c r="NMB15" s="961"/>
      <c r="NMC15" s="963"/>
      <c r="NMD15" s="962"/>
      <c r="NME15" s="961"/>
      <c r="NMF15" s="961"/>
      <c r="NMG15" s="963"/>
      <c r="NMH15" s="962"/>
      <c r="NMI15" s="961"/>
      <c r="NMJ15" s="961"/>
      <c r="NMK15" s="963"/>
      <c r="NML15" s="962"/>
      <c r="NMM15" s="961"/>
      <c r="NMN15" s="961"/>
      <c r="NMO15" s="963"/>
      <c r="NMP15" s="962"/>
      <c r="NMQ15" s="961"/>
      <c r="NMR15" s="961"/>
      <c r="NMS15" s="963"/>
      <c r="NMT15" s="962"/>
      <c r="NMU15" s="961"/>
      <c r="NMV15" s="961"/>
      <c r="NMW15" s="963"/>
      <c r="NMX15" s="962"/>
      <c r="NMY15" s="961"/>
      <c r="NMZ15" s="961"/>
      <c r="NNA15" s="963"/>
      <c r="NNB15" s="962"/>
      <c r="NNC15" s="961"/>
      <c r="NND15" s="961"/>
      <c r="NNE15" s="963"/>
      <c r="NNF15" s="962"/>
      <c r="NNG15" s="961"/>
      <c r="NNH15" s="961"/>
      <c r="NNI15" s="963"/>
      <c r="NNJ15" s="962"/>
      <c r="NNK15" s="961"/>
      <c r="NNL15" s="961"/>
      <c r="NNM15" s="963"/>
      <c r="NNN15" s="962"/>
      <c r="NNO15" s="961"/>
      <c r="NNP15" s="961"/>
      <c r="NNQ15" s="963"/>
      <c r="NNR15" s="962"/>
      <c r="NNS15" s="961"/>
      <c r="NNT15" s="961"/>
      <c r="NNU15" s="963"/>
      <c r="NNV15" s="962"/>
      <c r="NNW15" s="961"/>
      <c r="NNX15" s="961"/>
      <c r="NNY15" s="963"/>
      <c r="NNZ15" s="962"/>
      <c r="NOA15" s="961"/>
      <c r="NOB15" s="961"/>
      <c r="NOC15" s="963"/>
      <c r="NOD15" s="962"/>
      <c r="NOE15" s="961"/>
      <c r="NOF15" s="961"/>
      <c r="NOG15" s="963"/>
      <c r="NOH15" s="962"/>
      <c r="NOI15" s="961"/>
      <c r="NOJ15" s="961"/>
      <c r="NOK15" s="963"/>
      <c r="NOL15" s="962"/>
      <c r="NOM15" s="961"/>
      <c r="NON15" s="961"/>
      <c r="NOO15" s="963"/>
      <c r="NOP15" s="962"/>
      <c r="NOQ15" s="961"/>
      <c r="NOR15" s="961"/>
      <c r="NOS15" s="963"/>
      <c r="NOT15" s="962"/>
      <c r="NOU15" s="961"/>
      <c r="NOV15" s="961"/>
      <c r="NOW15" s="963"/>
      <c r="NOX15" s="962"/>
      <c r="NOY15" s="961"/>
      <c r="NOZ15" s="961"/>
      <c r="NPA15" s="963"/>
      <c r="NPB15" s="962"/>
      <c r="NPC15" s="961"/>
      <c r="NPD15" s="961"/>
      <c r="NPE15" s="963"/>
      <c r="NPF15" s="962"/>
      <c r="NPG15" s="961"/>
      <c r="NPH15" s="961"/>
      <c r="NPI15" s="963"/>
      <c r="NPJ15" s="962"/>
      <c r="NPK15" s="961"/>
      <c r="NPL15" s="961"/>
      <c r="NPM15" s="963"/>
      <c r="NPN15" s="962"/>
      <c r="NPO15" s="961"/>
      <c r="NPP15" s="961"/>
      <c r="NPQ15" s="963"/>
      <c r="NPR15" s="962"/>
      <c r="NPS15" s="961"/>
      <c r="NPT15" s="961"/>
      <c r="NPU15" s="963"/>
      <c r="NPV15" s="962"/>
      <c r="NPW15" s="961"/>
      <c r="NPX15" s="961"/>
      <c r="NPY15" s="963"/>
      <c r="NPZ15" s="962"/>
      <c r="NQA15" s="961"/>
      <c r="NQB15" s="961"/>
      <c r="NQC15" s="963"/>
      <c r="NQD15" s="962"/>
      <c r="NQE15" s="961"/>
      <c r="NQF15" s="961"/>
      <c r="NQG15" s="963"/>
      <c r="NQH15" s="962"/>
      <c r="NQI15" s="961"/>
      <c r="NQJ15" s="961"/>
      <c r="NQK15" s="963"/>
      <c r="NQL15" s="962"/>
      <c r="NQM15" s="961"/>
      <c r="NQN15" s="961"/>
      <c r="NQO15" s="963"/>
      <c r="NQP15" s="962"/>
      <c r="NQQ15" s="961"/>
      <c r="NQR15" s="961"/>
      <c r="NQS15" s="963"/>
      <c r="NQT15" s="962"/>
      <c r="NQU15" s="961"/>
      <c r="NQV15" s="961"/>
      <c r="NQW15" s="963"/>
      <c r="NQX15" s="962"/>
      <c r="NQY15" s="961"/>
      <c r="NQZ15" s="961"/>
      <c r="NRA15" s="963"/>
      <c r="NRB15" s="962"/>
      <c r="NRC15" s="961"/>
      <c r="NRD15" s="961"/>
      <c r="NRE15" s="963"/>
      <c r="NRF15" s="962"/>
      <c r="NRG15" s="961"/>
      <c r="NRH15" s="961"/>
      <c r="NRI15" s="963"/>
      <c r="NRJ15" s="962"/>
      <c r="NRK15" s="961"/>
      <c r="NRL15" s="961"/>
      <c r="NRM15" s="963"/>
      <c r="NRN15" s="962"/>
      <c r="NRO15" s="961"/>
      <c r="NRP15" s="961"/>
      <c r="NRQ15" s="963"/>
      <c r="NRR15" s="962"/>
      <c r="NRS15" s="961"/>
      <c r="NRT15" s="961"/>
      <c r="NRU15" s="963"/>
      <c r="NRV15" s="962"/>
      <c r="NRW15" s="961"/>
      <c r="NRX15" s="961"/>
      <c r="NRY15" s="963"/>
      <c r="NRZ15" s="962"/>
      <c r="NSA15" s="961"/>
      <c r="NSB15" s="961"/>
      <c r="NSC15" s="963"/>
      <c r="NSD15" s="962"/>
      <c r="NSE15" s="961"/>
      <c r="NSF15" s="961"/>
      <c r="NSG15" s="963"/>
      <c r="NSH15" s="962"/>
      <c r="NSI15" s="961"/>
      <c r="NSJ15" s="961"/>
      <c r="NSK15" s="963"/>
      <c r="NSL15" s="962"/>
      <c r="NSM15" s="961"/>
      <c r="NSN15" s="961"/>
      <c r="NSO15" s="963"/>
      <c r="NSP15" s="962"/>
      <c r="NSQ15" s="961"/>
      <c r="NSR15" s="961"/>
      <c r="NSS15" s="963"/>
      <c r="NST15" s="962"/>
      <c r="NSU15" s="961"/>
      <c r="NSV15" s="961"/>
      <c r="NSW15" s="963"/>
      <c r="NSX15" s="962"/>
      <c r="NSY15" s="961"/>
      <c r="NSZ15" s="961"/>
      <c r="NTA15" s="963"/>
      <c r="NTB15" s="962"/>
      <c r="NTC15" s="961"/>
      <c r="NTD15" s="961"/>
      <c r="NTE15" s="963"/>
      <c r="NTF15" s="962"/>
      <c r="NTG15" s="961"/>
      <c r="NTH15" s="961"/>
      <c r="NTI15" s="963"/>
      <c r="NTJ15" s="962"/>
      <c r="NTK15" s="961"/>
      <c r="NTL15" s="961"/>
      <c r="NTM15" s="963"/>
      <c r="NTN15" s="962"/>
      <c r="NTO15" s="961"/>
      <c r="NTP15" s="961"/>
      <c r="NTQ15" s="963"/>
      <c r="NTR15" s="962"/>
      <c r="NTS15" s="961"/>
      <c r="NTT15" s="961"/>
      <c r="NTU15" s="963"/>
      <c r="NTV15" s="962"/>
      <c r="NTW15" s="961"/>
      <c r="NTX15" s="961"/>
      <c r="NTY15" s="963"/>
      <c r="NTZ15" s="962"/>
      <c r="NUA15" s="961"/>
      <c r="NUB15" s="961"/>
      <c r="NUC15" s="963"/>
      <c r="NUD15" s="962"/>
      <c r="NUE15" s="961"/>
      <c r="NUF15" s="961"/>
      <c r="NUG15" s="963"/>
      <c r="NUH15" s="962"/>
      <c r="NUI15" s="961"/>
      <c r="NUJ15" s="961"/>
      <c r="NUK15" s="963"/>
      <c r="NUL15" s="962"/>
      <c r="NUM15" s="961"/>
      <c r="NUN15" s="961"/>
      <c r="NUO15" s="963"/>
      <c r="NUP15" s="962"/>
      <c r="NUQ15" s="961"/>
      <c r="NUR15" s="961"/>
      <c r="NUS15" s="963"/>
      <c r="NUT15" s="962"/>
      <c r="NUU15" s="961"/>
      <c r="NUV15" s="961"/>
      <c r="NUW15" s="963"/>
      <c r="NUX15" s="962"/>
      <c r="NUY15" s="961"/>
      <c r="NUZ15" s="961"/>
      <c r="NVA15" s="963"/>
      <c r="NVB15" s="962"/>
      <c r="NVC15" s="961"/>
      <c r="NVD15" s="961"/>
      <c r="NVE15" s="963"/>
      <c r="NVF15" s="962"/>
      <c r="NVG15" s="961"/>
      <c r="NVH15" s="961"/>
      <c r="NVI15" s="963"/>
      <c r="NVJ15" s="962"/>
      <c r="NVK15" s="961"/>
      <c r="NVL15" s="961"/>
      <c r="NVM15" s="963"/>
      <c r="NVN15" s="962"/>
      <c r="NVO15" s="961"/>
      <c r="NVP15" s="961"/>
      <c r="NVQ15" s="963"/>
      <c r="NVR15" s="962"/>
      <c r="NVS15" s="961"/>
      <c r="NVT15" s="961"/>
      <c r="NVU15" s="963"/>
      <c r="NVV15" s="962"/>
      <c r="NVW15" s="961"/>
      <c r="NVX15" s="961"/>
      <c r="NVY15" s="963"/>
      <c r="NVZ15" s="962"/>
      <c r="NWA15" s="961"/>
      <c r="NWB15" s="961"/>
      <c r="NWC15" s="963"/>
      <c r="NWD15" s="962"/>
      <c r="NWE15" s="961"/>
      <c r="NWF15" s="961"/>
      <c r="NWG15" s="963"/>
      <c r="NWH15" s="962"/>
      <c r="NWI15" s="961"/>
      <c r="NWJ15" s="961"/>
      <c r="NWK15" s="963"/>
      <c r="NWL15" s="962"/>
      <c r="NWM15" s="961"/>
      <c r="NWN15" s="961"/>
      <c r="NWO15" s="963"/>
      <c r="NWP15" s="962"/>
      <c r="NWQ15" s="961"/>
      <c r="NWR15" s="961"/>
      <c r="NWS15" s="963"/>
      <c r="NWT15" s="962"/>
      <c r="NWU15" s="961"/>
      <c r="NWV15" s="961"/>
      <c r="NWW15" s="963"/>
      <c r="NWX15" s="962"/>
      <c r="NWY15" s="961"/>
      <c r="NWZ15" s="961"/>
      <c r="NXA15" s="963"/>
      <c r="NXB15" s="962"/>
      <c r="NXC15" s="961"/>
      <c r="NXD15" s="961"/>
      <c r="NXE15" s="963"/>
      <c r="NXF15" s="962"/>
      <c r="NXG15" s="961"/>
      <c r="NXH15" s="961"/>
      <c r="NXI15" s="963"/>
      <c r="NXJ15" s="962"/>
      <c r="NXK15" s="961"/>
      <c r="NXL15" s="961"/>
      <c r="NXM15" s="963"/>
      <c r="NXN15" s="962"/>
      <c r="NXO15" s="961"/>
      <c r="NXP15" s="961"/>
      <c r="NXQ15" s="963"/>
      <c r="NXR15" s="962"/>
      <c r="NXS15" s="961"/>
      <c r="NXT15" s="961"/>
      <c r="NXU15" s="963"/>
      <c r="NXV15" s="962"/>
      <c r="NXW15" s="961"/>
      <c r="NXX15" s="961"/>
      <c r="NXY15" s="963"/>
      <c r="NXZ15" s="962"/>
      <c r="NYA15" s="961"/>
      <c r="NYB15" s="961"/>
      <c r="NYC15" s="963"/>
      <c r="NYD15" s="962"/>
      <c r="NYE15" s="961"/>
      <c r="NYF15" s="961"/>
      <c r="NYG15" s="963"/>
      <c r="NYH15" s="962"/>
      <c r="NYI15" s="961"/>
      <c r="NYJ15" s="961"/>
      <c r="NYK15" s="963"/>
      <c r="NYL15" s="962"/>
      <c r="NYM15" s="961"/>
      <c r="NYN15" s="961"/>
      <c r="NYO15" s="963"/>
      <c r="NYP15" s="962"/>
      <c r="NYQ15" s="961"/>
      <c r="NYR15" s="961"/>
      <c r="NYS15" s="963"/>
      <c r="NYT15" s="962"/>
      <c r="NYU15" s="961"/>
      <c r="NYV15" s="961"/>
      <c r="NYW15" s="963"/>
      <c r="NYX15" s="962"/>
      <c r="NYY15" s="961"/>
      <c r="NYZ15" s="961"/>
      <c r="NZA15" s="963"/>
      <c r="NZB15" s="962"/>
      <c r="NZC15" s="961"/>
      <c r="NZD15" s="961"/>
      <c r="NZE15" s="963"/>
      <c r="NZF15" s="962"/>
      <c r="NZG15" s="961"/>
      <c r="NZH15" s="961"/>
      <c r="NZI15" s="963"/>
      <c r="NZJ15" s="962"/>
      <c r="NZK15" s="961"/>
      <c r="NZL15" s="961"/>
      <c r="NZM15" s="963"/>
      <c r="NZN15" s="962"/>
      <c r="NZO15" s="961"/>
      <c r="NZP15" s="961"/>
      <c r="NZQ15" s="963"/>
      <c r="NZR15" s="962"/>
      <c r="NZS15" s="961"/>
      <c r="NZT15" s="961"/>
      <c r="NZU15" s="963"/>
      <c r="NZV15" s="962"/>
      <c r="NZW15" s="961"/>
      <c r="NZX15" s="961"/>
      <c r="NZY15" s="963"/>
      <c r="NZZ15" s="962"/>
      <c r="OAA15" s="961"/>
      <c r="OAB15" s="961"/>
      <c r="OAC15" s="963"/>
      <c r="OAD15" s="962"/>
      <c r="OAE15" s="961"/>
      <c r="OAF15" s="961"/>
      <c r="OAG15" s="963"/>
      <c r="OAH15" s="962"/>
      <c r="OAI15" s="961"/>
      <c r="OAJ15" s="961"/>
      <c r="OAK15" s="963"/>
      <c r="OAL15" s="962"/>
      <c r="OAM15" s="961"/>
      <c r="OAN15" s="961"/>
      <c r="OAO15" s="963"/>
      <c r="OAP15" s="962"/>
      <c r="OAQ15" s="961"/>
      <c r="OAR15" s="961"/>
      <c r="OAS15" s="963"/>
      <c r="OAT15" s="962"/>
      <c r="OAU15" s="961"/>
      <c r="OAV15" s="961"/>
      <c r="OAW15" s="963"/>
      <c r="OAX15" s="962"/>
      <c r="OAY15" s="961"/>
      <c r="OAZ15" s="961"/>
      <c r="OBA15" s="963"/>
      <c r="OBB15" s="962"/>
      <c r="OBC15" s="961"/>
      <c r="OBD15" s="961"/>
      <c r="OBE15" s="963"/>
      <c r="OBF15" s="962"/>
      <c r="OBG15" s="961"/>
      <c r="OBH15" s="961"/>
      <c r="OBI15" s="963"/>
      <c r="OBJ15" s="962"/>
      <c r="OBK15" s="961"/>
      <c r="OBL15" s="961"/>
      <c r="OBM15" s="963"/>
      <c r="OBN15" s="962"/>
      <c r="OBO15" s="961"/>
      <c r="OBP15" s="961"/>
      <c r="OBQ15" s="963"/>
      <c r="OBR15" s="962"/>
      <c r="OBS15" s="961"/>
      <c r="OBT15" s="961"/>
      <c r="OBU15" s="963"/>
      <c r="OBV15" s="962"/>
      <c r="OBW15" s="961"/>
      <c r="OBX15" s="961"/>
      <c r="OBY15" s="963"/>
      <c r="OBZ15" s="962"/>
      <c r="OCA15" s="961"/>
      <c r="OCB15" s="961"/>
      <c r="OCC15" s="963"/>
      <c r="OCD15" s="962"/>
      <c r="OCE15" s="961"/>
      <c r="OCF15" s="961"/>
      <c r="OCG15" s="963"/>
      <c r="OCH15" s="962"/>
      <c r="OCI15" s="961"/>
      <c r="OCJ15" s="961"/>
      <c r="OCK15" s="963"/>
      <c r="OCL15" s="962"/>
      <c r="OCM15" s="961"/>
      <c r="OCN15" s="961"/>
      <c r="OCO15" s="963"/>
      <c r="OCP15" s="962"/>
      <c r="OCQ15" s="961"/>
      <c r="OCR15" s="961"/>
      <c r="OCS15" s="963"/>
      <c r="OCT15" s="962"/>
      <c r="OCU15" s="961"/>
      <c r="OCV15" s="961"/>
      <c r="OCW15" s="963"/>
      <c r="OCX15" s="962"/>
      <c r="OCY15" s="961"/>
      <c r="OCZ15" s="961"/>
      <c r="ODA15" s="963"/>
      <c r="ODB15" s="962"/>
      <c r="ODC15" s="961"/>
      <c r="ODD15" s="961"/>
      <c r="ODE15" s="963"/>
      <c r="ODF15" s="962"/>
      <c r="ODG15" s="961"/>
      <c r="ODH15" s="961"/>
      <c r="ODI15" s="963"/>
      <c r="ODJ15" s="962"/>
      <c r="ODK15" s="961"/>
      <c r="ODL15" s="961"/>
      <c r="ODM15" s="963"/>
      <c r="ODN15" s="962"/>
      <c r="ODO15" s="961"/>
      <c r="ODP15" s="961"/>
      <c r="ODQ15" s="963"/>
      <c r="ODR15" s="962"/>
      <c r="ODS15" s="961"/>
      <c r="ODT15" s="961"/>
      <c r="ODU15" s="963"/>
      <c r="ODV15" s="962"/>
      <c r="ODW15" s="961"/>
      <c r="ODX15" s="961"/>
      <c r="ODY15" s="963"/>
      <c r="ODZ15" s="962"/>
      <c r="OEA15" s="961"/>
      <c r="OEB15" s="961"/>
      <c r="OEC15" s="963"/>
      <c r="OED15" s="962"/>
      <c r="OEE15" s="961"/>
      <c r="OEF15" s="961"/>
      <c r="OEG15" s="963"/>
      <c r="OEH15" s="962"/>
      <c r="OEI15" s="961"/>
      <c r="OEJ15" s="961"/>
      <c r="OEK15" s="963"/>
      <c r="OEL15" s="962"/>
      <c r="OEM15" s="961"/>
      <c r="OEN15" s="961"/>
      <c r="OEO15" s="963"/>
      <c r="OEP15" s="962"/>
      <c r="OEQ15" s="961"/>
      <c r="OER15" s="961"/>
      <c r="OES15" s="963"/>
      <c r="OET15" s="962"/>
      <c r="OEU15" s="961"/>
      <c r="OEV15" s="961"/>
      <c r="OEW15" s="963"/>
      <c r="OEX15" s="962"/>
      <c r="OEY15" s="961"/>
      <c r="OEZ15" s="961"/>
      <c r="OFA15" s="963"/>
      <c r="OFB15" s="962"/>
      <c r="OFC15" s="961"/>
      <c r="OFD15" s="961"/>
      <c r="OFE15" s="963"/>
      <c r="OFF15" s="962"/>
      <c r="OFG15" s="961"/>
      <c r="OFH15" s="961"/>
      <c r="OFI15" s="963"/>
      <c r="OFJ15" s="962"/>
      <c r="OFK15" s="961"/>
      <c r="OFL15" s="961"/>
      <c r="OFM15" s="963"/>
      <c r="OFN15" s="962"/>
      <c r="OFO15" s="961"/>
      <c r="OFP15" s="961"/>
      <c r="OFQ15" s="963"/>
      <c r="OFR15" s="962"/>
      <c r="OFS15" s="961"/>
      <c r="OFT15" s="961"/>
      <c r="OFU15" s="963"/>
      <c r="OFV15" s="962"/>
      <c r="OFW15" s="961"/>
      <c r="OFX15" s="961"/>
      <c r="OFY15" s="963"/>
      <c r="OFZ15" s="962"/>
      <c r="OGA15" s="961"/>
      <c r="OGB15" s="961"/>
      <c r="OGC15" s="963"/>
      <c r="OGD15" s="962"/>
      <c r="OGE15" s="961"/>
      <c r="OGF15" s="961"/>
      <c r="OGG15" s="963"/>
      <c r="OGH15" s="962"/>
      <c r="OGI15" s="961"/>
      <c r="OGJ15" s="961"/>
      <c r="OGK15" s="963"/>
      <c r="OGL15" s="962"/>
      <c r="OGM15" s="961"/>
      <c r="OGN15" s="961"/>
      <c r="OGO15" s="963"/>
      <c r="OGP15" s="962"/>
      <c r="OGQ15" s="961"/>
      <c r="OGR15" s="961"/>
      <c r="OGS15" s="963"/>
      <c r="OGT15" s="962"/>
      <c r="OGU15" s="961"/>
      <c r="OGV15" s="961"/>
      <c r="OGW15" s="963"/>
      <c r="OGX15" s="962"/>
      <c r="OGY15" s="961"/>
      <c r="OGZ15" s="961"/>
      <c r="OHA15" s="963"/>
      <c r="OHB15" s="962"/>
      <c r="OHC15" s="961"/>
      <c r="OHD15" s="961"/>
      <c r="OHE15" s="963"/>
      <c r="OHF15" s="962"/>
      <c r="OHG15" s="961"/>
      <c r="OHH15" s="961"/>
      <c r="OHI15" s="963"/>
      <c r="OHJ15" s="962"/>
      <c r="OHK15" s="961"/>
      <c r="OHL15" s="961"/>
      <c r="OHM15" s="963"/>
      <c r="OHN15" s="962"/>
      <c r="OHO15" s="961"/>
      <c r="OHP15" s="961"/>
      <c r="OHQ15" s="963"/>
      <c r="OHR15" s="962"/>
      <c r="OHS15" s="961"/>
      <c r="OHT15" s="961"/>
      <c r="OHU15" s="963"/>
      <c r="OHV15" s="962"/>
      <c r="OHW15" s="961"/>
      <c r="OHX15" s="961"/>
      <c r="OHY15" s="963"/>
      <c r="OHZ15" s="962"/>
      <c r="OIA15" s="961"/>
      <c r="OIB15" s="961"/>
      <c r="OIC15" s="963"/>
      <c r="OID15" s="962"/>
      <c r="OIE15" s="961"/>
      <c r="OIF15" s="961"/>
      <c r="OIG15" s="963"/>
      <c r="OIH15" s="962"/>
      <c r="OII15" s="961"/>
      <c r="OIJ15" s="961"/>
      <c r="OIK15" s="963"/>
      <c r="OIL15" s="962"/>
      <c r="OIM15" s="961"/>
      <c r="OIN15" s="961"/>
      <c r="OIO15" s="963"/>
      <c r="OIP15" s="962"/>
      <c r="OIQ15" s="961"/>
      <c r="OIR15" s="961"/>
      <c r="OIS15" s="963"/>
      <c r="OIT15" s="962"/>
      <c r="OIU15" s="961"/>
      <c r="OIV15" s="961"/>
      <c r="OIW15" s="963"/>
      <c r="OIX15" s="962"/>
      <c r="OIY15" s="961"/>
      <c r="OIZ15" s="961"/>
      <c r="OJA15" s="963"/>
      <c r="OJB15" s="962"/>
      <c r="OJC15" s="961"/>
      <c r="OJD15" s="961"/>
      <c r="OJE15" s="963"/>
      <c r="OJF15" s="962"/>
      <c r="OJG15" s="961"/>
      <c r="OJH15" s="961"/>
      <c r="OJI15" s="963"/>
      <c r="OJJ15" s="962"/>
      <c r="OJK15" s="961"/>
      <c r="OJL15" s="961"/>
      <c r="OJM15" s="963"/>
      <c r="OJN15" s="962"/>
      <c r="OJO15" s="961"/>
      <c r="OJP15" s="961"/>
      <c r="OJQ15" s="963"/>
      <c r="OJR15" s="962"/>
      <c r="OJS15" s="961"/>
      <c r="OJT15" s="961"/>
      <c r="OJU15" s="963"/>
      <c r="OJV15" s="962"/>
      <c r="OJW15" s="961"/>
      <c r="OJX15" s="961"/>
      <c r="OJY15" s="963"/>
      <c r="OJZ15" s="962"/>
      <c r="OKA15" s="961"/>
      <c r="OKB15" s="961"/>
      <c r="OKC15" s="963"/>
      <c r="OKD15" s="962"/>
      <c r="OKE15" s="961"/>
      <c r="OKF15" s="961"/>
      <c r="OKG15" s="963"/>
      <c r="OKH15" s="962"/>
      <c r="OKI15" s="961"/>
      <c r="OKJ15" s="961"/>
      <c r="OKK15" s="963"/>
      <c r="OKL15" s="962"/>
      <c r="OKM15" s="961"/>
      <c r="OKN15" s="961"/>
      <c r="OKO15" s="963"/>
      <c r="OKP15" s="962"/>
      <c r="OKQ15" s="961"/>
      <c r="OKR15" s="961"/>
      <c r="OKS15" s="963"/>
      <c r="OKT15" s="962"/>
      <c r="OKU15" s="961"/>
      <c r="OKV15" s="961"/>
      <c r="OKW15" s="963"/>
      <c r="OKX15" s="962"/>
      <c r="OKY15" s="961"/>
      <c r="OKZ15" s="961"/>
      <c r="OLA15" s="963"/>
      <c r="OLB15" s="962"/>
      <c r="OLC15" s="961"/>
      <c r="OLD15" s="961"/>
      <c r="OLE15" s="963"/>
      <c r="OLF15" s="962"/>
      <c r="OLG15" s="961"/>
      <c r="OLH15" s="961"/>
      <c r="OLI15" s="963"/>
      <c r="OLJ15" s="962"/>
      <c r="OLK15" s="961"/>
      <c r="OLL15" s="961"/>
      <c r="OLM15" s="963"/>
      <c r="OLN15" s="962"/>
      <c r="OLO15" s="961"/>
      <c r="OLP15" s="961"/>
      <c r="OLQ15" s="963"/>
      <c r="OLR15" s="962"/>
      <c r="OLS15" s="961"/>
      <c r="OLT15" s="961"/>
      <c r="OLU15" s="963"/>
      <c r="OLV15" s="962"/>
      <c r="OLW15" s="961"/>
      <c r="OLX15" s="961"/>
      <c r="OLY15" s="963"/>
      <c r="OLZ15" s="962"/>
      <c r="OMA15" s="961"/>
      <c r="OMB15" s="961"/>
      <c r="OMC15" s="963"/>
      <c r="OMD15" s="962"/>
      <c r="OME15" s="961"/>
      <c r="OMF15" s="961"/>
      <c r="OMG15" s="963"/>
      <c r="OMH15" s="962"/>
      <c r="OMI15" s="961"/>
      <c r="OMJ15" s="961"/>
      <c r="OMK15" s="963"/>
      <c r="OML15" s="962"/>
      <c r="OMM15" s="961"/>
      <c r="OMN15" s="961"/>
      <c r="OMO15" s="963"/>
      <c r="OMP15" s="962"/>
      <c r="OMQ15" s="961"/>
      <c r="OMR15" s="961"/>
      <c r="OMS15" s="963"/>
      <c r="OMT15" s="962"/>
      <c r="OMU15" s="961"/>
      <c r="OMV15" s="961"/>
      <c r="OMW15" s="963"/>
      <c r="OMX15" s="962"/>
      <c r="OMY15" s="961"/>
      <c r="OMZ15" s="961"/>
      <c r="ONA15" s="963"/>
      <c r="ONB15" s="962"/>
      <c r="ONC15" s="961"/>
      <c r="OND15" s="961"/>
      <c r="ONE15" s="963"/>
      <c r="ONF15" s="962"/>
      <c r="ONG15" s="961"/>
      <c r="ONH15" s="961"/>
      <c r="ONI15" s="963"/>
      <c r="ONJ15" s="962"/>
      <c r="ONK15" s="961"/>
      <c r="ONL15" s="961"/>
      <c r="ONM15" s="963"/>
      <c r="ONN15" s="962"/>
      <c r="ONO15" s="961"/>
      <c r="ONP15" s="961"/>
      <c r="ONQ15" s="963"/>
      <c r="ONR15" s="962"/>
      <c r="ONS15" s="961"/>
      <c r="ONT15" s="961"/>
      <c r="ONU15" s="963"/>
      <c r="ONV15" s="962"/>
      <c r="ONW15" s="961"/>
      <c r="ONX15" s="961"/>
      <c r="ONY15" s="963"/>
      <c r="ONZ15" s="962"/>
      <c r="OOA15" s="961"/>
      <c r="OOB15" s="961"/>
      <c r="OOC15" s="963"/>
      <c r="OOD15" s="962"/>
      <c r="OOE15" s="961"/>
      <c r="OOF15" s="961"/>
      <c r="OOG15" s="963"/>
      <c r="OOH15" s="962"/>
      <c r="OOI15" s="961"/>
      <c r="OOJ15" s="961"/>
      <c r="OOK15" s="963"/>
      <c r="OOL15" s="962"/>
      <c r="OOM15" s="961"/>
      <c r="OON15" s="961"/>
      <c r="OOO15" s="963"/>
      <c r="OOP15" s="962"/>
      <c r="OOQ15" s="961"/>
      <c r="OOR15" s="961"/>
      <c r="OOS15" s="963"/>
      <c r="OOT15" s="962"/>
      <c r="OOU15" s="961"/>
      <c r="OOV15" s="961"/>
      <c r="OOW15" s="963"/>
      <c r="OOX15" s="962"/>
      <c r="OOY15" s="961"/>
      <c r="OOZ15" s="961"/>
      <c r="OPA15" s="963"/>
      <c r="OPB15" s="962"/>
      <c r="OPC15" s="961"/>
      <c r="OPD15" s="961"/>
      <c r="OPE15" s="963"/>
      <c r="OPF15" s="962"/>
      <c r="OPG15" s="961"/>
      <c r="OPH15" s="961"/>
      <c r="OPI15" s="963"/>
      <c r="OPJ15" s="962"/>
      <c r="OPK15" s="961"/>
      <c r="OPL15" s="961"/>
      <c r="OPM15" s="963"/>
      <c r="OPN15" s="962"/>
      <c r="OPO15" s="961"/>
      <c r="OPP15" s="961"/>
      <c r="OPQ15" s="963"/>
      <c r="OPR15" s="962"/>
      <c r="OPS15" s="961"/>
      <c r="OPT15" s="961"/>
      <c r="OPU15" s="963"/>
      <c r="OPV15" s="962"/>
      <c r="OPW15" s="961"/>
      <c r="OPX15" s="961"/>
      <c r="OPY15" s="963"/>
      <c r="OPZ15" s="962"/>
      <c r="OQA15" s="961"/>
      <c r="OQB15" s="961"/>
      <c r="OQC15" s="963"/>
      <c r="OQD15" s="962"/>
      <c r="OQE15" s="961"/>
      <c r="OQF15" s="961"/>
      <c r="OQG15" s="963"/>
      <c r="OQH15" s="962"/>
      <c r="OQI15" s="961"/>
      <c r="OQJ15" s="961"/>
      <c r="OQK15" s="963"/>
      <c r="OQL15" s="962"/>
      <c r="OQM15" s="961"/>
      <c r="OQN15" s="961"/>
      <c r="OQO15" s="963"/>
      <c r="OQP15" s="962"/>
      <c r="OQQ15" s="961"/>
      <c r="OQR15" s="961"/>
      <c r="OQS15" s="963"/>
      <c r="OQT15" s="962"/>
      <c r="OQU15" s="961"/>
      <c r="OQV15" s="961"/>
      <c r="OQW15" s="963"/>
      <c r="OQX15" s="962"/>
      <c r="OQY15" s="961"/>
      <c r="OQZ15" s="961"/>
      <c r="ORA15" s="963"/>
      <c r="ORB15" s="962"/>
      <c r="ORC15" s="961"/>
      <c r="ORD15" s="961"/>
      <c r="ORE15" s="963"/>
      <c r="ORF15" s="962"/>
      <c r="ORG15" s="961"/>
      <c r="ORH15" s="961"/>
      <c r="ORI15" s="963"/>
      <c r="ORJ15" s="962"/>
      <c r="ORK15" s="961"/>
      <c r="ORL15" s="961"/>
      <c r="ORM15" s="963"/>
      <c r="ORN15" s="962"/>
      <c r="ORO15" s="961"/>
      <c r="ORP15" s="961"/>
      <c r="ORQ15" s="963"/>
      <c r="ORR15" s="962"/>
      <c r="ORS15" s="961"/>
      <c r="ORT15" s="961"/>
      <c r="ORU15" s="963"/>
      <c r="ORV15" s="962"/>
      <c r="ORW15" s="961"/>
      <c r="ORX15" s="961"/>
      <c r="ORY15" s="963"/>
      <c r="ORZ15" s="962"/>
      <c r="OSA15" s="961"/>
      <c r="OSB15" s="961"/>
      <c r="OSC15" s="963"/>
      <c r="OSD15" s="962"/>
      <c r="OSE15" s="961"/>
      <c r="OSF15" s="961"/>
      <c r="OSG15" s="963"/>
      <c r="OSH15" s="962"/>
      <c r="OSI15" s="961"/>
      <c r="OSJ15" s="961"/>
      <c r="OSK15" s="963"/>
      <c r="OSL15" s="962"/>
      <c r="OSM15" s="961"/>
      <c r="OSN15" s="961"/>
      <c r="OSO15" s="963"/>
      <c r="OSP15" s="962"/>
      <c r="OSQ15" s="961"/>
      <c r="OSR15" s="961"/>
      <c r="OSS15" s="963"/>
      <c r="OST15" s="962"/>
      <c r="OSU15" s="961"/>
      <c r="OSV15" s="961"/>
      <c r="OSW15" s="963"/>
      <c r="OSX15" s="962"/>
      <c r="OSY15" s="961"/>
      <c r="OSZ15" s="961"/>
      <c r="OTA15" s="963"/>
      <c r="OTB15" s="962"/>
      <c r="OTC15" s="961"/>
      <c r="OTD15" s="961"/>
      <c r="OTE15" s="963"/>
      <c r="OTF15" s="962"/>
      <c r="OTG15" s="961"/>
      <c r="OTH15" s="961"/>
      <c r="OTI15" s="963"/>
      <c r="OTJ15" s="962"/>
      <c r="OTK15" s="961"/>
      <c r="OTL15" s="961"/>
      <c r="OTM15" s="963"/>
      <c r="OTN15" s="962"/>
      <c r="OTO15" s="961"/>
      <c r="OTP15" s="961"/>
      <c r="OTQ15" s="963"/>
      <c r="OTR15" s="962"/>
      <c r="OTS15" s="961"/>
      <c r="OTT15" s="961"/>
      <c r="OTU15" s="963"/>
      <c r="OTV15" s="962"/>
      <c r="OTW15" s="961"/>
      <c r="OTX15" s="961"/>
      <c r="OTY15" s="963"/>
      <c r="OTZ15" s="962"/>
      <c r="OUA15" s="961"/>
      <c r="OUB15" s="961"/>
      <c r="OUC15" s="963"/>
      <c r="OUD15" s="962"/>
      <c r="OUE15" s="961"/>
      <c r="OUF15" s="961"/>
      <c r="OUG15" s="963"/>
      <c r="OUH15" s="962"/>
      <c r="OUI15" s="961"/>
      <c r="OUJ15" s="961"/>
      <c r="OUK15" s="963"/>
      <c r="OUL15" s="962"/>
      <c r="OUM15" s="961"/>
      <c r="OUN15" s="961"/>
      <c r="OUO15" s="963"/>
      <c r="OUP15" s="962"/>
      <c r="OUQ15" s="961"/>
      <c r="OUR15" s="961"/>
      <c r="OUS15" s="963"/>
      <c r="OUT15" s="962"/>
      <c r="OUU15" s="961"/>
      <c r="OUV15" s="961"/>
      <c r="OUW15" s="963"/>
      <c r="OUX15" s="962"/>
      <c r="OUY15" s="961"/>
      <c r="OUZ15" s="961"/>
      <c r="OVA15" s="963"/>
      <c r="OVB15" s="962"/>
      <c r="OVC15" s="961"/>
      <c r="OVD15" s="961"/>
      <c r="OVE15" s="963"/>
      <c r="OVF15" s="962"/>
      <c r="OVG15" s="961"/>
      <c r="OVH15" s="961"/>
      <c r="OVI15" s="963"/>
      <c r="OVJ15" s="962"/>
      <c r="OVK15" s="961"/>
      <c r="OVL15" s="961"/>
      <c r="OVM15" s="963"/>
      <c r="OVN15" s="962"/>
      <c r="OVO15" s="961"/>
      <c r="OVP15" s="961"/>
      <c r="OVQ15" s="963"/>
      <c r="OVR15" s="962"/>
      <c r="OVS15" s="961"/>
      <c r="OVT15" s="961"/>
      <c r="OVU15" s="963"/>
      <c r="OVV15" s="962"/>
      <c r="OVW15" s="961"/>
      <c r="OVX15" s="961"/>
      <c r="OVY15" s="963"/>
      <c r="OVZ15" s="962"/>
      <c r="OWA15" s="961"/>
      <c r="OWB15" s="961"/>
      <c r="OWC15" s="963"/>
      <c r="OWD15" s="962"/>
      <c r="OWE15" s="961"/>
      <c r="OWF15" s="961"/>
      <c r="OWG15" s="963"/>
      <c r="OWH15" s="962"/>
      <c r="OWI15" s="961"/>
      <c r="OWJ15" s="961"/>
      <c r="OWK15" s="963"/>
      <c r="OWL15" s="962"/>
      <c r="OWM15" s="961"/>
      <c r="OWN15" s="961"/>
      <c r="OWO15" s="963"/>
      <c r="OWP15" s="962"/>
      <c r="OWQ15" s="961"/>
      <c r="OWR15" s="961"/>
      <c r="OWS15" s="963"/>
      <c r="OWT15" s="962"/>
      <c r="OWU15" s="961"/>
      <c r="OWV15" s="961"/>
      <c r="OWW15" s="963"/>
      <c r="OWX15" s="962"/>
      <c r="OWY15" s="961"/>
      <c r="OWZ15" s="961"/>
      <c r="OXA15" s="963"/>
      <c r="OXB15" s="962"/>
      <c r="OXC15" s="961"/>
      <c r="OXD15" s="961"/>
      <c r="OXE15" s="963"/>
      <c r="OXF15" s="962"/>
      <c r="OXG15" s="961"/>
      <c r="OXH15" s="961"/>
      <c r="OXI15" s="963"/>
      <c r="OXJ15" s="962"/>
      <c r="OXK15" s="961"/>
      <c r="OXL15" s="961"/>
      <c r="OXM15" s="963"/>
      <c r="OXN15" s="962"/>
      <c r="OXO15" s="961"/>
      <c r="OXP15" s="961"/>
      <c r="OXQ15" s="963"/>
      <c r="OXR15" s="962"/>
      <c r="OXS15" s="961"/>
      <c r="OXT15" s="961"/>
      <c r="OXU15" s="963"/>
      <c r="OXV15" s="962"/>
      <c r="OXW15" s="961"/>
      <c r="OXX15" s="961"/>
      <c r="OXY15" s="963"/>
      <c r="OXZ15" s="962"/>
      <c r="OYA15" s="961"/>
      <c r="OYB15" s="961"/>
      <c r="OYC15" s="963"/>
      <c r="OYD15" s="962"/>
      <c r="OYE15" s="961"/>
      <c r="OYF15" s="961"/>
      <c r="OYG15" s="963"/>
      <c r="OYH15" s="962"/>
      <c r="OYI15" s="961"/>
      <c r="OYJ15" s="961"/>
      <c r="OYK15" s="963"/>
      <c r="OYL15" s="962"/>
      <c r="OYM15" s="961"/>
      <c r="OYN15" s="961"/>
      <c r="OYO15" s="963"/>
      <c r="OYP15" s="962"/>
      <c r="OYQ15" s="961"/>
      <c r="OYR15" s="961"/>
      <c r="OYS15" s="963"/>
      <c r="OYT15" s="962"/>
      <c r="OYU15" s="961"/>
      <c r="OYV15" s="961"/>
      <c r="OYW15" s="963"/>
      <c r="OYX15" s="962"/>
      <c r="OYY15" s="961"/>
      <c r="OYZ15" s="961"/>
      <c r="OZA15" s="963"/>
      <c r="OZB15" s="962"/>
      <c r="OZC15" s="961"/>
      <c r="OZD15" s="961"/>
      <c r="OZE15" s="963"/>
      <c r="OZF15" s="962"/>
      <c r="OZG15" s="961"/>
      <c r="OZH15" s="961"/>
      <c r="OZI15" s="963"/>
      <c r="OZJ15" s="962"/>
      <c r="OZK15" s="961"/>
      <c r="OZL15" s="961"/>
      <c r="OZM15" s="963"/>
      <c r="OZN15" s="962"/>
      <c r="OZO15" s="961"/>
      <c r="OZP15" s="961"/>
      <c r="OZQ15" s="963"/>
      <c r="OZR15" s="962"/>
      <c r="OZS15" s="961"/>
      <c r="OZT15" s="961"/>
      <c r="OZU15" s="963"/>
      <c r="OZV15" s="962"/>
      <c r="OZW15" s="961"/>
      <c r="OZX15" s="961"/>
      <c r="OZY15" s="963"/>
      <c r="OZZ15" s="962"/>
      <c r="PAA15" s="961"/>
      <c r="PAB15" s="961"/>
      <c r="PAC15" s="963"/>
      <c r="PAD15" s="962"/>
      <c r="PAE15" s="961"/>
      <c r="PAF15" s="961"/>
      <c r="PAG15" s="963"/>
      <c r="PAH15" s="962"/>
      <c r="PAI15" s="961"/>
      <c r="PAJ15" s="961"/>
      <c r="PAK15" s="963"/>
      <c r="PAL15" s="962"/>
      <c r="PAM15" s="961"/>
      <c r="PAN15" s="961"/>
      <c r="PAO15" s="963"/>
      <c r="PAP15" s="962"/>
      <c r="PAQ15" s="961"/>
      <c r="PAR15" s="961"/>
      <c r="PAS15" s="963"/>
      <c r="PAT15" s="962"/>
      <c r="PAU15" s="961"/>
      <c r="PAV15" s="961"/>
      <c r="PAW15" s="963"/>
      <c r="PAX15" s="962"/>
      <c r="PAY15" s="961"/>
      <c r="PAZ15" s="961"/>
      <c r="PBA15" s="963"/>
      <c r="PBB15" s="962"/>
      <c r="PBC15" s="961"/>
      <c r="PBD15" s="961"/>
      <c r="PBE15" s="963"/>
      <c r="PBF15" s="962"/>
      <c r="PBG15" s="961"/>
      <c r="PBH15" s="961"/>
      <c r="PBI15" s="963"/>
      <c r="PBJ15" s="962"/>
      <c r="PBK15" s="961"/>
      <c r="PBL15" s="961"/>
      <c r="PBM15" s="963"/>
      <c r="PBN15" s="962"/>
      <c r="PBO15" s="961"/>
      <c r="PBP15" s="961"/>
      <c r="PBQ15" s="963"/>
      <c r="PBR15" s="962"/>
      <c r="PBS15" s="961"/>
      <c r="PBT15" s="961"/>
      <c r="PBU15" s="963"/>
      <c r="PBV15" s="962"/>
      <c r="PBW15" s="961"/>
      <c r="PBX15" s="961"/>
      <c r="PBY15" s="963"/>
      <c r="PBZ15" s="962"/>
      <c r="PCA15" s="961"/>
      <c r="PCB15" s="961"/>
      <c r="PCC15" s="963"/>
      <c r="PCD15" s="962"/>
      <c r="PCE15" s="961"/>
      <c r="PCF15" s="961"/>
      <c r="PCG15" s="963"/>
      <c r="PCH15" s="962"/>
      <c r="PCI15" s="961"/>
      <c r="PCJ15" s="961"/>
      <c r="PCK15" s="963"/>
      <c r="PCL15" s="962"/>
      <c r="PCM15" s="961"/>
      <c r="PCN15" s="961"/>
      <c r="PCO15" s="963"/>
      <c r="PCP15" s="962"/>
      <c r="PCQ15" s="961"/>
      <c r="PCR15" s="961"/>
      <c r="PCS15" s="963"/>
      <c r="PCT15" s="962"/>
      <c r="PCU15" s="961"/>
      <c r="PCV15" s="961"/>
      <c r="PCW15" s="963"/>
      <c r="PCX15" s="962"/>
      <c r="PCY15" s="961"/>
      <c r="PCZ15" s="961"/>
      <c r="PDA15" s="963"/>
      <c r="PDB15" s="962"/>
      <c r="PDC15" s="961"/>
      <c r="PDD15" s="961"/>
      <c r="PDE15" s="963"/>
      <c r="PDF15" s="962"/>
      <c r="PDG15" s="961"/>
      <c r="PDH15" s="961"/>
      <c r="PDI15" s="963"/>
      <c r="PDJ15" s="962"/>
      <c r="PDK15" s="961"/>
      <c r="PDL15" s="961"/>
      <c r="PDM15" s="963"/>
      <c r="PDN15" s="962"/>
      <c r="PDO15" s="961"/>
      <c r="PDP15" s="961"/>
      <c r="PDQ15" s="963"/>
      <c r="PDR15" s="962"/>
      <c r="PDS15" s="961"/>
      <c r="PDT15" s="961"/>
      <c r="PDU15" s="963"/>
      <c r="PDV15" s="962"/>
      <c r="PDW15" s="961"/>
      <c r="PDX15" s="961"/>
      <c r="PDY15" s="963"/>
      <c r="PDZ15" s="962"/>
      <c r="PEA15" s="961"/>
      <c r="PEB15" s="961"/>
      <c r="PEC15" s="963"/>
      <c r="PED15" s="962"/>
      <c r="PEE15" s="961"/>
      <c r="PEF15" s="961"/>
      <c r="PEG15" s="963"/>
      <c r="PEH15" s="962"/>
      <c r="PEI15" s="961"/>
      <c r="PEJ15" s="961"/>
      <c r="PEK15" s="963"/>
      <c r="PEL15" s="962"/>
      <c r="PEM15" s="961"/>
      <c r="PEN15" s="961"/>
      <c r="PEO15" s="963"/>
      <c r="PEP15" s="962"/>
      <c r="PEQ15" s="961"/>
      <c r="PER15" s="961"/>
      <c r="PES15" s="963"/>
      <c r="PET15" s="962"/>
      <c r="PEU15" s="961"/>
      <c r="PEV15" s="961"/>
      <c r="PEW15" s="963"/>
      <c r="PEX15" s="962"/>
      <c r="PEY15" s="961"/>
      <c r="PEZ15" s="961"/>
      <c r="PFA15" s="963"/>
      <c r="PFB15" s="962"/>
      <c r="PFC15" s="961"/>
      <c r="PFD15" s="961"/>
      <c r="PFE15" s="963"/>
      <c r="PFF15" s="962"/>
      <c r="PFG15" s="961"/>
      <c r="PFH15" s="961"/>
      <c r="PFI15" s="963"/>
      <c r="PFJ15" s="962"/>
      <c r="PFK15" s="961"/>
      <c r="PFL15" s="961"/>
      <c r="PFM15" s="963"/>
      <c r="PFN15" s="962"/>
      <c r="PFO15" s="961"/>
      <c r="PFP15" s="961"/>
      <c r="PFQ15" s="963"/>
      <c r="PFR15" s="962"/>
      <c r="PFS15" s="961"/>
      <c r="PFT15" s="961"/>
      <c r="PFU15" s="963"/>
      <c r="PFV15" s="962"/>
      <c r="PFW15" s="961"/>
      <c r="PFX15" s="961"/>
      <c r="PFY15" s="963"/>
      <c r="PFZ15" s="962"/>
      <c r="PGA15" s="961"/>
      <c r="PGB15" s="961"/>
      <c r="PGC15" s="963"/>
      <c r="PGD15" s="962"/>
      <c r="PGE15" s="961"/>
      <c r="PGF15" s="961"/>
      <c r="PGG15" s="963"/>
      <c r="PGH15" s="962"/>
      <c r="PGI15" s="961"/>
      <c r="PGJ15" s="961"/>
      <c r="PGK15" s="963"/>
      <c r="PGL15" s="962"/>
      <c r="PGM15" s="961"/>
      <c r="PGN15" s="961"/>
      <c r="PGO15" s="963"/>
      <c r="PGP15" s="962"/>
      <c r="PGQ15" s="961"/>
      <c r="PGR15" s="961"/>
      <c r="PGS15" s="963"/>
      <c r="PGT15" s="962"/>
      <c r="PGU15" s="961"/>
      <c r="PGV15" s="961"/>
      <c r="PGW15" s="963"/>
      <c r="PGX15" s="962"/>
      <c r="PGY15" s="961"/>
      <c r="PGZ15" s="961"/>
      <c r="PHA15" s="963"/>
      <c r="PHB15" s="962"/>
      <c r="PHC15" s="961"/>
      <c r="PHD15" s="961"/>
      <c r="PHE15" s="963"/>
      <c r="PHF15" s="962"/>
      <c r="PHG15" s="961"/>
      <c r="PHH15" s="961"/>
      <c r="PHI15" s="963"/>
      <c r="PHJ15" s="962"/>
      <c r="PHK15" s="961"/>
      <c r="PHL15" s="961"/>
      <c r="PHM15" s="963"/>
      <c r="PHN15" s="962"/>
      <c r="PHO15" s="961"/>
      <c r="PHP15" s="961"/>
      <c r="PHQ15" s="963"/>
      <c r="PHR15" s="962"/>
      <c r="PHS15" s="961"/>
      <c r="PHT15" s="961"/>
      <c r="PHU15" s="963"/>
      <c r="PHV15" s="962"/>
      <c r="PHW15" s="961"/>
      <c r="PHX15" s="961"/>
      <c r="PHY15" s="963"/>
      <c r="PHZ15" s="962"/>
      <c r="PIA15" s="961"/>
      <c r="PIB15" s="961"/>
      <c r="PIC15" s="963"/>
      <c r="PID15" s="962"/>
      <c r="PIE15" s="961"/>
      <c r="PIF15" s="961"/>
      <c r="PIG15" s="963"/>
      <c r="PIH15" s="962"/>
      <c r="PII15" s="961"/>
      <c r="PIJ15" s="961"/>
      <c r="PIK15" s="963"/>
      <c r="PIL15" s="962"/>
      <c r="PIM15" s="961"/>
      <c r="PIN15" s="961"/>
      <c r="PIO15" s="963"/>
      <c r="PIP15" s="962"/>
      <c r="PIQ15" s="961"/>
      <c r="PIR15" s="961"/>
      <c r="PIS15" s="963"/>
      <c r="PIT15" s="962"/>
      <c r="PIU15" s="961"/>
      <c r="PIV15" s="961"/>
      <c r="PIW15" s="963"/>
      <c r="PIX15" s="962"/>
      <c r="PIY15" s="961"/>
      <c r="PIZ15" s="961"/>
      <c r="PJA15" s="963"/>
      <c r="PJB15" s="962"/>
      <c r="PJC15" s="961"/>
      <c r="PJD15" s="961"/>
      <c r="PJE15" s="963"/>
      <c r="PJF15" s="962"/>
      <c r="PJG15" s="961"/>
      <c r="PJH15" s="961"/>
      <c r="PJI15" s="963"/>
      <c r="PJJ15" s="962"/>
      <c r="PJK15" s="961"/>
      <c r="PJL15" s="961"/>
      <c r="PJM15" s="963"/>
      <c r="PJN15" s="962"/>
      <c r="PJO15" s="961"/>
      <c r="PJP15" s="961"/>
      <c r="PJQ15" s="963"/>
      <c r="PJR15" s="962"/>
      <c r="PJS15" s="961"/>
      <c r="PJT15" s="961"/>
      <c r="PJU15" s="963"/>
      <c r="PJV15" s="962"/>
      <c r="PJW15" s="961"/>
      <c r="PJX15" s="961"/>
      <c r="PJY15" s="963"/>
      <c r="PJZ15" s="962"/>
      <c r="PKA15" s="961"/>
      <c r="PKB15" s="961"/>
      <c r="PKC15" s="963"/>
      <c r="PKD15" s="962"/>
      <c r="PKE15" s="961"/>
      <c r="PKF15" s="961"/>
      <c r="PKG15" s="963"/>
      <c r="PKH15" s="962"/>
      <c r="PKI15" s="961"/>
      <c r="PKJ15" s="961"/>
      <c r="PKK15" s="963"/>
      <c r="PKL15" s="962"/>
      <c r="PKM15" s="961"/>
      <c r="PKN15" s="961"/>
      <c r="PKO15" s="963"/>
      <c r="PKP15" s="962"/>
      <c r="PKQ15" s="961"/>
      <c r="PKR15" s="961"/>
      <c r="PKS15" s="963"/>
      <c r="PKT15" s="962"/>
      <c r="PKU15" s="961"/>
      <c r="PKV15" s="961"/>
      <c r="PKW15" s="963"/>
      <c r="PKX15" s="962"/>
      <c r="PKY15" s="961"/>
      <c r="PKZ15" s="961"/>
      <c r="PLA15" s="963"/>
      <c r="PLB15" s="962"/>
      <c r="PLC15" s="961"/>
      <c r="PLD15" s="961"/>
      <c r="PLE15" s="963"/>
      <c r="PLF15" s="962"/>
      <c r="PLG15" s="961"/>
      <c r="PLH15" s="961"/>
      <c r="PLI15" s="963"/>
      <c r="PLJ15" s="962"/>
      <c r="PLK15" s="961"/>
      <c r="PLL15" s="961"/>
      <c r="PLM15" s="963"/>
      <c r="PLN15" s="962"/>
      <c r="PLO15" s="961"/>
      <c r="PLP15" s="961"/>
      <c r="PLQ15" s="963"/>
      <c r="PLR15" s="962"/>
      <c r="PLS15" s="961"/>
      <c r="PLT15" s="961"/>
      <c r="PLU15" s="963"/>
      <c r="PLV15" s="962"/>
      <c r="PLW15" s="961"/>
      <c r="PLX15" s="961"/>
      <c r="PLY15" s="963"/>
      <c r="PLZ15" s="962"/>
      <c r="PMA15" s="961"/>
      <c r="PMB15" s="961"/>
      <c r="PMC15" s="963"/>
      <c r="PMD15" s="962"/>
      <c r="PME15" s="961"/>
      <c r="PMF15" s="961"/>
      <c r="PMG15" s="963"/>
      <c r="PMH15" s="962"/>
      <c r="PMI15" s="961"/>
      <c r="PMJ15" s="961"/>
      <c r="PMK15" s="963"/>
      <c r="PML15" s="962"/>
      <c r="PMM15" s="961"/>
      <c r="PMN15" s="961"/>
      <c r="PMO15" s="963"/>
      <c r="PMP15" s="962"/>
      <c r="PMQ15" s="961"/>
      <c r="PMR15" s="961"/>
      <c r="PMS15" s="963"/>
      <c r="PMT15" s="962"/>
      <c r="PMU15" s="961"/>
      <c r="PMV15" s="961"/>
      <c r="PMW15" s="963"/>
      <c r="PMX15" s="962"/>
      <c r="PMY15" s="961"/>
      <c r="PMZ15" s="961"/>
      <c r="PNA15" s="963"/>
      <c r="PNB15" s="962"/>
      <c r="PNC15" s="961"/>
      <c r="PND15" s="961"/>
      <c r="PNE15" s="963"/>
      <c r="PNF15" s="962"/>
      <c r="PNG15" s="961"/>
      <c r="PNH15" s="961"/>
      <c r="PNI15" s="963"/>
      <c r="PNJ15" s="962"/>
      <c r="PNK15" s="961"/>
      <c r="PNL15" s="961"/>
      <c r="PNM15" s="963"/>
      <c r="PNN15" s="962"/>
      <c r="PNO15" s="961"/>
      <c r="PNP15" s="961"/>
      <c r="PNQ15" s="963"/>
      <c r="PNR15" s="962"/>
      <c r="PNS15" s="961"/>
      <c r="PNT15" s="961"/>
      <c r="PNU15" s="963"/>
      <c r="PNV15" s="962"/>
      <c r="PNW15" s="961"/>
      <c r="PNX15" s="961"/>
      <c r="PNY15" s="963"/>
      <c r="PNZ15" s="962"/>
      <c r="POA15" s="961"/>
      <c r="POB15" s="961"/>
      <c r="POC15" s="963"/>
      <c r="POD15" s="962"/>
      <c r="POE15" s="961"/>
      <c r="POF15" s="961"/>
      <c r="POG15" s="963"/>
      <c r="POH15" s="962"/>
      <c r="POI15" s="961"/>
      <c r="POJ15" s="961"/>
      <c r="POK15" s="963"/>
      <c r="POL15" s="962"/>
      <c r="POM15" s="961"/>
      <c r="PON15" s="961"/>
      <c r="POO15" s="963"/>
      <c r="POP15" s="962"/>
      <c r="POQ15" s="961"/>
      <c r="POR15" s="961"/>
      <c r="POS15" s="963"/>
      <c r="POT15" s="962"/>
      <c r="POU15" s="961"/>
      <c r="POV15" s="961"/>
      <c r="POW15" s="963"/>
      <c r="POX15" s="962"/>
      <c r="POY15" s="961"/>
      <c r="POZ15" s="961"/>
      <c r="PPA15" s="963"/>
      <c r="PPB15" s="962"/>
      <c r="PPC15" s="961"/>
      <c r="PPD15" s="961"/>
      <c r="PPE15" s="963"/>
      <c r="PPF15" s="962"/>
      <c r="PPG15" s="961"/>
      <c r="PPH15" s="961"/>
      <c r="PPI15" s="963"/>
      <c r="PPJ15" s="962"/>
      <c r="PPK15" s="961"/>
      <c r="PPL15" s="961"/>
      <c r="PPM15" s="963"/>
      <c r="PPN15" s="962"/>
      <c r="PPO15" s="961"/>
      <c r="PPP15" s="961"/>
      <c r="PPQ15" s="963"/>
      <c r="PPR15" s="962"/>
      <c r="PPS15" s="961"/>
      <c r="PPT15" s="961"/>
      <c r="PPU15" s="963"/>
      <c r="PPV15" s="962"/>
      <c r="PPW15" s="961"/>
      <c r="PPX15" s="961"/>
      <c r="PPY15" s="963"/>
      <c r="PPZ15" s="962"/>
      <c r="PQA15" s="961"/>
      <c r="PQB15" s="961"/>
      <c r="PQC15" s="963"/>
      <c r="PQD15" s="962"/>
      <c r="PQE15" s="961"/>
      <c r="PQF15" s="961"/>
      <c r="PQG15" s="963"/>
      <c r="PQH15" s="962"/>
      <c r="PQI15" s="961"/>
      <c r="PQJ15" s="961"/>
      <c r="PQK15" s="963"/>
      <c r="PQL15" s="962"/>
      <c r="PQM15" s="961"/>
      <c r="PQN15" s="961"/>
      <c r="PQO15" s="963"/>
      <c r="PQP15" s="962"/>
      <c r="PQQ15" s="961"/>
      <c r="PQR15" s="961"/>
      <c r="PQS15" s="963"/>
      <c r="PQT15" s="962"/>
      <c r="PQU15" s="961"/>
      <c r="PQV15" s="961"/>
      <c r="PQW15" s="963"/>
      <c r="PQX15" s="962"/>
      <c r="PQY15" s="961"/>
      <c r="PQZ15" s="961"/>
      <c r="PRA15" s="963"/>
      <c r="PRB15" s="962"/>
      <c r="PRC15" s="961"/>
      <c r="PRD15" s="961"/>
      <c r="PRE15" s="963"/>
      <c r="PRF15" s="962"/>
      <c r="PRG15" s="961"/>
      <c r="PRH15" s="961"/>
      <c r="PRI15" s="963"/>
      <c r="PRJ15" s="962"/>
      <c r="PRK15" s="961"/>
      <c r="PRL15" s="961"/>
      <c r="PRM15" s="963"/>
      <c r="PRN15" s="962"/>
      <c r="PRO15" s="961"/>
      <c r="PRP15" s="961"/>
      <c r="PRQ15" s="963"/>
      <c r="PRR15" s="962"/>
      <c r="PRS15" s="961"/>
      <c r="PRT15" s="961"/>
      <c r="PRU15" s="963"/>
      <c r="PRV15" s="962"/>
      <c r="PRW15" s="961"/>
      <c r="PRX15" s="961"/>
      <c r="PRY15" s="963"/>
      <c r="PRZ15" s="962"/>
      <c r="PSA15" s="961"/>
      <c r="PSB15" s="961"/>
      <c r="PSC15" s="963"/>
      <c r="PSD15" s="962"/>
      <c r="PSE15" s="961"/>
      <c r="PSF15" s="961"/>
      <c r="PSG15" s="963"/>
      <c r="PSH15" s="962"/>
      <c r="PSI15" s="961"/>
      <c r="PSJ15" s="961"/>
      <c r="PSK15" s="963"/>
      <c r="PSL15" s="962"/>
      <c r="PSM15" s="961"/>
      <c r="PSN15" s="961"/>
      <c r="PSO15" s="963"/>
      <c r="PSP15" s="962"/>
      <c r="PSQ15" s="961"/>
      <c r="PSR15" s="961"/>
      <c r="PSS15" s="963"/>
      <c r="PST15" s="962"/>
      <c r="PSU15" s="961"/>
      <c r="PSV15" s="961"/>
      <c r="PSW15" s="963"/>
      <c r="PSX15" s="962"/>
      <c r="PSY15" s="961"/>
      <c r="PSZ15" s="961"/>
      <c r="PTA15" s="963"/>
      <c r="PTB15" s="962"/>
      <c r="PTC15" s="961"/>
      <c r="PTD15" s="961"/>
      <c r="PTE15" s="963"/>
      <c r="PTF15" s="962"/>
      <c r="PTG15" s="961"/>
      <c r="PTH15" s="961"/>
      <c r="PTI15" s="963"/>
      <c r="PTJ15" s="962"/>
      <c r="PTK15" s="961"/>
      <c r="PTL15" s="961"/>
      <c r="PTM15" s="963"/>
      <c r="PTN15" s="962"/>
      <c r="PTO15" s="961"/>
      <c r="PTP15" s="961"/>
      <c r="PTQ15" s="963"/>
      <c r="PTR15" s="962"/>
      <c r="PTS15" s="961"/>
      <c r="PTT15" s="961"/>
      <c r="PTU15" s="963"/>
      <c r="PTV15" s="962"/>
      <c r="PTW15" s="961"/>
      <c r="PTX15" s="961"/>
      <c r="PTY15" s="963"/>
      <c r="PTZ15" s="962"/>
      <c r="PUA15" s="961"/>
      <c r="PUB15" s="961"/>
      <c r="PUC15" s="963"/>
      <c r="PUD15" s="962"/>
      <c r="PUE15" s="961"/>
      <c r="PUF15" s="961"/>
      <c r="PUG15" s="963"/>
      <c r="PUH15" s="962"/>
      <c r="PUI15" s="961"/>
      <c r="PUJ15" s="961"/>
      <c r="PUK15" s="963"/>
      <c r="PUL15" s="962"/>
      <c r="PUM15" s="961"/>
      <c r="PUN15" s="961"/>
      <c r="PUO15" s="963"/>
      <c r="PUP15" s="962"/>
      <c r="PUQ15" s="961"/>
      <c r="PUR15" s="961"/>
      <c r="PUS15" s="963"/>
      <c r="PUT15" s="962"/>
      <c r="PUU15" s="961"/>
      <c r="PUV15" s="961"/>
      <c r="PUW15" s="963"/>
      <c r="PUX15" s="962"/>
      <c r="PUY15" s="961"/>
      <c r="PUZ15" s="961"/>
      <c r="PVA15" s="963"/>
      <c r="PVB15" s="962"/>
      <c r="PVC15" s="961"/>
      <c r="PVD15" s="961"/>
      <c r="PVE15" s="963"/>
      <c r="PVF15" s="962"/>
      <c r="PVG15" s="961"/>
      <c r="PVH15" s="961"/>
      <c r="PVI15" s="963"/>
      <c r="PVJ15" s="962"/>
      <c r="PVK15" s="961"/>
      <c r="PVL15" s="961"/>
      <c r="PVM15" s="963"/>
      <c r="PVN15" s="962"/>
      <c r="PVO15" s="961"/>
      <c r="PVP15" s="961"/>
      <c r="PVQ15" s="963"/>
      <c r="PVR15" s="962"/>
      <c r="PVS15" s="961"/>
      <c r="PVT15" s="961"/>
      <c r="PVU15" s="963"/>
      <c r="PVV15" s="962"/>
      <c r="PVW15" s="961"/>
      <c r="PVX15" s="961"/>
      <c r="PVY15" s="963"/>
      <c r="PVZ15" s="962"/>
      <c r="PWA15" s="961"/>
      <c r="PWB15" s="961"/>
      <c r="PWC15" s="963"/>
      <c r="PWD15" s="962"/>
      <c r="PWE15" s="961"/>
      <c r="PWF15" s="961"/>
      <c r="PWG15" s="963"/>
      <c r="PWH15" s="962"/>
      <c r="PWI15" s="961"/>
      <c r="PWJ15" s="961"/>
      <c r="PWK15" s="963"/>
      <c r="PWL15" s="962"/>
      <c r="PWM15" s="961"/>
      <c r="PWN15" s="961"/>
      <c r="PWO15" s="963"/>
      <c r="PWP15" s="962"/>
      <c r="PWQ15" s="961"/>
      <c r="PWR15" s="961"/>
      <c r="PWS15" s="963"/>
      <c r="PWT15" s="962"/>
      <c r="PWU15" s="961"/>
      <c r="PWV15" s="961"/>
      <c r="PWW15" s="963"/>
      <c r="PWX15" s="962"/>
      <c r="PWY15" s="961"/>
      <c r="PWZ15" s="961"/>
      <c r="PXA15" s="963"/>
      <c r="PXB15" s="962"/>
      <c r="PXC15" s="961"/>
      <c r="PXD15" s="961"/>
      <c r="PXE15" s="963"/>
      <c r="PXF15" s="962"/>
      <c r="PXG15" s="961"/>
      <c r="PXH15" s="961"/>
      <c r="PXI15" s="963"/>
      <c r="PXJ15" s="962"/>
      <c r="PXK15" s="961"/>
      <c r="PXL15" s="961"/>
      <c r="PXM15" s="963"/>
      <c r="PXN15" s="962"/>
      <c r="PXO15" s="961"/>
      <c r="PXP15" s="961"/>
      <c r="PXQ15" s="963"/>
      <c r="PXR15" s="962"/>
      <c r="PXS15" s="961"/>
      <c r="PXT15" s="961"/>
      <c r="PXU15" s="963"/>
      <c r="PXV15" s="962"/>
      <c r="PXW15" s="961"/>
      <c r="PXX15" s="961"/>
      <c r="PXY15" s="963"/>
      <c r="PXZ15" s="962"/>
      <c r="PYA15" s="961"/>
      <c r="PYB15" s="961"/>
      <c r="PYC15" s="963"/>
      <c r="PYD15" s="962"/>
      <c r="PYE15" s="961"/>
      <c r="PYF15" s="961"/>
      <c r="PYG15" s="963"/>
      <c r="PYH15" s="962"/>
      <c r="PYI15" s="961"/>
      <c r="PYJ15" s="961"/>
      <c r="PYK15" s="963"/>
      <c r="PYL15" s="962"/>
      <c r="PYM15" s="961"/>
      <c r="PYN15" s="961"/>
      <c r="PYO15" s="963"/>
      <c r="PYP15" s="962"/>
      <c r="PYQ15" s="961"/>
      <c r="PYR15" s="961"/>
      <c r="PYS15" s="963"/>
      <c r="PYT15" s="962"/>
      <c r="PYU15" s="961"/>
      <c r="PYV15" s="961"/>
      <c r="PYW15" s="963"/>
      <c r="PYX15" s="962"/>
      <c r="PYY15" s="961"/>
      <c r="PYZ15" s="961"/>
      <c r="PZA15" s="963"/>
      <c r="PZB15" s="962"/>
      <c r="PZC15" s="961"/>
      <c r="PZD15" s="961"/>
      <c r="PZE15" s="963"/>
      <c r="PZF15" s="962"/>
      <c r="PZG15" s="961"/>
      <c r="PZH15" s="961"/>
      <c r="PZI15" s="963"/>
      <c r="PZJ15" s="962"/>
      <c r="PZK15" s="961"/>
      <c r="PZL15" s="961"/>
      <c r="PZM15" s="963"/>
      <c r="PZN15" s="962"/>
      <c r="PZO15" s="961"/>
      <c r="PZP15" s="961"/>
      <c r="PZQ15" s="963"/>
      <c r="PZR15" s="962"/>
      <c r="PZS15" s="961"/>
      <c r="PZT15" s="961"/>
      <c r="PZU15" s="963"/>
      <c r="PZV15" s="962"/>
      <c r="PZW15" s="961"/>
      <c r="PZX15" s="961"/>
      <c r="PZY15" s="963"/>
      <c r="PZZ15" s="962"/>
      <c r="QAA15" s="961"/>
      <c r="QAB15" s="961"/>
      <c r="QAC15" s="963"/>
      <c r="QAD15" s="962"/>
      <c r="QAE15" s="961"/>
      <c r="QAF15" s="961"/>
      <c r="QAG15" s="963"/>
      <c r="QAH15" s="962"/>
      <c r="QAI15" s="961"/>
      <c r="QAJ15" s="961"/>
      <c r="QAK15" s="963"/>
      <c r="QAL15" s="962"/>
      <c r="QAM15" s="961"/>
      <c r="QAN15" s="961"/>
      <c r="QAO15" s="963"/>
      <c r="QAP15" s="962"/>
      <c r="QAQ15" s="961"/>
      <c r="QAR15" s="961"/>
      <c r="QAS15" s="963"/>
      <c r="QAT15" s="962"/>
      <c r="QAU15" s="961"/>
      <c r="QAV15" s="961"/>
      <c r="QAW15" s="963"/>
      <c r="QAX15" s="962"/>
      <c r="QAY15" s="961"/>
      <c r="QAZ15" s="961"/>
      <c r="QBA15" s="963"/>
      <c r="QBB15" s="962"/>
      <c r="QBC15" s="961"/>
      <c r="QBD15" s="961"/>
      <c r="QBE15" s="963"/>
      <c r="QBF15" s="962"/>
      <c r="QBG15" s="961"/>
      <c r="QBH15" s="961"/>
      <c r="QBI15" s="963"/>
      <c r="QBJ15" s="962"/>
      <c r="QBK15" s="961"/>
      <c r="QBL15" s="961"/>
      <c r="QBM15" s="963"/>
      <c r="QBN15" s="962"/>
      <c r="QBO15" s="961"/>
      <c r="QBP15" s="961"/>
      <c r="QBQ15" s="963"/>
      <c r="QBR15" s="962"/>
      <c r="QBS15" s="961"/>
      <c r="QBT15" s="961"/>
      <c r="QBU15" s="963"/>
      <c r="QBV15" s="962"/>
      <c r="QBW15" s="961"/>
      <c r="QBX15" s="961"/>
      <c r="QBY15" s="963"/>
      <c r="QBZ15" s="962"/>
      <c r="QCA15" s="961"/>
      <c r="QCB15" s="961"/>
      <c r="QCC15" s="963"/>
      <c r="QCD15" s="962"/>
      <c r="QCE15" s="961"/>
      <c r="QCF15" s="961"/>
      <c r="QCG15" s="963"/>
      <c r="QCH15" s="962"/>
      <c r="QCI15" s="961"/>
      <c r="QCJ15" s="961"/>
      <c r="QCK15" s="963"/>
      <c r="QCL15" s="962"/>
      <c r="QCM15" s="961"/>
      <c r="QCN15" s="961"/>
      <c r="QCO15" s="963"/>
      <c r="QCP15" s="962"/>
      <c r="QCQ15" s="961"/>
      <c r="QCR15" s="961"/>
      <c r="QCS15" s="963"/>
      <c r="QCT15" s="962"/>
      <c r="QCU15" s="961"/>
      <c r="QCV15" s="961"/>
      <c r="QCW15" s="963"/>
      <c r="QCX15" s="962"/>
      <c r="QCY15" s="961"/>
      <c r="QCZ15" s="961"/>
      <c r="QDA15" s="963"/>
      <c r="QDB15" s="962"/>
      <c r="QDC15" s="961"/>
      <c r="QDD15" s="961"/>
      <c r="QDE15" s="963"/>
      <c r="QDF15" s="962"/>
      <c r="QDG15" s="961"/>
      <c r="QDH15" s="961"/>
      <c r="QDI15" s="963"/>
      <c r="QDJ15" s="962"/>
      <c r="QDK15" s="961"/>
      <c r="QDL15" s="961"/>
      <c r="QDM15" s="963"/>
      <c r="QDN15" s="962"/>
      <c r="QDO15" s="961"/>
      <c r="QDP15" s="961"/>
      <c r="QDQ15" s="963"/>
      <c r="QDR15" s="962"/>
      <c r="QDS15" s="961"/>
      <c r="QDT15" s="961"/>
      <c r="QDU15" s="963"/>
      <c r="QDV15" s="962"/>
      <c r="QDW15" s="961"/>
      <c r="QDX15" s="961"/>
      <c r="QDY15" s="963"/>
      <c r="QDZ15" s="962"/>
      <c r="QEA15" s="961"/>
      <c r="QEB15" s="961"/>
      <c r="QEC15" s="963"/>
      <c r="QED15" s="962"/>
      <c r="QEE15" s="961"/>
      <c r="QEF15" s="961"/>
      <c r="QEG15" s="963"/>
      <c r="QEH15" s="962"/>
      <c r="QEI15" s="961"/>
      <c r="QEJ15" s="961"/>
      <c r="QEK15" s="963"/>
      <c r="QEL15" s="962"/>
      <c r="QEM15" s="961"/>
      <c r="QEN15" s="961"/>
      <c r="QEO15" s="963"/>
      <c r="QEP15" s="962"/>
      <c r="QEQ15" s="961"/>
      <c r="QER15" s="961"/>
      <c r="QES15" s="963"/>
      <c r="QET15" s="962"/>
      <c r="QEU15" s="961"/>
      <c r="QEV15" s="961"/>
      <c r="QEW15" s="963"/>
      <c r="QEX15" s="962"/>
      <c r="QEY15" s="961"/>
      <c r="QEZ15" s="961"/>
      <c r="QFA15" s="963"/>
      <c r="QFB15" s="962"/>
      <c r="QFC15" s="961"/>
      <c r="QFD15" s="961"/>
      <c r="QFE15" s="963"/>
      <c r="QFF15" s="962"/>
      <c r="QFG15" s="961"/>
      <c r="QFH15" s="961"/>
      <c r="QFI15" s="963"/>
      <c r="QFJ15" s="962"/>
      <c r="QFK15" s="961"/>
      <c r="QFL15" s="961"/>
      <c r="QFM15" s="963"/>
      <c r="QFN15" s="962"/>
      <c r="QFO15" s="961"/>
      <c r="QFP15" s="961"/>
      <c r="QFQ15" s="963"/>
      <c r="QFR15" s="962"/>
      <c r="QFS15" s="961"/>
      <c r="QFT15" s="961"/>
      <c r="QFU15" s="963"/>
      <c r="QFV15" s="962"/>
      <c r="QFW15" s="961"/>
      <c r="QFX15" s="961"/>
      <c r="QFY15" s="963"/>
      <c r="QFZ15" s="962"/>
      <c r="QGA15" s="961"/>
      <c r="QGB15" s="961"/>
      <c r="QGC15" s="963"/>
      <c r="QGD15" s="962"/>
      <c r="QGE15" s="961"/>
      <c r="QGF15" s="961"/>
      <c r="QGG15" s="963"/>
      <c r="QGH15" s="962"/>
      <c r="QGI15" s="961"/>
      <c r="QGJ15" s="961"/>
      <c r="QGK15" s="963"/>
      <c r="QGL15" s="962"/>
      <c r="QGM15" s="961"/>
      <c r="QGN15" s="961"/>
      <c r="QGO15" s="963"/>
      <c r="QGP15" s="962"/>
      <c r="QGQ15" s="961"/>
      <c r="QGR15" s="961"/>
      <c r="QGS15" s="963"/>
      <c r="QGT15" s="962"/>
      <c r="QGU15" s="961"/>
      <c r="QGV15" s="961"/>
      <c r="QGW15" s="963"/>
      <c r="QGX15" s="962"/>
      <c r="QGY15" s="961"/>
      <c r="QGZ15" s="961"/>
      <c r="QHA15" s="963"/>
      <c r="QHB15" s="962"/>
      <c r="QHC15" s="961"/>
      <c r="QHD15" s="961"/>
      <c r="QHE15" s="963"/>
      <c r="QHF15" s="962"/>
      <c r="QHG15" s="961"/>
      <c r="QHH15" s="961"/>
      <c r="QHI15" s="963"/>
      <c r="QHJ15" s="962"/>
      <c r="QHK15" s="961"/>
      <c r="QHL15" s="961"/>
      <c r="QHM15" s="963"/>
      <c r="QHN15" s="962"/>
      <c r="QHO15" s="961"/>
      <c r="QHP15" s="961"/>
      <c r="QHQ15" s="963"/>
      <c r="QHR15" s="962"/>
      <c r="QHS15" s="961"/>
      <c r="QHT15" s="961"/>
      <c r="QHU15" s="963"/>
      <c r="QHV15" s="962"/>
      <c r="QHW15" s="961"/>
      <c r="QHX15" s="961"/>
      <c r="QHY15" s="963"/>
      <c r="QHZ15" s="962"/>
      <c r="QIA15" s="961"/>
      <c r="QIB15" s="961"/>
      <c r="QIC15" s="963"/>
      <c r="QID15" s="962"/>
      <c r="QIE15" s="961"/>
      <c r="QIF15" s="961"/>
      <c r="QIG15" s="963"/>
      <c r="QIH15" s="962"/>
      <c r="QII15" s="961"/>
      <c r="QIJ15" s="961"/>
      <c r="QIK15" s="963"/>
      <c r="QIL15" s="962"/>
      <c r="QIM15" s="961"/>
      <c r="QIN15" s="961"/>
      <c r="QIO15" s="963"/>
      <c r="QIP15" s="962"/>
      <c r="QIQ15" s="961"/>
      <c r="QIR15" s="961"/>
      <c r="QIS15" s="963"/>
      <c r="QIT15" s="962"/>
      <c r="QIU15" s="961"/>
      <c r="QIV15" s="961"/>
      <c r="QIW15" s="963"/>
      <c r="QIX15" s="962"/>
      <c r="QIY15" s="961"/>
      <c r="QIZ15" s="961"/>
      <c r="QJA15" s="963"/>
      <c r="QJB15" s="962"/>
      <c r="QJC15" s="961"/>
      <c r="QJD15" s="961"/>
      <c r="QJE15" s="963"/>
      <c r="QJF15" s="962"/>
      <c r="QJG15" s="961"/>
      <c r="QJH15" s="961"/>
      <c r="QJI15" s="963"/>
      <c r="QJJ15" s="962"/>
      <c r="QJK15" s="961"/>
      <c r="QJL15" s="961"/>
      <c r="QJM15" s="963"/>
      <c r="QJN15" s="962"/>
      <c r="QJO15" s="961"/>
      <c r="QJP15" s="961"/>
      <c r="QJQ15" s="963"/>
      <c r="QJR15" s="962"/>
      <c r="QJS15" s="961"/>
      <c r="QJT15" s="961"/>
      <c r="QJU15" s="963"/>
      <c r="QJV15" s="962"/>
      <c r="QJW15" s="961"/>
      <c r="QJX15" s="961"/>
      <c r="QJY15" s="963"/>
      <c r="QJZ15" s="962"/>
      <c r="QKA15" s="961"/>
      <c r="QKB15" s="961"/>
      <c r="QKC15" s="963"/>
      <c r="QKD15" s="962"/>
      <c r="QKE15" s="961"/>
      <c r="QKF15" s="961"/>
      <c r="QKG15" s="963"/>
      <c r="QKH15" s="962"/>
      <c r="QKI15" s="961"/>
      <c r="QKJ15" s="961"/>
      <c r="QKK15" s="963"/>
      <c r="QKL15" s="962"/>
      <c r="QKM15" s="961"/>
      <c r="QKN15" s="961"/>
      <c r="QKO15" s="963"/>
      <c r="QKP15" s="962"/>
      <c r="QKQ15" s="961"/>
      <c r="QKR15" s="961"/>
      <c r="QKS15" s="963"/>
      <c r="QKT15" s="962"/>
      <c r="QKU15" s="961"/>
      <c r="QKV15" s="961"/>
      <c r="QKW15" s="963"/>
      <c r="QKX15" s="962"/>
      <c r="QKY15" s="961"/>
      <c r="QKZ15" s="961"/>
      <c r="QLA15" s="963"/>
      <c r="QLB15" s="962"/>
      <c r="QLC15" s="961"/>
      <c r="QLD15" s="961"/>
      <c r="QLE15" s="963"/>
      <c r="QLF15" s="962"/>
      <c r="QLG15" s="961"/>
      <c r="QLH15" s="961"/>
      <c r="QLI15" s="963"/>
      <c r="QLJ15" s="962"/>
      <c r="QLK15" s="961"/>
      <c r="QLL15" s="961"/>
      <c r="QLM15" s="963"/>
      <c r="QLN15" s="962"/>
      <c r="QLO15" s="961"/>
      <c r="QLP15" s="961"/>
      <c r="QLQ15" s="963"/>
      <c r="QLR15" s="962"/>
      <c r="QLS15" s="961"/>
      <c r="QLT15" s="961"/>
      <c r="QLU15" s="963"/>
      <c r="QLV15" s="962"/>
      <c r="QLW15" s="961"/>
      <c r="QLX15" s="961"/>
      <c r="QLY15" s="963"/>
      <c r="QLZ15" s="962"/>
      <c r="QMA15" s="961"/>
      <c r="QMB15" s="961"/>
      <c r="QMC15" s="963"/>
      <c r="QMD15" s="962"/>
      <c r="QME15" s="961"/>
      <c r="QMF15" s="961"/>
      <c r="QMG15" s="963"/>
      <c r="QMH15" s="962"/>
      <c r="QMI15" s="961"/>
      <c r="QMJ15" s="961"/>
      <c r="QMK15" s="963"/>
      <c r="QML15" s="962"/>
      <c r="QMM15" s="961"/>
      <c r="QMN15" s="961"/>
      <c r="QMO15" s="963"/>
      <c r="QMP15" s="962"/>
      <c r="QMQ15" s="961"/>
      <c r="QMR15" s="961"/>
      <c r="QMS15" s="963"/>
      <c r="QMT15" s="962"/>
      <c r="QMU15" s="961"/>
      <c r="QMV15" s="961"/>
      <c r="QMW15" s="963"/>
      <c r="QMX15" s="962"/>
      <c r="QMY15" s="961"/>
      <c r="QMZ15" s="961"/>
      <c r="QNA15" s="963"/>
      <c r="QNB15" s="962"/>
      <c r="QNC15" s="961"/>
      <c r="QND15" s="961"/>
      <c r="QNE15" s="963"/>
      <c r="QNF15" s="962"/>
      <c r="QNG15" s="961"/>
      <c r="QNH15" s="961"/>
      <c r="QNI15" s="963"/>
      <c r="QNJ15" s="962"/>
      <c r="QNK15" s="961"/>
      <c r="QNL15" s="961"/>
      <c r="QNM15" s="963"/>
      <c r="QNN15" s="962"/>
      <c r="QNO15" s="961"/>
      <c r="QNP15" s="961"/>
      <c r="QNQ15" s="963"/>
      <c r="QNR15" s="962"/>
      <c r="QNS15" s="961"/>
      <c r="QNT15" s="961"/>
      <c r="QNU15" s="963"/>
      <c r="QNV15" s="962"/>
      <c r="QNW15" s="961"/>
      <c r="QNX15" s="961"/>
      <c r="QNY15" s="963"/>
      <c r="QNZ15" s="962"/>
      <c r="QOA15" s="961"/>
      <c r="QOB15" s="961"/>
      <c r="QOC15" s="963"/>
      <c r="QOD15" s="962"/>
      <c r="QOE15" s="961"/>
      <c r="QOF15" s="961"/>
      <c r="QOG15" s="963"/>
      <c r="QOH15" s="962"/>
      <c r="QOI15" s="961"/>
      <c r="QOJ15" s="961"/>
      <c r="QOK15" s="963"/>
      <c r="QOL15" s="962"/>
      <c r="QOM15" s="961"/>
      <c r="QON15" s="961"/>
      <c r="QOO15" s="963"/>
      <c r="QOP15" s="962"/>
      <c r="QOQ15" s="961"/>
      <c r="QOR15" s="961"/>
      <c r="QOS15" s="963"/>
      <c r="QOT15" s="962"/>
      <c r="QOU15" s="961"/>
      <c r="QOV15" s="961"/>
      <c r="QOW15" s="963"/>
      <c r="QOX15" s="962"/>
      <c r="QOY15" s="961"/>
      <c r="QOZ15" s="961"/>
      <c r="QPA15" s="963"/>
      <c r="QPB15" s="962"/>
      <c r="QPC15" s="961"/>
      <c r="QPD15" s="961"/>
      <c r="QPE15" s="963"/>
      <c r="QPF15" s="962"/>
      <c r="QPG15" s="961"/>
      <c r="QPH15" s="961"/>
      <c r="QPI15" s="963"/>
      <c r="QPJ15" s="962"/>
      <c r="QPK15" s="961"/>
      <c r="QPL15" s="961"/>
      <c r="QPM15" s="963"/>
      <c r="QPN15" s="962"/>
      <c r="QPO15" s="961"/>
      <c r="QPP15" s="961"/>
      <c r="QPQ15" s="963"/>
      <c r="QPR15" s="962"/>
      <c r="QPS15" s="961"/>
      <c r="QPT15" s="961"/>
      <c r="QPU15" s="963"/>
      <c r="QPV15" s="962"/>
      <c r="QPW15" s="961"/>
      <c r="QPX15" s="961"/>
      <c r="QPY15" s="963"/>
      <c r="QPZ15" s="962"/>
      <c r="QQA15" s="961"/>
      <c r="QQB15" s="961"/>
      <c r="QQC15" s="963"/>
      <c r="QQD15" s="962"/>
      <c r="QQE15" s="961"/>
      <c r="QQF15" s="961"/>
      <c r="QQG15" s="963"/>
      <c r="QQH15" s="962"/>
      <c r="QQI15" s="961"/>
      <c r="QQJ15" s="961"/>
      <c r="QQK15" s="963"/>
      <c r="QQL15" s="962"/>
      <c r="QQM15" s="961"/>
      <c r="QQN15" s="961"/>
      <c r="QQO15" s="963"/>
      <c r="QQP15" s="962"/>
      <c r="QQQ15" s="961"/>
      <c r="QQR15" s="961"/>
      <c r="QQS15" s="963"/>
      <c r="QQT15" s="962"/>
      <c r="QQU15" s="961"/>
      <c r="QQV15" s="961"/>
      <c r="QQW15" s="963"/>
      <c r="QQX15" s="962"/>
      <c r="QQY15" s="961"/>
      <c r="QQZ15" s="961"/>
      <c r="QRA15" s="963"/>
      <c r="QRB15" s="962"/>
      <c r="QRC15" s="961"/>
      <c r="QRD15" s="961"/>
      <c r="QRE15" s="963"/>
      <c r="QRF15" s="962"/>
      <c r="QRG15" s="961"/>
      <c r="QRH15" s="961"/>
      <c r="QRI15" s="963"/>
      <c r="QRJ15" s="962"/>
      <c r="QRK15" s="961"/>
      <c r="QRL15" s="961"/>
      <c r="QRM15" s="963"/>
      <c r="QRN15" s="962"/>
      <c r="QRO15" s="961"/>
      <c r="QRP15" s="961"/>
      <c r="QRQ15" s="963"/>
      <c r="QRR15" s="962"/>
      <c r="QRS15" s="961"/>
      <c r="QRT15" s="961"/>
      <c r="QRU15" s="963"/>
      <c r="QRV15" s="962"/>
      <c r="QRW15" s="961"/>
      <c r="QRX15" s="961"/>
      <c r="QRY15" s="963"/>
      <c r="QRZ15" s="962"/>
      <c r="QSA15" s="961"/>
      <c r="QSB15" s="961"/>
      <c r="QSC15" s="963"/>
      <c r="QSD15" s="962"/>
      <c r="QSE15" s="961"/>
      <c r="QSF15" s="961"/>
      <c r="QSG15" s="963"/>
      <c r="QSH15" s="962"/>
      <c r="QSI15" s="961"/>
      <c r="QSJ15" s="961"/>
      <c r="QSK15" s="963"/>
      <c r="QSL15" s="962"/>
      <c r="QSM15" s="961"/>
      <c r="QSN15" s="961"/>
      <c r="QSO15" s="963"/>
      <c r="QSP15" s="962"/>
      <c r="QSQ15" s="961"/>
      <c r="QSR15" s="961"/>
      <c r="QSS15" s="963"/>
      <c r="QST15" s="962"/>
      <c r="QSU15" s="961"/>
      <c r="QSV15" s="961"/>
      <c r="QSW15" s="963"/>
      <c r="QSX15" s="962"/>
      <c r="QSY15" s="961"/>
      <c r="QSZ15" s="961"/>
      <c r="QTA15" s="963"/>
      <c r="QTB15" s="962"/>
      <c r="QTC15" s="961"/>
      <c r="QTD15" s="961"/>
      <c r="QTE15" s="963"/>
      <c r="QTF15" s="962"/>
      <c r="QTG15" s="961"/>
      <c r="QTH15" s="961"/>
      <c r="QTI15" s="963"/>
      <c r="QTJ15" s="962"/>
      <c r="QTK15" s="961"/>
      <c r="QTL15" s="961"/>
      <c r="QTM15" s="963"/>
      <c r="QTN15" s="962"/>
      <c r="QTO15" s="961"/>
      <c r="QTP15" s="961"/>
      <c r="QTQ15" s="963"/>
      <c r="QTR15" s="962"/>
      <c r="QTS15" s="961"/>
      <c r="QTT15" s="961"/>
      <c r="QTU15" s="963"/>
      <c r="QTV15" s="962"/>
      <c r="QTW15" s="961"/>
      <c r="QTX15" s="961"/>
      <c r="QTY15" s="963"/>
      <c r="QTZ15" s="962"/>
      <c r="QUA15" s="961"/>
      <c r="QUB15" s="961"/>
      <c r="QUC15" s="963"/>
      <c r="QUD15" s="962"/>
      <c r="QUE15" s="961"/>
      <c r="QUF15" s="961"/>
      <c r="QUG15" s="963"/>
      <c r="QUH15" s="962"/>
      <c r="QUI15" s="961"/>
      <c r="QUJ15" s="961"/>
      <c r="QUK15" s="963"/>
      <c r="QUL15" s="962"/>
      <c r="QUM15" s="961"/>
      <c r="QUN15" s="961"/>
      <c r="QUO15" s="963"/>
      <c r="QUP15" s="962"/>
      <c r="QUQ15" s="961"/>
      <c r="QUR15" s="961"/>
      <c r="QUS15" s="963"/>
      <c r="QUT15" s="962"/>
      <c r="QUU15" s="961"/>
      <c r="QUV15" s="961"/>
      <c r="QUW15" s="963"/>
      <c r="QUX15" s="962"/>
      <c r="QUY15" s="961"/>
      <c r="QUZ15" s="961"/>
      <c r="QVA15" s="963"/>
      <c r="QVB15" s="962"/>
      <c r="QVC15" s="961"/>
      <c r="QVD15" s="961"/>
      <c r="QVE15" s="963"/>
      <c r="QVF15" s="962"/>
      <c r="QVG15" s="961"/>
      <c r="QVH15" s="961"/>
      <c r="QVI15" s="963"/>
      <c r="QVJ15" s="962"/>
      <c r="QVK15" s="961"/>
      <c r="QVL15" s="961"/>
      <c r="QVM15" s="963"/>
      <c r="QVN15" s="962"/>
      <c r="QVO15" s="961"/>
      <c r="QVP15" s="961"/>
      <c r="QVQ15" s="963"/>
      <c r="QVR15" s="962"/>
      <c r="QVS15" s="961"/>
      <c r="QVT15" s="961"/>
      <c r="QVU15" s="963"/>
      <c r="QVV15" s="962"/>
      <c r="QVW15" s="961"/>
      <c r="QVX15" s="961"/>
      <c r="QVY15" s="963"/>
      <c r="QVZ15" s="962"/>
      <c r="QWA15" s="961"/>
      <c r="QWB15" s="961"/>
      <c r="QWC15" s="963"/>
      <c r="QWD15" s="962"/>
      <c r="QWE15" s="961"/>
      <c r="QWF15" s="961"/>
      <c r="QWG15" s="963"/>
      <c r="QWH15" s="962"/>
      <c r="QWI15" s="961"/>
      <c r="QWJ15" s="961"/>
      <c r="QWK15" s="963"/>
      <c r="QWL15" s="962"/>
      <c r="QWM15" s="961"/>
      <c r="QWN15" s="961"/>
      <c r="QWO15" s="963"/>
      <c r="QWP15" s="962"/>
      <c r="QWQ15" s="961"/>
      <c r="QWR15" s="961"/>
      <c r="QWS15" s="963"/>
      <c r="QWT15" s="962"/>
      <c r="QWU15" s="961"/>
      <c r="QWV15" s="961"/>
      <c r="QWW15" s="963"/>
      <c r="QWX15" s="962"/>
      <c r="QWY15" s="961"/>
      <c r="QWZ15" s="961"/>
      <c r="QXA15" s="963"/>
      <c r="QXB15" s="962"/>
      <c r="QXC15" s="961"/>
      <c r="QXD15" s="961"/>
      <c r="QXE15" s="963"/>
      <c r="QXF15" s="962"/>
      <c r="QXG15" s="961"/>
      <c r="QXH15" s="961"/>
      <c r="QXI15" s="963"/>
      <c r="QXJ15" s="962"/>
      <c r="QXK15" s="961"/>
      <c r="QXL15" s="961"/>
      <c r="QXM15" s="963"/>
      <c r="QXN15" s="962"/>
      <c r="QXO15" s="961"/>
      <c r="QXP15" s="961"/>
      <c r="QXQ15" s="963"/>
      <c r="QXR15" s="962"/>
      <c r="QXS15" s="961"/>
      <c r="QXT15" s="961"/>
      <c r="QXU15" s="963"/>
      <c r="QXV15" s="962"/>
      <c r="QXW15" s="961"/>
      <c r="QXX15" s="961"/>
      <c r="QXY15" s="963"/>
      <c r="QXZ15" s="962"/>
      <c r="QYA15" s="961"/>
      <c r="QYB15" s="961"/>
      <c r="QYC15" s="963"/>
      <c r="QYD15" s="962"/>
      <c r="QYE15" s="961"/>
      <c r="QYF15" s="961"/>
      <c r="QYG15" s="963"/>
      <c r="QYH15" s="962"/>
      <c r="QYI15" s="961"/>
      <c r="QYJ15" s="961"/>
      <c r="QYK15" s="963"/>
      <c r="QYL15" s="962"/>
      <c r="QYM15" s="961"/>
      <c r="QYN15" s="961"/>
      <c r="QYO15" s="963"/>
      <c r="QYP15" s="962"/>
      <c r="QYQ15" s="961"/>
      <c r="QYR15" s="961"/>
      <c r="QYS15" s="963"/>
      <c r="QYT15" s="962"/>
      <c r="QYU15" s="961"/>
      <c r="QYV15" s="961"/>
      <c r="QYW15" s="963"/>
      <c r="QYX15" s="962"/>
      <c r="QYY15" s="961"/>
      <c r="QYZ15" s="961"/>
      <c r="QZA15" s="963"/>
      <c r="QZB15" s="962"/>
      <c r="QZC15" s="961"/>
      <c r="QZD15" s="961"/>
      <c r="QZE15" s="963"/>
      <c r="QZF15" s="962"/>
      <c r="QZG15" s="961"/>
      <c r="QZH15" s="961"/>
      <c r="QZI15" s="963"/>
      <c r="QZJ15" s="962"/>
      <c r="QZK15" s="961"/>
      <c r="QZL15" s="961"/>
      <c r="QZM15" s="963"/>
      <c r="QZN15" s="962"/>
      <c r="QZO15" s="961"/>
      <c r="QZP15" s="961"/>
      <c r="QZQ15" s="963"/>
      <c r="QZR15" s="962"/>
      <c r="QZS15" s="961"/>
      <c r="QZT15" s="961"/>
      <c r="QZU15" s="963"/>
      <c r="QZV15" s="962"/>
      <c r="QZW15" s="961"/>
      <c r="QZX15" s="961"/>
      <c r="QZY15" s="963"/>
      <c r="QZZ15" s="962"/>
      <c r="RAA15" s="961"/>
      <c r="RAB15" s="961"/>
      <c r="RAC15" s="963"/>
      <c r="RAD15" s="962"/>
      <c r="RAE15" s="961"/>
      <c r="RAF15" s="961"/>
      <c r="RAG15" s="963"/>
      <c r="RAH15" s="962"/>
      <c r="RAI15" s="961"/>
      <c r="RAJ15" s="961"/>
      <c r="RAK15" s="963"/>
      <c r="RAL15" s="962"/>
      <c r="RAM15" s="961"/>
      <c r="RAN15" s="961"/>
      <c r="RAO15" s="963"/>
      <c r="RAP15" s="962"/>
      <c r="RAQ15" s="961"/>
      <c r="RAR15" s="961"/>
      <c r="RAS15" s="963"/>
      <c r="RAT15" s="962"/>
      <c r="RAU15" s="961"/>
      <c r="RAV15" s="961"/>
      <c r="RAW15" s="963"/>
      <c r="RAX15" s="962"/>
      <c r="RAY15" s="961"/>
      <c r="RAZ15" s="961"/>
      <c r="RBA15" s="963"/>
      <c r="RBB15" s="962"/>
      <c r="RBC15" s="961"/>
      <c r="RBD15" s="961"/>
      <c r="RBE15" s="963"/>
      <c r="RBF15" s="962"/>
      <c r="RBG15" s="961"/>
      <c r="RBH15" s="961"/>
      <c r="RBI15" s="963"/>
      <c r="RBJ15" s="962"/>
      <c r="RBK15" s="961"/>
      <c r="RBL15" s="961"/>
      <c r="RBM15" s="963"/>
      <c r="RBN15" s="962"/>
      <c r="RBO15" s="961"/>
      <c r="RBP15" s="961"/>
      <c r="RBQ15" s="963"/>
      <c r="RBR15" s="962"/>
      <c r="RBS15" s="961"/>
      <c r="RBT15" s="961"/>
      <c r="RBU15" s="963"/>
      <c r="RBV15" s="962"/>
      <c r="RBW15" s="961"/>
      <c r="RBX15" s="961"/>
      <c r="RBY15" s="963"/>
      <c r="RBZ15" s="962"/>
      <c r="RCA15" s="961"/>
      <c r="RCB15" s="961"/>
      <c r="RCC15" s="963"/>
      <c r="RCD15" s="962"/>
      <c r="RCE15" s="961"/>
      <c r="RCF15" s="961"/>
      <c r="RCG15" s="963"/>
      <c r="RCH15" s="962"/>
      <c r="RCI15" s="961"/>
      <c r="RCJ15" s="961"/>
      <c r="RCK15" s="963"/>
      <c r="RCL15" s="962"/>
      <c r="RCM15" s="961"/>
      <c r="RCN15" s="961"/>
      <c r="RCO15" s="963"/>
      <c r="RCP15" s="962"/>
      <c r="RCQ15" s="961"/>
      <c r="RCR15" s="961"/>
      <c r="RCS15" s="963"/>
      <c r="RCT15" s="962"/>
      <c r="RCU15" s="961"/>
      <c r="RCV15" s="961"/>
      <c r="RCW15" s="963"/>
      <c r="RCX15" s="962"/>
      <c r="RCY15" s="961"/>
      <c r="RCZ15" s="961"/>
      <c r="RDA15" s="963"/>
      <c r="RDB15" s="962"/>
      <c r="RDC15" s="961"/>
      <c r="RDD15" s="961"/>
      <c r="RDE15" s="963"/>
      <c r="RDF15" s="962"/>
      <c r="RDG15" s="961"/>
      <c r="RDH15" s="961"/>
      <c r="RDI15" s="963"/>
      <c r="RDJ15" s="962"/>
      <c r="RDK15" s="961"/>
      <c r="RDL15" s="961"/>
      <c r="RDM15" s="963"/>
      <c r="RDN15" s="962"/>
      <c r="RDO15" s="961"/>
      <c r="RDP15" s="961"/>
      <c r="RDQ15" s="963"/>
      <c r="RDR15" s="962"/>
      <c r="RDS15" s="961"/>
      <c r="RDT15" s="961"/>
      <c r="RDU15" s="963"/>
      <c r="RDV15" s="962"/>
      <c r="RDW15" s="961"/>
      <c r="RDX15" s="961"/>
      <c r="RDY15" s="963"/>
      <c r="RDZ15" s="962"/>
      <c r="REA15" s="961"/>
      <c r="REB15" s="961"/>
      <c r="REC15" s="963"/>
      <c r="RED15" s="962"/>
      <c r="REE15" s="961"/>
      <c r="REF15" s="961"/>
      <c r="REG15" s="963"/>
      <c r="REH15" s="962"/>
      <c r="REI15" s="961"/>
      <c r="REJ15" s="961"/>
      <c r="REK15" s="963"/>
      <c r="REL15" s="962"/>
      <c r="REM15" s="961"/>
      <c r="REN15" s="961"/>
      <c r="REO15" s="963"/>
      <c r="REP15" s="962"/>
      <c r="REQ15" s="961"/>
      <c r="RER15" s="961"/>
      <c r="RES15" s="963"/>
      <c r="RET15" s="962"/>
      <c r="REU15" s="961"/>
      <c r="REV15" s="961"/>
      <c r="REW15" s="963"/>
      <c r="REX15" s="962"/>
      <c r="REY15" s="961"/>
      <c r="REZ15" s="961"/>
      <c r="RFA15" s="963"/>
      <c r="RFB15" s="962"/>
      <c r="RFC15" s="961"/>
      <c r="RFD15" s="961"/>
      <c r="RFE15" s="963"/>
      <c r="RFF15" s="962"/>
      <c r="RFG15" s="961"/>
      <c r="RFH15" s="961"/>
      <c r="RFI15" s="963"/>
      <c r="RFJ15" s="962"/>
      <c r="RFK15" s="961"/>
      <c r="RFL15" s="961"/>
      <c r="RFM15" s="963"/>
      <c r="RFN15" s="962"/>
      <c r="RFO15" s="961"/>
      <c r="RFP15" s="961"/>
      <c r="RFQ15" s="963"/>
      <c r="RFR15" s="962"/>
      <c r="RFS15" s="961"/>
      <c r="RFT15" s="961"/>
      <c r="RFU15" s="963"/>
      <c r="RFV15" s="962"/>
      <c r="RFW15" s="961"/>
      <c r="RFX15" s="961"/>
      <c r="RFY15" s="963"/>
      <c r="RFZ15" s="962"/>
      <c r="RGA15" s="961"/>
      <c r="RGB15" s="961"/>
      <c r="RGC15" s="963"/>
      <c r="RGD15" s="962"/>
      <c r="RGE15" s="961"/>
      <c r="RGF15" s="961"/>
      <c r="RGG15" s="963"/>
      <c r="RGH15" s="962"/>
      <c r="RGI15" s="961"/>
      <c r="RGJ15" s="961"/>
      <c r="RGK15" s="963"/>
      <c r="RGL15" s="962"/>
      <c r="RGM15" s="961"/>
      <c r="RGN15" s="961"/>
      <c r="RGO15" s="963"/>
      <c r="RGP15" s="962"/>
      <c r="RGQ15" s="961"/>
      <c r="RGR15" s="961"/>
      <c r="RGS15" s="963"/>
      <c r="RGT15" s="962"/>
      <c r="RGU15" s="961"/>
      <c r="RGV15" s="961"/>
      <c r="RGW15" s="963"/>
      <c r="RGX15" s="962"/>
      <c r="RGY15" s="961"/>
      <c r="RGZ15" s="961"/>
      <c r="RHA15" s="963"/>
      <c r="RHB15" s="962"/>
      <c r="RHC15" s="961"/>
      <c r="RHD15" s="961"/>
      <c r="RHE15" s="963"/>
      <c r="RHF15" s="962"/>
      <c r="RHG15" s="961"/>
      <c r="RHH15" s="961"/>
      <c r="RHI15" s="963"/>
      <c r="RHJ15" s="962"/>
      <c r="RHK15" s="961"/>
      <c r="RHL15" s="961"/>
      <c r="RHM15" s="963"/>
      <c r="RHN15" s="962"/>
      <c r="RHO15" s="961"/>
      <c r="RHP15" s="961"/>
      <c r="RHQ15" s="963"/>
      <c r="RHR15" s="962"/>
      <c r="RHS15" s="961"/>
      <c r="RHT15" s="961"/>
      <c r="RHU15" s="963"/>
      <c r="RHV15" s="962"/>
      <c r="RHW15" s="961"/>
      <c r="RHX15" s="961"/>
      <c r="RHY15" s="963"/>
      <c r="RHZ15" s="962"/>
      <c r="RIA15" s="961"/>
      <c r="RIB15" s="961"/>
      <c r="RIC15" s="963"/>
      <c r="RID15" s="962"/>
      <c r="RIE15" s="961"/>
      <c r="RIF15" s="961"/>
      <c r="RIG15" s="963"/>
      <c r="RIH15" s="962"/>
      <c r="RII15" s="961"/>
      <c r="RIJ15" s="961"/>
      <c r="RIK15" s="963"/>
      <c r="RIL15" s="962"/>
      <c r="RIM15" s="961"/>
      <c r="RIN15" s="961"/>
      <c r="RIO15" s="963"/>
      <c r="RIP15" s="962"/>
      <c r="RIQ15" s="961"/>
      <c r="RIR15" s="961"/>
      <c r="RIS15" s="963"/>
      <c r="RIT15" s="962"/>
      <c r="RIU15" s="961"/>
      <c r="RIV15" s="961"/>
      <c r="RIW15" s="963"/>
      <c r="RIX15" s="962"/>
      <c r="RIY15" s="961"/>
      <c r="RIZ15" s="961"/>
      <c r="RJA15" s="963"/>
      <c r="RJB15" s="962"/>
      <c r="RJC15" s="961"/>
      <c r="RJD15" s="961"/>
      <c r="RJE15" s="963"/>
      <c r="RJF15" s="962"/>
      <c r="RJG15" s="961"/>
      <c r="RJH15" s="961"/>
      <c r="RJI15" s="963"/>
      <c r="RJJ15" s="962"/>
      <c r="RJK15" s="961"/>
      <c r="RJL15" s="961"/>
      <c r="RJM15" s="963"/>
      <c r="RJN15" s="962"/>
      <c r="RJO15" s="961"/>
      <c r="RJP15" s="961"/>
      <c r="RJQ15" s="963"/>
      <c r="RJR15" s="962"/>
      <c r="RJS15" s="961"/>
      <c r="RJT15" s="961"/>
      <c r="RJU15" s="963"/>
      <c r="RJV15" s="962"/>
      <c r="RJW15" s="961"/>
      <c r="RJX15" s="961"/>
      <c r="RJY15" s="963"/>
      <c r="RJZ15" s="962"/>
      <c r="RKA15" s="961"/>
      <c r="RKB15" s="961"/>
      <c r="RKC15" s="963"/>
      <c r="RKD15" s="962"/>
      <c r="RKE15" s="961"/>
      <c r="RKF15" s="961"/>
      <c r="RKG15" s="963"/>
      <c r="RKH15" s="962"/>
      <c r="RKI15" s="961"/>
      <c r="RKJ15" s="961"/>
      <c r="RKK15" s="963"/>
      <c r="RKL15" s="962"/>
      <c r="RKM15" s="961"/>
      <c r="RKN15" s="961"/>
      <c r="RKO15" s="963"/>
      <c r="RKP15" s="962"/>
      <c r="RKQ15" s="961"/>
      <c r="RKR15" s="961"/>
      <c r="RKS15" s="963"/>
      <c r="RKT15" s="962"/>
      <c r="RKU15" s="961"/>
      <c r="RKV15" s="961"/>
      <c r="RKW15" s="963"/>
      <c r="RKX15" s="962"/>
      <c r="RKY15" s="961"/>
      <c r="RKZ15" s="961"/>
      <c r="RLA15" s="963"/>
      <c r="RLB15" s="962"/>
      <c r="RLC15" s="961"/>
      <c r="RLD15" s="961"/>
      <c r="RLE15" s="963"/>
      <c r="RLF15" s="962"/>
      <c r="RLG15" s="961"/>
      <c r="RLH15" s="961"/>
      <c r="RLI15" s="963"/>
      <c r="RLJ15" s="962"/>
      <c r="RLK15" s="961"/>
      <c r="RLL15" s="961"/>
      <c r="RLM15" s="963"/>
      <c r="RLN15" s="962"/>
      <c r="RLO15" s="961"/>
      <c r="RLP15" s="961"/>
      <c r="RLQ15" s="963"/>
      <c r="RLR15" s="962"/>
      <c r="RLS15" s="961"/>
      <c r="RLT15" s="961"/>
      <c r="RLU15" s="963"/>
      <c r="RLV15" s="962"/>
      <c r="RLW15" s="961"/>
      <c r="RLX15" s="961"/>
      <c r="RLY15" s="963"/>
      <c r="RLZ15" s="962"/>
      <c r="RMA15" s="961"/>
      <c r="RMB15" s="961"/>
      <c r="RMC15" s="963"/>
      <c r="RMD15" s="962"/>
      <c r="RME15" s="961"/>
      <c r="RMF15" s="961"/>
      <c r="RMG15" s="963"/>
      <c r="RMH15" s="962"/>
      <c r="RMI15" s="961"/>
      <c r="RMJ15" s="961"/>
      <c r="RMK15" s="963"/>
      <c r="RML15" s="962"/>
      <c r="RMM15" s="961"/>
      <c r="RMN15" s="961"/>
      <c r="RMO15" s="963"/>
      <c r="RMP15" s="962"/>
      <c r="RMQ15" s="961"/>
      <c r="RMR15" s="961"/>
      <c r="RMS15" s="963"/>
      <c r="RMT15" s="962"/>
      <c r="RMU15" s="961"/>
      <c r="RMV15" s="961"/>
      <c r="RMW15" s="963"/>
      <c r="RMX15" s="962"/>
      <c r="RMY15" s="961"/>
      <c r="RMZ15" s="961"/>
      <c r="RNA15" s="963"/>
      <c r="RNB15" s="962"/>
      <c r="RNC15" s="961"/>
      <c r="RND15" s="961"/>
      <c r="RNE15" s="963"/>
      <c r="RNF15" s="962"/>
      <c r="RNG15" s="961"/>
      <c r="RNH15" s="961"/>
      <c r="RNI15" s="963"/>
      <c r="RNJ15" s="962"/>
      <c r="RNK15" s="961"/>
      <c r="RNL15" s="961"/>
      <c r="RNM15" s="963"/>
      <c r="RNN15" s="962"/>
      <c r="RNO15" s="961"/>
      <c r="RNP15" s="961"/>
      <c r="RNQ15" s="963"/>
      <c r="RNR15" s="962"/>
      <c r="RNS15" s="961"/>
      <c r="RNT15" s="961"/>
      <c r="RNU15" s="963"/>
      <c r="RNV15" s="962"/>
      <c r="RNW15" s="961"/>
      <c r="RNX15" s="961"/>
      <c r="RNY15" s="963"/>
      <c r="RNZ15" s="962"/>
      <c r="ROA15" s="961"/>
      <c r="ROB15" s="961"/>
      <c r="ROC15" s="963"/>
      <c r="ROD15" s="962"/>
      <c r="ROE15" s="961"/>
      <c r="ROF15" s="961"/>
      <c r="ROG15" s="963"/>
      <c r="ROH15" s="962"/>
      <c r="ROI15" s="961"/>
      <c r="ROJ15" s="961"/>
      <c r="ROK15" s="963"/>
      <c r="ROL15" s="962"/>
      <c r="ROM15" s="961"/>
      <c r="RON15" s="961"/>
      <c r="ROO15" s="963"/>
      <c r="ROP15" s="962"/>
      <c r="ROQ15" s="961"/>
      <c r="ROR15" s="961"/>
      <c r="ROS15" s="963"/>
      <c r="ROT15" s="962"/>
      <c r="ROU15" s="961"/>
      <c r="ROV15" s="961"/>
      <c r="ROW15" s="963"/>
      <c r="ROX15" s="962"/>
      <c r="ROY15" s="961"/>
      <c r="ROZ15" s="961"/>
      <c r="RPA15" s="963"/>
      <c r="RPB15" s="962"/>
      <c r="RPC15" s="961"/>
      <c r="RPD15" s="961"/>
      <c r="RPE15" s="963"/>
      <c r="RPF15" s="962"/>
      <c r="RPG15" s="961"/>
      <c r="RPH15" s="961"/>
      <c r="RPI15" s="963"/>
      <c r="RPJ15" s="962"/>
      <c r="RPK15" s="961"/>
      <c r="RPL15" s="961"/>
      <c r="RPM15" s="963"/>
      <c r="RPN15" s="962"/>
      <c r="RPO15" s="961"/>
      <c r="RPP15" s="961"/>
      <c r="RPQ15" s="963"/>
      <c r="RPR15" s="962"/>
      <c r="RPS15" s="961"/>
      <c r="RPT15" s="961"/>
      <c r="RPU15" s="963"/>
      <c r="RPV15" s="962"/>
      <c r="RPW15" s="961"/>
      <c r="RPX15" s="961"/>
      <c r="RPY15" s="963"/>
      <c r="RPZ15" s="962"/>
      <c r="RQA15" s="961"/>
      <c r="RQB15" s="961"/>
      <c r="RQC15" s="963"/>
      <c r="RQD15" s="962"/>
      <c r="RQE15" s="961"/>
      <c r="RQF15" s="961"/>
      <c r="RQG15" s="963"/>
      <c r="RQH15" s="962"/>
      <c r="RQI15" s="961"/>
      <c r="RQJ15" s="961"/>
      <c r="RQK15" s="963"/>
      <c r="RQL15" s="962"/>
      <c r="RQM15" s="961"/>
      <c r="RQN15" s="961"/>
      <c r="RQO15" s="963"/>
      <c r="RQP15" s="962"/>
      <c r="RQQ15" s="961"/>
      <c r="RQR15" s="961"/>
      <c r="RQS15" s="963"/>
      <c r="RQT15" s="962"/>
      <c r="RQU15" s="961"/>
      <c r="RQV15" s="961"/>
      <c r="RQW15" s="963"/>
      <c r="RQX15" s="962"/>
      <c r="RQY15" s="961"/>
      <c r="RQZ15" s="961"/>
      <c r="RRA15" s="963"/>
      <c r="RRB15" s="962"/>
      <c r="RRC15" s="961"/>
      <c r="RRD15" s="961"/>
      <c r="RRE15" s="963"/>
      <c r="RRF15" s="962"/>
      <c r="RRG15" s="961"/>
      <c r="RRH15" s="961"/>
      <c r="RRI15" s="963"/>
      <c r="RRJ15" s="962"/>
      <c r="RRK15" s="961"/>
      <c r="RRL15" s="961"/>
      <c r="RRM15" s="963"/>
      <c r="RRN15" s="962"/>
      <c r="RRO15" s="961"/>
      <c r="RRP15" s="961"/>
      <c r="RRQ15" s="963"/>
      <c r="RRR15" s="962"/>
      <c r="RRS15" s="961"/>
      <c r="RRT15" s="961"/>
      <c r="RRU15" s="963"/>
      <c r="RRV15" s="962"/>
      <c r="RRW15" s="961"/>
      <c r="RRX15" s="961"/>
      <c r="RRY15" s="963"/>
      <c r="RRZ15" s="962"/>
      <c r="RSA15" s="961"/>
      <c r="RSB15" s="961"/>
      <c r="RSC15" s="963"/>
      <c r="RSD15" s="962"/>
      <c r="RSE15" s="961"/>
      <c r="RSF15" s="961"/>
      <c r="RSG15" s="963"/>
      <c r="RSH15" s="962"/>
      <c r="RSI15" s="961"/>
      <c r="RSJ15" s="961"/>
      <c r="RSK15" s="963"/>
      <c r="RSL15" s="962"/>
      <c r="RSM15" s="961"/>
      <c r="RSN15" s="961"/>
      <c r="RSO15" s="963"/>
      <c r="RSP15" s="962"/>
      <c r="RSQ15" s="961"/>
      <c r="RSR15" s="961"/>
      <c r="RSS15" s="963"/>
      <c r="RST15" s="962"/>
      <c r="RSU15" s="961"/>
      <c r="RSV15" s="961"/>
      <c r="RSW15" s="963"/>
      <c r="RSX15" s="962"/>
      <c r="RSY15" s="961"/>
      <c r="RSZ15" s="961"/>
      <c r="RTA15" s="963"/>
      <c r="RTB15" s="962"/>
      <c r="RTC15" s="961"/>
      <c r="RTD15" s="961"/>
      <c r="RTE15" s="963"/>
      <c r="RTF15" s="962"/>
      <c r="RTG15" s="961"/>
      <c r="RTH15" s="961"/>
      <c r="RTI15" s="963"/>
      <c r="RTJ15" s="962"/>
      <c r="RTK15" s="961"/>
      <c r="RTL15" s="961"/>
      <c r="RTM15" s="963"/>
      <c r="RTN15" s="962"/>
      <c r="RTO15" s="961"/>
      <c r="RTP15" s="961"/>
      <c r="RTQ15" s="963"/>
      <c r="RTR15" s="962"/>
      <c r="RTS15" s="961"/>
      <c r="RTT15" s="961"/>
      <c r="RTU15" s="963"/>
      <c r="RTV15" s="962"/>
      <c r="RTW15" s="961"/>
      <c r="RTX15" s="961"/>
      <c r="RTY15" s="963"/>
      <c r="RTZ15" s="962"/>
      <c r="RUA15" s="961"/>
      <c r="RUB15" s="961"/>
      <c r="RUC15" s="963"/>
      <c r="RUD15" s="962"/>
      <c r="RUE15" s="961"/>
      <c r="RUF15" s="961"/>
      <c r="RUG15" s="963"/>
      <c r="RUH15" s="962"/>
      <c r="RUI15" s="961"/>
      <c r="RUJ15" s="961"/>
      <c r="RUK15" s="963"/>
      <c r="RUL15" s="962"/>
      <c r="RUM15" s="961"/>
      <c r="RUN15" s="961"/>
      <c r="RUO15" s="963"/>
      <c r="RUP15" s="962"/>
      <c r="RUQ15" s="961"/>
      <c r="RUR15" s="961"/>
      <c r="RUS15" s="963"/>
      <c r="RUT15" s="962"/>
      <c r="RUU15" s="961"/>
      <c r="RUV15" s="961"/>
      <c r="RUW15" s="963"/>
      <c r="RUX15" s="962"/>
      <c r="RUY15" s="961"/>
      <c r="RUZ15" s="961"/>
      <c r="RVA15" s="963"/>
      <c r="RVB15" s="962"/>
      <c r="RVC15" s="961"/>
      <c r="RVD15" s="961"/>
      <c r="RVE15" s="963"/>
      <c r="RVF15" s="962"/>
      <c r="RVG15" s="961"/>
      <c r="RVH15" s="961"/>
      <c r="RVI15" s="963"/>
      <c r="RVJ15" s="962"/>
      <c r="RVK15" s="961"/>
      <c r="RVL15" s="961"/>
      <c r="RVM15" s="963"/>
      <c r="RVN15" s="962"/>
      <c r="RVO15" s="961"/>
      <c r="RVP15" s="961"/>
      <c r="RVQ15" s="963"/>
      <c r="RVR15" s="962"/>
      <c r="RVS15" s="961"/>
      <c r="RVT15" s="961"/>
      <c r="RVU15" s="963"/>
      <c r="RVV15" s="962"/>
      <c r="RVW15" s="961"/>
      <c r="RVX15" s="961"/>
      <c r="RVY15" s="963"/>
      <c r="RVZ15" s="962"/>
      <c r="RWA15" s="961"/>
      <c r="RWB15" s="961"/>
      <c r="RWC15" s="963"/>
      <c r="RWD15" s="962"/>
      <c r="RWE15" s="961"/>
      <c r="RWF15" s="961"/>
      <c r="RWG15" s="963"/>
      <c r="RWH15" s="962"/>
      <c r="RWI15" s="961"/>
      <c r="RWJ15" s="961"/>
      <c r="RWK15" s="963"/>
      <c r="RWL15" s="962"/>
      <c r="RWM15" s="961"/>
      <c r="RWN15" s="961"/>
      <c r="RWO15" s="963"/>
      <c r="RWP15" s="962"/>
      <c r="RWQ15" s="961"/>
      <c r="RWR15" s="961"/>
      <c r="RWS15" s="963"/>
      <c r="RWT15" s="962"/>
      <c r="RWU15" s="961"/>
      <c r="RWV15" s="961"/>
      <c r="RWW15" s="963"/>
      <c r="RWX15" s="962"/>
      <c r="RWY15" s="961"/>
      <c r="RWZ15" s="961"/>
      <c r="RXA15" s="963"/>
      <c r="RXB15" s="962"/>
      <c r="RXC15" s="961"/>
      <c r="RXD15" s="961"/>
      <c r="RXE15" s="963"/>
      <c r="RXF15" s="962"/>
      <c r="RXG15" s="961"/>
      <c r="RXH15" s="961"/>
      <c r="RXI15" s="963"/>
      <c r="RXJ15" s="962"/>
      <c r="RXK15" s="961"/>
      <c r="RXL15" s="961"/>
      <c r="RXM15" s="963"/>
      <c r="RXN15" s="962"/>
      <c r="RXO15" s="961"/>
      <c r="RXP15" s="961"/>
      <c r="RXQ15" s="963"/>
      <c r="RXR15" s="962"/>
      <c r="RXS15" s="961"/>
      <c r="RXT15" s="961"/>
      <c r="RXU15" s="963"/>
      <c r="RXV15" s="962"/>
      <c r="RXW15" s="961"/>
      <c r="RXX15" s="961"/>
      <c r="RXY15" s="963"/>
      <c r="RXZ15" s="962"/>
      <c r="RYA15" s="961"/>
      <c r="RYB15" s="961"/>
      <c r="RYC15" s="963"/>
      <c r="RYD15" s="962"/>
      <c r="RYE15" s="961"/>
      <c r="RYF15" s="961"/>
      <c r="RYG15" s="963"/>
      <c r="RYH15" s="962"/>
      <c r="RYI15" s="961"/>
      <c r="RYJ15" s="961"/>
      <c r="RYK15" s="963"/>
      <c r="RYL15" s="962"/>
      <c r="RYM15" s="961"/>
      <c r="RYN15" s="961"/>
      <c r="RYO15" s="963"/>
      <c r="RYP15" s="962"/>
      <c r="RYQ15" s="961"/>
      <c r="RYR15" s="961"/>
      <c r="RYS15" s="963"/>
      <c r="RYT15" s="962"/>
      <c r="RYU15" s="961"/>
      <c r="RYV15" s="961"/>
      <c r="RYW15" s="963"/>
      <c r="RYX15" s="962"/>
      <c r="RYY15" s="961"/>
      <c r="RYZ15" s="961"/>
      <c r="RZA15" s="963"/>
      <c r="RZB15" s="962"/>
      <c r="RZC15" s="961"/>
      <c r="RZD15" s="961"/>
      <c r="RZE15" s="963"/>
      <c r="RZF15" s="962"/>
      <c r="RZG15" s="961"/>
      <c r="RZH15" s="961"/>
      <c r="RZI15" s="963"/>
      <c r="RZJ15" s="962"/>
      <c r="RZK15" s="961"/>
      <c r="RZL15" s="961"/>
      <c r="RZM15" s="963"/>
      <c r="RZN15" s="962"/>
      <c r="RZO15" s="961"/>
      <c r="RZP15" s="961"/>
      <c r="RZQ15" s="963"/>
      <c r="RZR15" s="962"/>
      <c r="RZS15" s="961"/>
      <c r="RZT15" s="961"/>
      <c r="RZU15" s="963"/>
      <c r="RZV15" s="962"/>
      <c r="RZW15" s="961"/>
      <c r="RZX15" s="961"/>
      <c r="RZY15" s="963"/>
      <c r="RZZ15" s="962"/>
      <c r="SAA15" s="961"/>
      <c r="SAB15" s="961"/>
      <c r="SAC15" s="963"/>
      <c r="SAD15" s="962"/>
      <c r="SAE15" s="961"/>
      <c r="SAF15" s="961"/>
      <c r="SAG15" s="963"/>
      <c r="SAH15" s="962"/>
      <c r="SAI15" s="961"/>
      <c r="SAJ15" s="961"/>
      <c r="SAK15" s="963"/>
      <c r="SAL15" s="962"/>
      <c r="SAM15" s="961"/>
      <c r="SAN15" s="961"/>
      <c r="SAO15" s="963"/>
      <c r="SAP15" s="962"/>
      <c r="SAQ15" s="961"/>
      <c r="SAR15" s="961"/>
      <c r="SAS15" s="963"/>
      <c r="SAT15" s="962"/>
      <c r="SAU15" s="961"/>
      <c r="SAV15" s="961"/>
      <c r="SAW15" s="963"/>
      <c r="SAX15" s="962"/>
      <c r="SAY15" s="961"/>
      <c r="SAZ15" s="961"/>
      <c r="SBA15" s="963"/>
      <c r="SBB15" s="962"/>
      <c r="SBC15" s="961"/>
      <c r="SBD15" s="961"/>
      <c r="SBE15" s="963"/>
      <c r="SBF15" s="962"/>
      <c r="SBG15" s="961"/>
      <c r="SBH15" s="961"/>
      <c r="SBI15" s="963"/>
      <c r="SBJ15" s="962"/>
      <c r="SBK15" s="961"/>
      <c r="SBL15" s="961"/>
      <c r="SBM15" s="963"/>
      <c r="SBN15" s="962"/>
      <c r="SBO15" s="961"/>
      <c r="SBP15" s="961"/>
      <c r="SBQ15" s="963"/>
      <c r="SBR15" s="962"/>
      <c r="SBS15" s="961"/>
      <c r="SBT15" s="961"/>
      <c r="SBU15" s="963"/>
      <c r="SBV15" s="962"/>
      <c r="SBW15" s="961"/>
      <c r="SBX15" s="961"/>
      <c r="SBY15" s="963"/>
      <c r="SBZ15" s="962"/>
      <c r="SCA15" s="961"/>
      <c r="SCB15" s="961"/>
      <c r="SCC15" s="963"/>
      <c r="SCD15" s="962"/>
      <c r="SCE15" s="961"/>
      <c r="SCF15" s="961"/>
      <c r="SCG15" s="963"/>
      <c r="SCH15" s="962"/>
      <c r="SCI15" s="961"/>
      <c r="SCJ15" s="961"/>
      <c r="SCK15" s="963"/>
      <c r="SCL15" s="962"/>
      <c r="SCM15" s="961"/>
      <c r="SCN15" s="961"/>
      <c r="SCO15" s="963"/>
      <c r="SCP15" s="962"/>
      <c r="SCQ15" s="961"/>
      <c r="SCR15" s="961"/>
      <c r="SCS15" s="963"/>
      <c r="SCT15" s="962"/>
      <c r="SCU15" s="961"/>
      <c r="SCV15" s="961"/>
      <c r="SCW15" s="963"/>
      <c r="SCX15" s="962"/>
      <c r="SCY15" s="961"/>
      <c r="SCZ15" s="961"/>
      <c r="SDA15" s="963"/>
      <c r="SDB15" s="962"/>
      <c r="SDC15" s="961"/>
      <c r="SDD15" s="961"/>
      <c r="SDE15" s="963"/>
      <c r="SDF15" s="962"/>
      <c r="SDG15" s="961"/>
      <c r="SDH15" s="961"/>
      <c r="SDI15" s="963"/>
      <c r="SDJ15" s="962"/>
      <c r="SDK15" s="961"/>
      <c r="SDL15" s="961"/>
      <c r="SDM15" s="963"/>
      <c r="SDN15" s="962"/>
      <c r="SDO15" s="961"/>
      <c r="SDP15" s="961"/>
      <c r="SDQ15" s="963"/>
      <c r="SDR15" s="962"/>
      <c r="SDS15" s="961"/>
      <c r="SDT15" s="961"/>
      <c r="SDU15" s="963"/>
      <c r="SDV15" s="962"/>
      <c r="SDW15" s="961"/>
      <c r="SDX15" s="961"/>
      <c r="SDY15" s="963"/>
      <c r="SDZ15" s="962"/>
      <c r="SEA15" s="961"/>
      <c r="SEB15" s="961"/>
      <c r="SEC15" s="963"/>
      <c r="SED15" s="962"/>
      <c r="SEE15" s="961"/>
      <c r="SEF15" s="961"/>
      <c r="SEG15" s="963"/>
      <c r="SEH15" s="962"/>
      <c r="SEI15" s="961"/>
      <c r="SEJ15" s="961"/>
      <c r="SEK15" s="963"/>
      <c r="SEL15" s="962"/>
      <c r="SEM15" s="961"/>
      <c r="SEN15" s="961"/>
      <c r="SEO15" s="963"/>
      <c r="SEP15" s="962"/>
      <c r="SEQ15" s="961"/>
      <c r="SER15" s="961"/>
      <c r="SES15" s="963"/>
      <c r="SET15" s="962"/>
      <c r="SEU15" s="961"/>
      <c r="SEV15" s="961"/>
      <c r="SEW15" s="963"/>
      <c r="SEX15" s="962"/>
      <c r="SEY15" s="961"/>
      <c r="SEZ15" s="961"/>
      <c r="SFA15" s="963"/>
      <c r="SFB15" s="962"/>
      <c r="SFC15" s="961"/>
      <c r="SFD15" s="961"/>
      <c r="SFE15" s="963"/>
      <c r="SFF15" s="962"/>
      <c r="SFG15" s="961"/>
      <c r="SFH15" s="961"/>
      <c r="SFI15" s="963"/>
      <c r="SFJ15" s="962"/>
      <c r="SFK15" s="961"/>
      <c r="SFL15" s="961"/>
      <c r="SFM15" s="963"/>
      <c r="SFN15" s="962"/>
      <c r="SFO15" s="961"/>
      <c r="SFP15" s="961"/>
      <c r="SFQ15" s="963"/>
      <c r="SFR15" s="962"/>
      <c r="SFS15" s="961"/>
      <c r="SFT15" s="961"/>
      <c r="SFU15" s="963"/>
      <c r="SFV15" s="962"/>
      <c r="SFW15" s="961"/>
      <c r="SFX15" s="961"/>
      <c r="SFY15" s="963"/>
      <c r="SFZ15" s="962"/>
      <c r="SGA15" s="961"/>
      <c r="SGB15" s="961"/>
      <c r="SGC15" s="963"/>
      <c r="SGD15" s="962"/>
      <c r="SGE15" s="961"/>
      <c r="SGF15" s="961"/>
      <c r="SGG15" s="963"/>
      <c r="SGH15" s="962"/>
      <c r="SGI15" s="961"/>
      <c r="SGJ15" s="961"/>
      <c r="SGK15" s="963"/>
      <c r="SGL15" s="962"/>
      <c r="SGM15" s="961"/>
      <c r="SGN15" s="961"/>
      <c r="SGO15" s="963"/>
      <c r="SGP15" s="962"/>
      <c r="SGQ15" s="961"/>
      <c r="SGR15" s="961"/>
      <c r="SGS15" s="963"/>
      <c r="SGT15" s="962"/>
      <c r="SGU15" s="961"/>
      <c r="SGV15" s="961"/>
      <c r="SGW15" s="963"/>
      <c r="SGX15" s="962"/>
      <c r="SGY15" s="961"/>
      <c r="SGZ15" s="961"/>
      <c r="SHA15" s="963"/>
      <c r="SHB15" s="962"/>
      <c r="SHC15" s="961"/>
      <c r="SHD15" s="961"/>
      <c r="SHE15" s="963"/>
      <c r="SHF15" s="962"/>
      <c r="SHG15" s="961"/>
      <c r="SHH15" s="961"/>
      <c r="SHI15" s="963"/>
      <c r="SHJ15" s="962"/>
      <c r="SHK15" s="961"/>
      <c r="SHL15" s="961"/>
      <c r="SHM15" s="963"/>
      <c r="SHN15" s="962"/>
      <c r="SHO15" s="961"/>
      <c r="SHP15" s="961"/>
      <c r="SHQ15" s="963"/>
      <c r="SHR15" s="962"/>
      <c r="SHS15" s="961"/>
      <c r="SHT15" s="961"/>
      <c r="SHU15" s="963"/>
      <c r="SHV15" s="962"/>
      <c r="SHW15" s="961"/>
      <c r="SHX15" s="961"/>
      <c r="SHY15" s="963"/>
      <c r="SHZ15" s="962"/>
      <c r="SIA15" s="961"/>
      <c r="SIB15" s="961"/>
      <c r="SIC15" s="963"/>
      <c r="SID15" s="962"/>
      <c r="SIE15" s="961"/>
      <c r="SIF15" s="961"/>
      <c r="SIG15" s="963"/>
      <c r="SIH15" s="962"/>
      <c r="SII15" s="961"/>
      <c r="SIJ15" s="961"/>
      <c r="SIK15" s="963"/>
      <c r="SIL15" s="962"/>
      <c r="SIM15" s="961"/>
      <c r="SIN15" s="961"/>
      <c r="SIO15" s="963"/>
      <c r="SIP15" s="962"/>
      <c r="SIQ15" s="961"/>
      <c r="SIR15" s="961"/>
      <c r="SIS15" s="963"/>
      <c r="SIT15" s="962"/>
      <c r="SIU15" s="961"/>
      <c r="SIV15" s="961"/>
      <c r="SIW15" s="963"/>
      <c r="SIX15" s="962"/>
      <c r="SIY15" s="961"/>
      <c r="SIZ15" s="961"/>
      <c r="SJA15" s="963"/>
      <c r="SJB15" s="962"/>
      <c r="SJC15" s="961"/>
      <c r="SJD15" s="961"/>
      <c r="SJE15" s="963"/>
      <c r="SJF15" s="962"/>
      <c r="SJG15" s="961"/>
      <c r="SJH15" s="961"/>
      <c r="SJI15" s="963"/>
      <c r="SJJ15" s="962"/>
      <c r="SJK15" s="961"/>
      <c r="SJL15" s="961"/>
      <c r="SJM15" s="963"/>
      <c r="SJN15" s="962"/>
      <c r="SJO15" s="961"/>
      <c r="SJP15" s="961"/>
      <c r="SJQ15" s="963"/>
      <c r="SJR15" s="962"/>
      <c r="SJS15" s="961"/>
      <c r="SJT15" s="961"/>
      <c r="SJU15" s="963"/>
      <c r="SJV15" s="962"/>
      <c r="SJW15" s="961"/>
      <c r="SJX15" s="961"/>
      <c r="SJY15" s="963"/>
      <c r="SJZ15" s="962"/>
      <c r="SKA15" s="961"/>
      <c r="SKB15" s="961"/>
      <c r="SKC15" s="963"/>
      <c r="SKD15" s="962"/>
      <c r="SKE15" s="961"/>
      <c r="SKF15" s="961"/>
      <c r="SKG15" s="963"/>
      <c r="SKH15" s="962"/>
      <c r="SKI15" s="961"/>
      <c r="SKJ15" s="961"/>
      <c r="SKK15" s="963"/>
      <c r="SKL15" s="962"/>
      <c r="SKM15" s="961"/>
      <c r="SKN15" s="961"/>
      <c r="SKO15" s="963"/>
      <c r="SKP15" s="962"/>
      <c r="SKQ15" s="961"/>
      <c r="SKR15" s="961"/>
      <c r="SKS15" s="963"/>
      <c r="SKT15" s="962"/>
      <c r="SKU15" s="961"/>
      <c r="SKV15" s="961"/>
      <c r="SKW15" s="963"/>
      <c r="SKX15" s="962"/>
      <c r="SKY15" s="961"/>
      <c r="SKZ15" s="961"/>
      <c r="SLA15" s="963"/>
      <c r="SLB15" s="962"/>
      <c r="SLC15" s="961"/>
      <c r="SLD15" s="961"/>
      <c r="SLE15" s="963"/>
      <c r="SLF15" s="962"/>
      <c r="SLG15" s="961"/>
      <c r="SLH15" s="961"/>
      <c r="SLI15" s="963"/>
      <c r="SLJ15" s="962"/>
      <c r="SLK15" s="961"/>
      <c r="SLL15" s="961"/>
      <c r="SLM15" s="963"/>
      <c r="SLN15" s="962"/>
      <c r="SLO15" s="961"/>
      <c r="SLP15" s="961"/>
      <c r="SLQ15" s="963"/>
      <c r="SLR15" s="962"/>
      <c r="SLS15" s="961"/>
      <c r="SLT15" s="961"/>
      <c r="SLU15" s="963"/>
      <c r="SLV15" s="962"/>
      <c r="SLW15" s="961"/>
      <c r="SLX15" s="961"/>
      <c r="SLY15" s="963"/>
      <c r="SLZ15" s="962"/>
      <c r="SMA15" s="961"/>
      <c r="SMB15" s="961"/>
      <c r="SMC15" s="963"/>
      <c r="SMD15" s="962"/>
      <c r="SME15" s="961"/>
      <c r="SMF15" s="961"/>
      <c r="SMG15" s="963"/>
      <c r="SMH15" s="962"/>
      <c r="SMI15" s="961"/>
      <c r="SMJ15" s="961"/>
      <c r="SMK15" s="963"/>
      <c r="SML15" s="962"/>
      <c r="SMM15" s="961"/>
      <c r="SMN15" s="961"/>
      <c r="SMO15" s="963"/>
      <c r="SMP15" s="962"/>
      <c r="SMQ15" s="961"/>
      <c r="SMR15" s="961"/>
      <c r="SMS15" s="963"/>
      <c r="SMT15" s="962"/>
      <c r="SMU15" s="961"/>
      <c r="SMV15" s="961"/>
      <c r="SMW15" s="963"/>
      <c r="SMX15" s="962"/>
      <c r="SMY15" s="961"/>
      <c r="SMZ15" s="961"/>
      <c r="SNA15" s="963"/>
      <c r="SNB15" s="962"/>
      <c r="SNC15" s="961"/>
      <c r="SND15" s="961"/>
      <c r="SNE15" s="963"/>
      <c r="SNF15" s="962"/>
      <c r="SNG15" s="961"/>
      <c r="SNH15" s="961"/>
      <c r="SNI15" s="963"/>
      <c r="SNJ15" s="962"/>
      <c r="SNK15" s="961"/>
      <c r="SNL15" s="961"/>
      <c r="SNM15" s="963"/>
      <c r="SNN15" s="962"/>
      <c r="SNO15" s="961"/>
      <c r="SNP15" s="961"/>
      <c r="SNQ15" s="963"/>
      <c r="SNR15" s="962"/>
      <c r="SNS15" s="961"/>
      <c r="SNT15" s="961"/>
      <c r="SNU15" s="963"/>
      <c r="SNV15" s="962"/>
      <c r="SNW15" s="961"/>
      <c r="SNX15" s="961"/>
      <c r="SNY15" s="963"/>
      <c r="SNZ15" s="962"/>
      <c r="SOA15" s="961"/>
      <c r="SOB15" s="961"/>
      <c r="SOC15" s="963"/>
      <c r="SOD15" s="962"/>
      <c r="SOE15" s="961"/>
      <c r="SOF15" s="961"/>
      <c r="SOG15" s="963"/>
      <c r="SOH15" s="962"/>
      <c r="SOI15" s="961"/>
      <c r="SOJ15" s="961"/>
      <c r="SOK15" s="963"/>
      <c r="SOL15" s="962"/>
      <c r="SOM15" s="961"/>
      <c r="SON15" s="961"/>
      <c r="SOO15" s="963"/>
      <c r="SOP15" s="962"/>
      <c r="SOQ15" s="961"/>
      <c r="SOR15" s="961"/>
      <c r="SOS15" s="963"/>
      <c r="SOT15" s="962"/>
      <c r="SOU15" s="961"/>
      <c r="SOV15" s="961"/>
      <c r="SOW15" s="963"/>
      <c r="SOX15" s="962"/>
      <c r="SOY15" s="961"/>
      <c r="SOZ15" s="961"/>
      <c r="SPA15" s="963"/>
      <c r="SPB15" s="962"/>
      <c r="SPC15" s="961"/>
      <c r="SPD15" s="961"/>
      <c r="SPE15" s="963"/>
      <c r="SPF15" s="962"/>
      <c r="SPG15" s="961"/>
      <c r="SPH15" s="961"/>
      <c r="SPI15" s="963"/>
      <c r="SPJ15" s="962"/>
      <c r="SPK15" s="961"/>
      <c r="SPL15" s="961"/>
      <c r="SPM15" s="963"/>
      <c r="SPN15" s="962"/>
      <c r="SPO15" s="961"/>
      <c r="SPP15" s="961"/>
      <c r="SPQ15" s="963"/>
      <c r="SPR15" s="962"/>
      <c r="SPS15" s="961"/>
      <c r="SPT15" s="961"/>
      <c r="SPU15" s="963"/>
      <c r="SPV15" s="962"/>
      <c r="SPW15" s="961"/>
      <c r="SPX15" s="961"/>
      <c r="SPY15" s="963"/>
      <c r="SPZ15" s="962"/>
      <c r="SQA15" s="961"/>
      <c r="SQB15" s="961"/>
      <c r="SQC15" s="963"/>
      <c r="SQD15" s="962"/>
      <c r="SQE15" s="961"/>
      <c r="SQF15" s="961"/>
      <c r="SQG15" s="963"/>
      <c r="SQH15" s="962"/>
      <c r="SQI15" s="961"/>
      <c r="SQJ15" s="961"/>
      <c r="SQK15" s="963"/>
      <c r="SQL15" s="962"/>
      <c r="SQM15" s="961"/>
      <c r="SQN15" s="961"/>
      <c r="SQO15" s="963"/>
      <c r="SQP15" s="962"/>
      <c r="SQQ15" s="961"/>
      <c r="SQR15" s="961"/>
      <c r="SQS15" s="963"/>
      <c r="SQT15" s="962"/>
      <c r="SQU15" s="961"/>
      <c r="SQV15" s="961"/>
      <c r="SQW15" s="963"/>
      <c r="SQX15" s="962"/>
      <c r="SQY15" s="961"/>
      <c r="SQZ15" s="961"/>
      <c r="SRA15" s="963"/>
      <c r="SRB15" s="962"/>
      <c r="SRC15" s="961"/>
      <c r="SRD15" s="961"/>
      <c r="SRE15" s="963"/>
      <c r="SRF15" s="962"/>
      <c r="SRG15" s="961"/>
      <c r="SRH15" s="961"/>
      <c r="SRI15" s="963"/>
      <c r="SRJ15" s="962"/>
      <c r="SRK15" s="961"/>
      <c r="SRL15" s="961"/>
      <c r="SRM15" s="963"/>
      <c r="SRN15" s="962"/>
      <c r="SRO15" s="961"/>
      <c r="SRP15" s="961"/>
      <c r="SRQ15" s="963"/>
      <c r="SRR15" s="962"/>
      <c r="SRS15" s="961"/>
      <c r="SRT15" s="961"/>
      <c r="SRU15" s="963"/>
      <c r="SRV15" s="962"/>
      <c r="SRW15" s="961"/>
      <c r="SRX15" s="961"/>
      <c r="SRY15" s="963"/>
      <c r="SRZ15" s="962"/>
      <c r="SSA15" s="961"/>
      <c r="SSB15" s="961"/>
      <c r="SSC15" s="963"/>
      <c r="SSD15" s="962"/>
      <c r="SSE15" s="961"/>
      <c r="SSF15" s="961"/>
      <c r="SSG15" s="963"/>
      <c r="SSH15" s="962"/>
      <c r="SSI15" s="961"/>
      <c r="SSJ15" s="961"/>
      <c r="SSK15" s="963"/>
      <c r="SSL15" s="962"/>
      <c r="SSM15" s="961"/>
      <c r="SSN15" s="961"/>
      <c r="SSO15" s="963"/>
      <c r="SSP15" s="962"/>
      <c r="SSQ15" s="961"/>
      <c r="SSR15" s="961"/>
      <c r="SSS15" s="963"/>
      <c r="SST15" s="962"/>
      <c r="SSU15" s="961"/>
      <c r="SSV15" s="961"/>
      <c r="SSW15" s="963"/>
      <c r="SSX15" s="962"/>
      <c r="SSY15" s="961"/>
      <c r="SSZ15" s="961"/>
      <c r="STA15" s="963"/>
      <c r="STB15" s="962"/>
      <c r="STC15" s="961"/>
      <c r="STD15" s="961"/>
      <c r="STE15" s="963"/>
      <c r="STF15" s="962"/>
      <c r="STG15" s="961"/>
      <c r="STH15" s="961"/>
      <c r="STI15" s="963"/>
      <c r="STJ15" s="962"/>
      <c r="STK15" s="961"/>
      <c r="STL15" s="961"/>
      <c r="STM15" s="963"/>
      <c r="STN15" s="962"/>
      <c r="STO15" s="961"/>
      <c r="STP15" s="961"/>
      <c r="STQ15" s="963"/>
      <c r="STR15" s="962"/>
      <c r="STS15" s="961"/>
      <c r="STT15" s="961"/>
      <c r="STU15" s="963"/>
      <c r="STV15" s="962"/>
      <c r="STW15" s="961"/>
      <c r="STX15" s="961"/>
      <c r="STY15" s="963"/>
      <c r="STZ15" s="962"/>
      <c r="SUA15" s="961"/>
      <c r="SUB15" s="961"/>
      <c r="SUC15" s="963"/>
      <c r="SUD15" s="962"/>
      <c r="SUE15" s="961"/>
      <c r="SUF15" s="961"/>
      <c r="SUG15" s="963"/>
      <c r="SUH15" s="962"/>
      <c r="SUI15" s="961"/>
      <c r="SUJ15" s="961"/>
      <c r="SUK15" s="963"/>
      <c r="SUL15" s="962"/>
      <c r="SUM15" s="961"/>
      <c r="SUN15" s="961"/>
      <c r="SUO15" s="963"/>
      <c r="SUP15" s="962"/>
      <c r="SUQ15" s="961"/>
      <c r="SUR15" s="961"/>
      <c r="SUS15" s="963"/>
      <c r="SUT15" s="962"/>
      <c r="SUU15" s="961"/>
      <c r="SUV15" s="961"/>
      <c r="SUW15" s="963"/>
      <c r="SUX15" s="962"/>
      <c r="SUY15" s="961"/>
      <c r="SUZ15" s="961"/>
      <c r="SVA15" s="963"/>
      <c r="SVB15" s="962"/>
      <c r="SVC15" s="961"/>
      <c r="SVD15" s="961"/>
      <c r="SVE15" s="963"/>
      <c r="SVF15" s="962"/>
      <c r="SVG15" s="961"/>
      <c r="SVH15" s="961"/>
      <c r="SVI15" s="963"/>
      <c r="SVJ15" s="962"/>
      <c r="SVK15" s="961"/>
      <c r="SVL15" s="961"/>
      <c r="SVM15" s="963"/>
      <c r="SVN15" s="962"/>
      <c r="SVO15" s="961"/>
      <c r="SVP15" s="961"/>
      <c r="SVQ15" s="963"/>
      <c r="SVR15" s="962"/>
      <c r="SVS15" s="961"/>
      <c r="SVT15" s="961"/>
      <c r="SVU15" s="963"/>
      <c r="SVV15" s="962"/>
      <c r="SVW15" s="961"/>
      <c r="SVX15" s="961"/>
      <c r="SVY15" s="963"/>
      <c r="SVZ15" s="962"/>
      <c r="SWA15" s="961"/>
      <c r="SWB15" s="961"/>
      <c r="SWC15" s="963"/>
      <c r="SWD15" s="962"/>
      <c r="SWE15" s="961"/>
      <c r="SWF15" s="961"/>
      <c r="SWG15" s="963"/>
      <c r="SWH15" s="962"/>
      <c r="SWI15" s="961"/>
      <c r="SWJ15" s="961"/>
      <c r="SWK15" s="963"/>
      <c r="SWL15" s="962"/>
      <c r="SWM15" s="961"/>
      <c r="SWN15" s="961"/>
      <c r="SWO15" s="963"/>
      <c r="SWP15" s="962"/>
      <c r="SWQ15" s="961"/>
      <c r="SWR15" s="961"/>
      <c r="SWS15" s="963"/>
      <c r="SWT15" s="962"/>
      <c r="SWU15" s="961"/>
      <c r="SWV15" s="961"/>
      <c r="SWW15" s="963"/>
      <c r="SWX15" s="962"/>
      <c r="SWY15" s="961"/>
      <c r="SWZ15" s="961"/>
      <c r="SXA15" s="963"/>
      <c r="SXB15" s="962"/>
      <c r="SXC15" s="961"/>
      <c r="SXD15" s="961"/>
      <c r="SXE15" s="963"/>
      <c r="SXF15" s="962"/>
      <c r="SXG15" s="961"/>
      <c r="SXH15" s="961"/>
      <c r="SXI15" s="963"/>
      <c r="SXJ15" s="962"/>
      <c r="SXK15" s="961"/>
      <c r="SXL15" s="961"/>
      <c r="SXM15" s="963"/>
      <c r="SXN15" s="962"/>
      <c r="SXO15" s="961"/>
      <c r="SXP15" s="961"/>
      <c r="SXQ15" s="963"/>
      <c r="SXR15" s="962"/>
      <c r="SXS15" s="961"/>
      <c r="SXT15" s="961"/>
      <c r="SXU15" s="963"/>
      <c r="SXV15" s="962"/>
      <c r="SXW15" s="961"/>
      <c r="SXX15" s="961"/>
      <c r="SXY15" s="963"/>
      <c r="SXZ15" s="962"/>
      <c r="SYA15" s="961"/>
      <c r="SYB15" s="961"/>
      <c r="SYC15" s="963"/>
      <c r="SYD15" s="962"/>
      <c r="SYE15" s="961"/>
      <c r="SYF15" s="961"/>
      <c r="SYG15" s="963"/>
      <c r="SYH15" s="962"/>
      <c r="SYI15" s="961"/>
      <c r="SYJ15" s="961"/>
      <c r="SYK15" s="963"/>
      <c r="SYL15" s="962"/>
      <c r="SYM15" s="961"/>
      <c r="SYN15" s="961"/>
      <c r="SYO15" s="963"/>
      <c r="SYP15" s="962"/>
      <c r="SYQ15" s="961"/>
      <c r="SYR15" s="961"/>
      <c r="SYS15" s="963"/>
      <c r="SYT15" s="962"/>
      <c r="SYU15" s="961"/>
      <c r="SYV15" s="961"/>
      <c r="SYW15" s="963"/>
      <c r="SYX15" s="962"/>
      <c r="SYY15" s="961"/>
      <c r="SYZ15" s="961"/>
      <c r="SZA15" s="963"/>
      <c r="SZB15" s="962"/>
      <c r="SZC15" s="961"/>
      <c r="SZD15" s="961"/>
      <c r="SZE15" s="963"/>
      <c r="SZF15" s="962"/>
      <c r="SZG15" s="961"/>
      <c r="SZH15" s="961"/>
      <c r="SZI15" s="963"/>
      <c r="SZJ15" s="962"/>
      <c r="SZK15" s="961"/>
      <c r="SZL15" s="961"/>
      <c r="SZM15" s="963"/>
      <c r="SZN15" s="962"/>
      <c r="SZO15" s="961"/>
      <c r="SZP15" s="961"/>
      <c r="SZQ15" s="963"/>
      <c r="SZR15" s="962"/>
      <c r="SZS15" s="961"/>
      <c r="SZT15" s="961"/>
      <c r="SZU15" s="963"/>
      <c r="SZV15" s="962"/>
      <c r="SZW15" s="961"/>
      <c r="SZX15" s="961"/>
      <c r="SZY15" s="963"/>
      <c r="SZZ15" s="962"/>
      <c r="TAA15" s="961"/>
      <c r="TAB15" s="961"/>
      <c r="TAC15" s="963"/>
      <c r="TAD15" s="962"/>
      <c r="TAE15" s="961"/>
      <c r="TAF15" s="961"/>
      <c r="TAG15" s="963"/>
      <c r="TAH15" s="962"/>
      <c r="TAI15" s="961"/>
      <c r="TAJ15" s="961"/>
      <c r="TAK15" s="963"/>
      <c r="TAL15" s="962"/>
      <c r="TAM15" s="961"/>
      <c r="TAN15" s="961"/>
      <c r="TAO15" s="963"/>
      <c r="TAP15" s="962"/>
      <c r="TAQ15" s="961"/>
      <c r="TAR15" s="961"/>
      <c r="TAS15" s="963"/>
      <c r="TAT15" s="962"/>
      <c r="TAU15" s="961"/>
      <c r="TAV15" s="961"/>
      <c r="TAW15" s="963"/>
      <c r="TAX15" s="962"/>
      <c r="TAY15" s="961"/>
      <c r="TAZ15" s="961"/>
      <c r="TBA15" s="963"/>
      <c r="TBB15" s="962"/>
      <c r="TBC15" s="961"/>
      <c r="TBD15" s="961"/>
      <c r="TBE15" s="963"/>
      <c r="TBF15" s="962"/>
      <c r="TBG15" s="961"/>
      <c r="TBH15" s="961"/>
      <c r="TBI15" s="963"/>
      <c r="TBJ15" s="962"/>
      <c r="TBK15" s="961"/>
      <c r="TBL15" s="961"/>
      <c r="TBM15" s="963"/>
      <c r="TBN15" s="962"/>
      <c r="TBO15" s="961"/>
      <c r="TBP15" s="961"/>
      <c r="TBQ15" s="963"/>
      <c r="TBR15" s="962"/>
      <c r="TBS15" s="961"/>
      <c r="TBT15" s="961"/>
      <c r="TBU15" s="963"/>
      <c r="TBV15" s="962"/>
      <c r="TBW15" s="961"/>
      <c r="TBX15" s="961"/>
      <c r="TBY15" s="963"/>
      <c r="TBZ15" s="962"/>
      <c r="TCA15" s="961"/>
      <c r="TCB15" s="961"/>
      <c r="TCC15" s="963"/>
      <c r="TCD15" s="962"/>
      <c r="TCE15" s="961"/>
      <c r="TCF15" s="961"/>
      <c r="TCG15" s="963"/>
      <c r="TCH15" s="962"/>
      <c r="TCI15" s="961"/>
      <c r="TCJ15" s="961"/>
      <c r="TCK15" s="963"/>
      <c r="TCL15" s="962"/>
      <c r="TCM15" s="961"/>
      <c r="TCN15" s="961"/>
      <c r="TCO15" s="963"/>
      <c r="TCP15" s="962"/>
      <c r="TCQ15" s="961"/>
      <c r="TCR15" s="961"/>
      <c r="TCS15" s="963"/>
      <c r="TCT15" s="962"/>
      <c r="TCU15" s="961"/>
      <c r="TCV15" s="961"/>
      <c r="TCW15" s="963"/>
      <c r="TCX15" s="962"/>
      <c r="TCY15" s="961"/>
      <c r="TCZ15" s="961"/>
      <c r="TDA15" s="963"/>
      <c r="TDB15" s="962"/>
      <c r="TDC15" s="961"/>
      <c r="TDD15" s="961"/>
      <c r="TDE15" s="963"/>
      <c r="TDF15" s="962"/>
      <c r="TDG15" s="961"/>
      <c r="TDH15" s="961"/>
      <c r="TDI15" s="963"/>
      <c r="TDJ15" s="962"/>
      <c r="TDK15" s="961"/>
      <c r="TDL15" s="961"/>
      <c r="TDM15" s="963"/>
      <c r="TDN15" s="962"/>
      <c r="TDO15" s="961"/>
      <c r="TDP15" s="961"/>
      <c r="TDQ15" s="963"/>
      <c r="TDR15" s="962"/>
      <c r="TDS15" s="961"/>
      <c r="TDT15" s="961"/>
      <c r="TDU15" s="963"/>
      <c r="TDV15" s="962"/>
      <c r="TDW15" s="961"/>
      <c r="TDX15" s="961"/>
      <c r="TDY15" s="963"/>
      <c r="TDZ15" s="962"/>
      <c r="TEA15" s="961"/>
      <c r="TEB15" s="961"/>
      <c r="TEC15" s="963"/>
      <c r="TED15" s="962"/>
      <c r="TEE15" s="961"/>
      <c r="TEF15" s="961"/>
      <c r="TEG15" s="963"/>
      <c r="TEH15" s="962"/>
      <c r="TEI15" s="961"/>
      <c r="TEJ15" s="961"/>
      <c r="TEK15" s="963"/>
      <c r="TEL15" s="962"/>
      <c r="TEM15" s="961"/>
      <c r="TEN15" s="961"/>
      <c r="TEO15" s="963"/>
      <c r="TEP15" s="962"/>
      <c r="TEQ15" s="961"/>
      <c r="TER15" s="961"/>
      <c r="TES15" s="963"/>
      <c r="TET15" s="962"/>
      <c r="TEU15" s="961"/>
      <c r="TEV15" s="961"/>
      <c r="TEW15" s="963"/>
      <c r="TEX15" s="962"/>
      <c r="TEY15" s="961"/>
      <c r="TEZ15" s="961"/>
      <c r="TFA15" s="963"/>
      <c r="TFB15" s="962"/>
      <c r="TFC15" s="961"/>
      <c r="TFD15" s="961"/>
      <c r="TFE15" s="963"/>
      <c r="TFF15" s="962"/>
      <c r="TFG15" s="961"/>
      <c r="TFH15" s="961"/>
      <c r="TFI15" s="963"/>
      <c r="TFJ15" s="962"/>
      <c r="TFK15" s="961"/>
      <c r="TFL15" s="961"/>
      <c r="TFM15" s="963"/>
      <c r="TFN15" s="962"/>
      <c r="TFO15" s="961"/>
      <c r="TFP15" s="961"/>
      <c r="TFQ15" s="963"/>
      <c r="TFR15" s="962"/>
      <c r="TFS15" s="961"/>
      <c r="TFT15" s="961"/>
      <c r="TFU15" s="963"/>
      <c r="TFV15" s="962"/>
      <c r="TFW15" s="961"/>
      <c r="TFX15" s="961"/>
      <c r="TFY15" s="963"/>
      <c r="TFZ15" s="962"/>
      <c r="TGA15" s="961"/>
      <c r="TGB15" s="961"/>
      <c r="TGC15" s="963"/>
      <c r="TGD15" s="962"/>
      <c r="TGE15" s="961"/>
      <c r="TGF15" s="961"/>
      <c r="TGG15" s="963"/>
      <c r="TGH15" s="962"/>
      <c r="TGI15" s="961"/>
      <c r="TGJ15" s="961"/>
      <c r="TGK15" s="963"/>
      <c r="TGL15" s="962"/>
      <c r="TGM15" s="961"/>
      <c r="TGN15" s="961"/>
      <c r="TGO15" s="963"/>
      <c r="TGP15" s="962"/>
      <c r="TGQ15" s="961"/>
      <c r="TGR15" s="961"/>
      <c r="TGS15" s="963"/>
      <c r="TGT15" s="962"/>
      <c r="TGU15" s="961"/>
      <c r="TGV15" s="961"/>
      <c r="TGW15" s="963"/>
      <c r="TGX15" s="962"/>
      <c r="TGY15" s="961"/>
      <c r="TGZ15" s="961"/>
      <c r="THA15" s="963"/>
      <c r="THB15" s="962"/>
      <c r="THC15" s="961"/>
      <c r="THD15" s="961"/>
      <c r="THE15" s="963"/>
      <c r="THF15" s="962"/>
      <c r="THG15" s="961"/>
      <c r="THH15" s="961"/>
      <c r="THI15" s="963"/>
      <c r="THJ15" s="962"/>
      <c r="THK15" s="961"/>
      <c r="THL15" s="961"/>
      <c r="THM15" s="963"/>
      <c r="THN15" s="962"/>
      <c r="THO15" s="961"/>
      <c r="THP15" s="961"/>
      <c r="THQ15" s="963"/>
      <c r="THR15" s="962"/>
      <c r="THS15" s="961"/>
      <c r="THT15" s="961"/>
      <c r="THU15" s="963"/>
      <c r="THV15" s="962"/>
      <c r="THW15" s="961"/>
      <c r="THX15" s="961"/>
      <c r="THY15" s="963"/>
      <c r="THZ15" s="962"/>
      <c r="TIA15" s="961"/>
      <c r="TIB15" s="961"/>
      <c r="TIC15" s="963"/>
      <c r="TID15" s="962"/>
      <c r="TIE15" s="961"/>
      <c r="TIF15" s="961"/>
      <c r="TIG15" s="963"/>
      <c r="TIH15" s="962"/>
      <c r="TII15" s="961"/>
      <c r="TIJ15" s="961"/>
      <c r="TIK15" s="963"/>
      <c r="TIL15" s="962"/>
      <c r="TIM15" s="961"/>
      <c r="TIN15" s="961"/>
      <c r="TIO15" s="963"/>
      <c r="TIP15" s="962"/>
      <c r="TIQ15" s="961"/>
      <c r="TIR15" s="961"/>
      <c r="TIS15" s="963"/>
      <c r="TIT15" s="962"/>
      <c r="TIU15" s="961"/>
      <c r="TIV15" s="961"/>
      <c r="TIW15" s="963"/>
      <c r="TIX15" s="962"/>
      <c r="TIY15" s="961"/>
      <c r="TIZ15" s="961"/>
      <c r="TJA15" s="963"/>
      <c r="TJB15" s="962"/>
      <c r="TJC15" s="961"/>
      <c r="TJD15" s="961"/>
      <c r="TJE15" s="963"/>
      <c r="TJF15" s="962"/>
      <c r="TJG15" s="961"/>
      <c r="TJH15" s="961"/>
      <c r="TJI15" s="963"/>
      <c r="TJJ15" s="962"/>
      <c r="TJK15" s="961"/>
      <c r="TJL15" s="961"/>
      <c r="TJM15" s="963"/>
      <c r="TJN15" s="962"/>
      <c r="TJO15" s="961"/>
      <c r="TJP15" s="961"/>
      <c r="TJQ15" s="963"/>
      <c r="TJR15" s="962"/>
      <c r="TJS15" s="961"/>
      <c r="TJT15" s="961"/>
      <c r="TJU15" s="963"/>
      <c r="TJV15" s="962"/>
      <c r="TJW15" s="961"/>
      <c r="TJX15" s="961"/>
      <c r="TJY15" s="963"/>
      <c r="TJZ15" s="962"/>
      <c r="TKA15" s="961"/>
      <c r="TKB15" s="961"/>
      <c r="TKC15" s="963"/>
      <c r="TKD15" s="962"/>
      <c r="TKE15" s="961"/>
      <c r="TKF15" s="961"/>
      <c r="TKG15" s="963"/>
      <c r="TKH15" s="962"/>
      <c r="TKI15" s="961"/>
      <c r="TKJ15" s="961"/>
      <c r="TKK15" s="963"/>
      <c r="TKL15" s="962"/>
      <c r="TKM15" s="961"/>
      <c r="TKN15" s="961"/>
      <c r="TKO15" s="963"/>
      <c r="TKP15" s="962"/>
      <c r="TKQ15" s="961"/>
      <c r="TKR15" s="961"/>
      <c r="TKS15" s="963"/>
      <c r="TKT15" s="962"/>
      <c r="TKU15" s="961"/>
      <c r="TKV15" s="961"/>
      <c r="TKW15" s="963"/>
      <c r="TKX15" s="962"/>
      <c r="TKY15" s="961"/>
      <c r="TKZ15" s="961"/>
      <c r="TLA15" s="963"/>
      <c r="TLB15" s="962"/>
      <c r="TLC15" s="961"/>
      <c r="TLD15" s="961"/>
      <c r="TLE15" s="963"/>
      <c r="TLF15" s="962"/>
      <c r="TLG15" s="961"/>
      <c r="TLH15" s="961"/>
      <c r="TLI15" s="963"/>
      <c r="TLJ15" s="962"/>
      <c r="TLK15" s="961"/>
      <c r="TLL15" s="961"/>
      <c r="TLM15" s="963"/>
      <c r="TLN15" s="962"/>
      <c r="TLO15" s="961"/>
      <c r="TLP15" s="961"/>
      <c r="TLQ15" s="963"/>
      <c r="TLR15" s="962"/>
      <c r="TLS15" s="961"/>
      <c r="TLT15" s="961"/>
      <c r="TLU15" s="963"/>
      <c r="TLV15" s="962"/>
      <c r="TLW15" s="961"/>
      <c r="TLX15" s="961"/>
      <c r="TLY15" s="963"/>
      <c r="TLZ15" s="962"/>
      <c r="TMA15" s="961"/>
      <c r="TMB15" s="961"/>
      <c r="TMC15" s="963"/>
      <c r="TMD15" s="962"/>
      <c r="TME15" s="961"/>
      <c r="TMF15" s="961"/>
      <c r="TMG15" s="963"/>
      <c r="TMH15" s="962"/>
      <c r="TMI15" s="961"/>
      <c r="TMJ15" s="961"/>
      <c r="TMK15" s="963"/>
      <c r="TML15" s="962"/>
      <c r="TMM15" s="961"/>
      <c r="TMN15" s="961"/>
      <c r="TMO15" s="963"/>
      <c r="TMP15" s="962"/>
      <c r="TMQ15" s="961"/>
      <c r="TMR15" s="961"/>
      <c r="TMS15" s="963"/>
      <c r="TMT15" s="962"/>
      <c r="TMU15" s="961"/>
      <c r="TMV15" s="961"/>
      <c r="TMW15" s="963"/>
      <c r="TMX15" s="962"/>
      <c r="TMY15" s="961"/>
      <c r="TMZ15" s="961"/>
      <c r="TNA15" s="963"/>
      <c r="TNB15" s="962"/>
      <c r="TNC15" s="961"/>
      <c r="TND15" s="961"/>
      <c r="TNE15" s="963"/>
      <c r="TNF15" s="962"/>
      <c r="TNG15" s="961"/>
      <c r="TNH15" s="961"/>
      <c r="TNI15" s="963"/>
      <c r="TNJ15" s="962"/>
      <c r="TNK15" s="961"/>
      <c r="TNL15" s="961"/>
      <c r="TNM15" s="963"/>
      <c r="TNN15" s="962"/>
      <c r="TNO15" s="961"/>
      <c r="TNP15" s="961"/>
      <c r="TNQ15" s="963"/>
      <c r="TNR15" s="962"/>
      <c r="TNS15" s="961"/>
      <c r="TNT15" s="961"/>
      <c r="TNU15" s="963"/>
      <c r="TNV15" s="962"/>
      <c r="TNW15" s="961"/>
      <c r="TNX15" s="961"/>
      <c r="TNY15" s="963"/>
      <c r="TNZ15" s="962"/>
      <c r="TOA15" s="961"/>
      <c r="TOB15" s="961"/>
      <c r="TOC15" s="963"/>
      <c r="TOD15" s="962"/>
      <c r="TOE15" s="961"/>
      <c r="TOF15" s="961"/>
      <c r="TOG15" s="963"/>
      <c r="TOH15" s="962"/>
      <c r="TOI15" s="961"/>
      <c r="TOJ15" s="961"/>
      <c r="TOK15" s="963"/>
      <c r="TOL15" s="962"/>
      <c r="TOM15" s="961"/>
      <c r="TON15" s="961"/>
      <c r="TOO15" s="963"/>
      <c r="TOP15" s="962"/>
      <c r="TOQ15" s="961"/>
      <c r="TOR15" s="961"/>
      <c r="TOS15" s="963"/>
      <c r="TOT15" s="962"/>
      <c r="TOU15" s="961"/>
      <c r="TOV15" s="961"/>
      <c r="TOW15" s="963"/>
      <c r="TOX15" s="962"/>
      <c r="TOY15" s="961"/>
      <c r="TOZ15" s="961"/>
      <c r="TPA15" s="963"/>
      <c r="TPB15" s="962"/>
      <c r="TPC15" s="961"/>
      <c r="TPD15" s="961"/>
      <c r="TPE15" s="963"/>
      <c r="TPF15" s="962"/>
      <c r="TPG15" s="961"/>
      <c r="TPH15" s="961"/>
      <c r="TPI15" s="963"/>
      <c r="TPJ15" s="962"/>
      <c r="TPK15" s="961"/>
      <c r="TPL15" s="961"/>
      <c r="TPM15" s="963"/>
      <c r="TPN15" s="962"/>
      <c r="TPO15" s="961"/>
      <c r="TPP15" s="961"/>
      <c r="TPQ15" s="963"/>
      <c r="TPR15" s="962"/>
      <c r="TPS15" s="961"/>
      <c r="TPT15" s="961"/>
      <c r="TPU15" s="963"/>
      <c r="TPV15" s="962"/>
      <c r="TPW15" s="961"/>
      <c r="TPX15" s="961"/>
      <c r="TPY15" s="963"/>
      <c r="TPZ15" s="962"/>
      <c r="TQA15" s="961"/>
      <c r="TQB15" s="961"/>
      <c r="TQC15" s="963"/>
      <c r="TQD15" s="962"/>
      <c r="TQE15" s="961"/>
      <c r="TQF15" s="961"/>
      <c r="TQG15" s="963"/>
      <c r="TQH15" s="962"/>
      <c r="TQI15" s="961"/>
      <c r="TQJ15" s="961"/>
      <c r="TQK15" s="963"/>
      <c r="TQL15" s="962"/>
      <c r="TQM15" s="961"/>
      <c r="TQN15" s="961"/>
      <c r="TQO15" s="963"/>
      <c r="TQP15" s="962"/>
      <c r="TQQ15" s="961"/>
      <c r="TQR15" s="961"/>
      <c r="TQS15" s="963"/>
      <c r="TQT15" s="962"/>
      <c r="TQU15" s="961"/>
      <c r="TQV15" s="961"/>
      <c r="TQW15" s="963"/>
      <c r="TQX15" s="962"/>
      <c r="TQY15" s="961"/>
      <c r="TQZ15" s="961"/>
      <c r="TRA15" s="963"/>
      <c r="TRB15" s="962"/>
      <c r="TRC15" s="961"/>
      <c r="TRD15" s="961"/>
      <c r="TRE15" s="963"/>
      <c r="TRF15" s="962"/>
      <c r="TRG15" s="961"/>
      <c r="TRH15" s="961"/>
      <c r="TRI15" s="963"/>
      <c r="TRJ15" s="962"/>
      <c r="TRK15" s="961"/>
      <c r="TRL15" s="961"/>
      <c r="TRM15" s="963"/>
      <c r="TRN15" s="962"/>
      <c r="TRO15" s="961"/>
      <c r="TRP15" s="961"/>
      <c r="TRQ15" s="963"/>
      <c r="TRR15" s="962"/>
      <c r="TRS15" s="961"/>
      <c r="TRT15" s="961"/>
      <c r="TRU15" s="963"/>
      <c r="TRV15" s="962"/>
      <c r="TRW15" s="961"/>
      <c r="TRX15" s="961"/>
      <c r="TRY15" s="963"/>
      <c r="TRZ15" s="962"/>
      <c r="TSA15" s="961"/>
      <c r="TSB15" s="961"/>
      <c r="TSC15" s="963"/>
      <c r="TSD15" s="962"/>
      <c r="TSE15" s="961"/>
      <c r="TSF15" s="961"/>
      <c r="TSG15" s="963"/>
      <c r="TSH15" s="962"/>
      <c r="TSI15" s="961"/>
      <c r="TSJ15" s="961"/>
      <c r="TSK15" s="963"/>
      <c r="TSL15" s="962"/>
      <c r="TSM15" s="961"/>
      <c r="TSN15" s="961"/>
      <c r="TSO15" s="963"/>
      <c r="TSP15" s="962"/>
      <c r="TSQ15" s="961"/>
      <c r="TSR15" s="961"/>
      <c r="TSS15" s="963"/>
      <c r="TST15" s="962"/>
      <c r="TSU15" s="961"/>
      <c r="TSV15" s="961"/>
      <c r="TSW15" s="963"/>
      <c r="TSX15" s="962"/>
      <c r="TSY15" s="961"/>
      <c r="TSZ15" s="961"/>
      <c r="TTA15" s="963"/>
      <c r="TTB15" s="962"/>
      <c r="TTC15" s="961"/>
      <c r="TTD15" s="961"/>
      <c r="TTE15" s="963"/>
      <c r="TTF15" s="962"/>
      <c r="TTG15" s="961"/>
      <c r="TTH15" s="961"/>
      <c r="TTI15" s="963"/>
      <c r="TTJ15" s="962"/>
      <c r="TTK15" s="961"/>
      <c r="TTL15" s="961"/>
      <c r="TTM15" s="963"/>
      <c r="TTN15" s="962"/>
      <c r="TTO15" s="961"/>
      <c r="TTP15" s="961"/>
      <c r="TTQ15" s="963"/>
      <c r="TTR15" s="962"/>
      <c r="TTS15" s="961"/>
      <c r="TTT15" s="961"/>
      <c r="TTU15" s="963"/>
      <c r="TTV15" s="962"/>
      <c r="TTW15" s="961"/>
      <c r="TTX15" s="961"/>
      <c r="TTY15" s="963"/>
      <c r="TTZ15" s="962"/>
      <c r="TUA15" s="961"/>
      <c r="TUB15" s="961"/>
      <c r="TUC15" s="963"/>
      <c r="TUD15" s="962"/>
      <c r="TUE15" s="961"/>
      <c r="TUF15" s="961"/>
      <c r="TUG15" s="963"/>
      <c r="TUH15" s="962"/>
      <c r="TUI15" s="961"/>
      <c r="TUJ15" s="961"/>
      <c r="TUK15" s="963"/>
      <c r="TUL15" s="962"/>
      <c r="TUM15" s="961"/>
      <c r="TUN15" s="961"/>
      <c r="TUO15" s="963"/>
      <c r="TUP15" s="962"/>
      <c r="TUQ15" s="961"/>
      <c r="TUR15" s="961"/>
      <c r="TUS15" s="963"/>
      <c r="TUT15" s="962"/>
      <c r="TUU15" s="961"/>
      <c r="TUV15" s="961"/>
      <c r="TUW15" s="963"/>
      <c r="TUX15" s="962"/>
      <c r="TUY15" s="961"/>
      <c r="TUZ15" s="961"/>
      <c r="TVA15" s="963"/>
      <c r="TVB15" s="962"/>
      <c r="TVC15" s="961"/>
      <c r="TVD15" s="961"/>
      <c r="TVE15" s="963"/>
      <c r="TVF15" s="962"/>
      <c r="TVG15" s="961"/>
      <c r="TVH15" s="961"/>
      <c r="TVI15" s="963"/>
      <c r="TVJ15" s="962"/>
      <c r="TVK15" s="961"/>
      <c r="TVL15" s="961"/>
      <c r="TVM15" s="963"/>
      <c r="TVN15" s="962"/>
      <c r="TVO15" s="961"/>
      <c r="TVP15" s="961"/>
      <c r="TVQ15" s="963"/>
      <c r="TVR15" s="962"/>
      <c r="TVS15" s="961"/>
      <c r="TVT15" s="961"/>
      <c r="TVU15" s="963"/>
      <c r="TVV15" s="962"/>
      <c r="TVW15" s="961"/>
      <c r="TVX15" s="961"/>
      <c r="TVY15" s="963"/>
      <c r="TVZ15" s="962"/>
      <c r="TWA15" s="961"/>
      <c r="TWB15" s="961"/>
      <c r="TWC15" s="963"/>
      <c r="TWD15" s="962"/>
      <c r="TWE15" s="961"/>
      <c r="TWF15" s="961"/>
      <c r="TWG15" s="963"/>
      <c r="TWH15" s="962"/>
      <c r="TWI15" s="961"/>
      <c r="TWJ15" s="961"/>
      <c r="TWK15" s="963"/>
      <c r="TWL15" s="962"/>
      <c r="TWM15" s="961"/>
      <c r="TWN15" s="961"/>
      <c r="TWO15" s="963"/>
      <c r="TWP15" s="962"/>
      <c r="TWQ15" s="961"/>
      <c r="TWR15" s="961"/>
      <c r="TWS15" s="963"/>
      <c r="TWT15" s="962"/>
      <c r="TWU15" s="961"/>
      <c r="TWV15" s="961"/>
      <c r="TWW15" s="963"/>
      <c r="TWX15" s="962"/>
      <c r="TWY15" s="961"/>
      <c r="TWZ15" s="961"/>
      <c r="TXA15" s="963"/>
      <c r="TXB15" s="962"/>
      <c r="TXC15" s="961"/>
      <c r="TXD15" s="961"/>
      <c r="TXE15" s="963"/>
      <c r="TXF15" s="962"/>
      <c r="TXG15" s="961"/>
      <c r="TXH15" s="961"/>
      <c r="TXI15" s="963"/>
      <c r="TXJ15" s="962"/>
      <c r="TXK15" s="961"/>
      <c r="TXL15" s="961"/>
      <c r="TXM15" s="963"/>
      <c r="TXN15" s="962"/>
      <c r="TXO15" s="961"/>
      <c r="TXP15" s="961"/>
      <c r="TXQ15" s="963"/>
      <c r="TXR15" s="962"/>
      <c r="TXS15" s="961"/>
      <c r="TXT15" s="961"/>
      <c r="TXU15" s="963"/>
      <c r="TXV15" s="962"/>
      <c r="TXW15" s="961"/>
      <c r="TXX15" s="961"/>
      <c r="TXY15" s="963"/>
      <c r="TXZ15" s="962"/>
      <c r="TYA15" s="961"/>
      <c r="TYB15" s="961"/>
      <c r="TYC15" s="963"/>
      <c r="TYD15" s="962"/>
      <c r="TYE15" s="961"/>
      <c r="TYF15" s="961"/>
      <c r="TYG15" s="963"/>
      <c r="TYH15" s="962"/>
      <c r="TYI15" s="961"/>
      <c r="TYJ15" s="961"/>
      <c r="TYK15" s="963"/>
      <c r="TYL15" s="962"/>
      <c r="TYM15" s="961"/>
      <c r="TYN15" s="961"/>
      <c r="TYO15" s="963"/>
      <c r="TYP15" s="962"/>
      <c r="TYQ15" s="961"/>
      <c r="TYR15" s="961"/>
      <c r="TYS15" s="963"/>
      <c r="TYT15" s="962"/>
      <c r="TYU15" s="961"/>
      <c r="TYV15" s="961"/>
      <c r="TYW15" s="963"/>
      <c r="TYX15" s="962"/>
      <c r="TYY15" s="961"/>
      <c r="TYZ15" s="961"/>
      <c r="TZA15" s="963"/>
      <c r="TZB15" s="962"/>
      <c r="TZC15" s="961"/>
      <c r="TZD15" s="961"/>
      <c r="TZE15" s="963"/>
      <c r="TZF15" s="962"/>
      <c r="TZG15" s="961"/>
      <c r="TZH15" s="961"/>
      <c r="TZI15" s="963"/>
      <c r="TZJ15" s="962"/>
      <c r="TZK15" s="961"/>
      <c r="TZL15" s="961"/>
      <c r="TZM15" s="963"/>
      <c r="TZN15" s="962"/>
      <c r="TZO15" s="961"/>
      <c r="TZP15" s="961"/>
      <c r="TZQ15" s="963"/>
      <c r="TZR15" s="962"/>
      <c r="TZS15" s="961"/>
      <c r="TZT15" s="961"/>
      <c r="TZU15" s="963"/>
      <c r="TZV15" s="962"/>
      <c r="TZW15" s="961"/>
      <c r="TZX15" s="961"/>
      <c r="TZY15" s="963"/>
      <c r="TZZ15" s="962"/>
      <c r="UAA15" s="961"/>
      <c r="UAB15" s="961"/>
      <c r="UAC15" s="963"/>
      <c r="UAD15" s="962"/>
      <c r="UAE15" s="961"/>
      <c r="UAF15" s="961"/>
      <c r="UAG15" s="963"/>
      <c r="UAH15" s="962"/>
      <c r="UAI15" s="961"/>
      <c r="UAJ15" s="961"/>
      <c r="UAK15" s="963"/>
      <c r="UAL15" s="962"/>
      <c r="UAM15" s="961"/>
      <c r="UAN15" s="961"/>
      <c r="UAO15" s="963"/>
      <c r="UAP15" s="962"/>
      <c r="UAQ15" s="961"/>
      <c r="UAR15" s="961"/>
      <c r="UAS15" s="963"/>
      <c r="UAT15" s="962"/>
      <c r="UAU15" s="961"/>
      <c r="UAV15" s="961"/>
      <c r="UAW15" s="963"/>
      <c r="UAX15" s="962"/>
      <c r="UAY15" s="961"/>
      <c r="UAZ15" s="961"/>
      <c r="UBA15" s="963"/>
      <c r="UBB15" s="962"/>
      <c r="UBC15" s="961"/>
      <c r="UBD15" s="961"/>
      <c r="UBE15" s="963"/>
      <c r="UBF15" s="962"/>
      <c r="UBG15" s="961"/>
      <c r="UBH15" s="961"/>
      <c r="UBI15" s="963"/>
      <c r="UBJ15" s="962"/>
      <c r="UBK15" s="961"/>
      <c r="UBL15" s="961"/>
      <c r="UBM15" s="963"/>
      <c r="UBN15" s="962"/>
      <c r="UBO15" s="961"/>
      <c r="UBP15" s="961"/>
      <c r="UBQ15" s="963"/>
      <c r="UBR15" s="962"/>
      <c r="UBS15" s="961"/>
      <c r="UBT15" s="961"/>
      <c r="UBU15" s="963"/>
      <c r="UBV15" s="962"/>
      <c r="UBW15" s="961"/>
      <c r="UBX15" s="961"/>
      <c r="UBY15" s="963"/>
      <c r="UBZ15" s="962"/>
      <c r="UCA15" s="961"/>
      <c r="UCB15" s="961"/>
      <c r="UCC15" s="963"/>
      <c r="UCD15" s="962"/>
      <c r="UCE15" s="961"/>
      <c r="UCF15" s="961"/>
      <c r="UCG15" s="963"/>
      <c r="UCH15" s="962"/>
      <c r="UCI15" s="961"/>
      <c r="UCJ15" s="961"/>
      <c r="UCK15" s="963"/>
      <c r="UCL15" s="962"/>
      <c r="UCM15" s="961"/>
      <c r="UCN15" s="961"/>
      <c r="UCO15" s="963"/>
      <c r="UCP15" s="962"/>
      <c r="UCQ15" s="961"/>
      <c r="UCR15" s="961"/>
      <c r="UCS15" s="963"/>
      <c r="UCT15" s="962"/>
      <c r="UCU15" s="961"/>
      <c r="UCV15" s="961"/>
      <c r="UCW15" s="963"/>
      <c r="UCX15" s="962"/>
      <c r="UCY15" s="961"/>
      <c r="UCZ15" s="961"/>
      <c r="UDA15" s="963"/>
      <c r="UDB15" s="962"/>
      <c r="UDC15" s="961"/>
      <c r="UDD15" s="961"/>
      <c r="UDE15" s="963"/>
      <c r="UDF15" s="962"/>
      <c r="UDG15" s="961"/>
      <c r="UDH15" s="961"/>
      <c r="UDI15" s="963"/>
      <c r="UDJ15" s="962"/>
      <c r="UDK15" s="961"/>
      <c r="UDL15" s="961"/>
      <c r="UDM15" s="963"/>
      <c r="UDN15" s="962"/>
      <c r="UDO15" s="961"/>
      <c r="UDP15" s="961"/>
      <c r="UDQ15" s="963"/>
      <c r="UDR15" s="962"/>
      <c r="UDS15" s="961"/>
      <c r="UDT15" s="961"/>
      <c r="UDU15" s="963"/>
      <c r="UDV15" s="962"/>
      <c r="UDW15" s="961"/>
      <c r="UDX15" s="961"/>
      <c r="UDY15" s="963"/>
      <c r="UDZ15" s="962"/>
      <c r="UEA15" s="961"/>
      <c r="UEB15" s="961"/>
      <c r="UEC15" s="963"/>
      <c r="UED15" s="962"/>
      <c r="UEE15" s="961"/>
      <c r="UEF15" s="961"/>
      <c r="UEG15" s="963"/>
      <c r="UEH15" s="962"/>
      <c r="UEI15" s="961"/>
      <c r="UEJ15" s="961"/>
      <c r="UEK15" s="963"/>
      <c r="UEL15" s="962"/>
      <c r="UEM15" s="961"/>
      <c r="UEN15" s="961"/>
      <c r="UEO15" s="963"/>
      <c r="UEP15" s="962"/>
      <c r="UEQ15" s="961"/>
      <c r="UER15" s="961"/>
      <c r="UES15" s="963"/>
      <c r="UET15" s="962"/>
      <c r="UEU15" s="961"/>
      <c r="UEV15" s="961"/>
      <c r="UEW15" s="963"/>
      <c r="UEX15" s="962"/>
      <c r="UEY15" s="961"/>
      <c r="UEZ15" s="961"/>
      <c r="UFA15" s="963"/>
      <c r="UFB15" s="962"/>
      <c r="UFC15" s="961"/>
      <c r="UFD15" s="961"/>
      <c r="UFE15" s="963"/>
      <c r="UFF15" s="962"/>
      <c r="UFG15" s="961"/>
      <c r="UFH15" s="961"/>
      <c r="UFI15" s="963"/>
      <c r="UFJ15" s="962"/>
      <c r="UFK15" s="961"/>
      <c r="UFL15" s="961"/>
      <c r="UFM15" s="963"/>
      <c r="UFN15" s="962"/>
      <c r="UFO15" s="961"/>
      <c r="UFP15" s="961"/>
      <c r="UFQ15" s="963"/>
      <c r="UFR15" s="962"/>
      <c r="UFS15" s="961"/>
      <c r="UFT15" s="961"/>
      <c r="UFU15" s="963"/>
      <c r="UFV15" s="962"/>
      <c r="UFW15" s="961"/>
      <c r="UFX15" s="961"/>
      <c r="UFY15" s="963"/>
      <c r="UFZ15" s="962"/>
      <c r="UGA15" s="961"/>
      <c r="UGB15" s="961"/>
      <c r="UGC15" s="963"/>
      <c r="UGD15" s="962"/>
      <c r="UGE15" s="961"/>
      <c r="UGF15" s="961"/>
      <c r="UGG15" s="963"/>
      <c r="UGH15" s="962"/>
      <c r="UGI15" s="961"/>
      <c r="UGJ15" s="961"/>
      <c r="UGK15" s="963"/>
      <c r="UGL15" s="962"/>
      <c r="UGM15" s="961"/>
      <c r="UGN15" s="961"/>
      <c r="UGO15" s="963"/>
      <c r="UGP15" s="962"/>
      <c r="UGQ15" s="961"/>
      <c r="UGR15" s="961"/>
      <c r="UGS15" s="963"/>
      <c r="UGT15" s="962"/>
      <c r="UGU15" s="961"/>
      <c r="UGV15" s="961"/>
      <c r="UGW15" s="963"/>
      <c r="UGX15" s="962"/>
      <c r="UGY15" s="961"/>
      <c r="UGZ15" s="961"/>
      <c r="UHA15" s="963"/>
      <c r="UHB15" s="962"/>
      <c r="UHC15" s="961"/>
      <c r="UHD15" s="961"/>
      <c r="UHE15" s="963"/>
      <c r="UHF15" s="962"/>
      <c r="UHG15" s="961"/>
      <c r="UHH15" s="961"/>
      <c r="UHI15" s="963"/>
      <c r="UHJ15" s="962"/>
      <c r="UHK15" s="961"/>
      <c r="UHL15" s="961"/>
      <c r="UHM15" s="963"/>
      <c r="UHN15" s="962"/>
      <c r="UHO15" s="961"/>
      <c r="UHP15" s="961"/>
      <c r="UHQ15" s="963"/>
      <c r="UHR15" s="962"/>
      <c r="UHS15" s="961"/>
      <c r="UHT15" s="961"/>
      <c r="UHU15" s="963"/>
      <c r="UHV15" s="962"/>
      <c r="UHW15" s="961"/>
      <c r="UHX15" s="961"/>
      <c r="UHY15" s="963"/>
      <c r="UHZ15" s="962"/>
      <c r="UIA15" s="961"/>
      <c r="UIB15" s="961"/>
      <c r="UIC15" s="963"/>
      <c r="UID15" s="962"/>
      <c r="UIE15" s="961"/>
      <c r="UIF15" s="961"/>
      <c r="UIG15" s="963"/>
      <c r="UIH15" s="962"/>
      <c r="UII15" s="961"/>
      <c r="UIJ15" s="961"/>
      <c r="UIK15" s="963"/>
      <c r="UIL15" s="962"/>
      <c r="UIM15" s="961"/>
      <c r="UIN15" s="961"/>
      <c r="UIO15" s="963"/>
      <c r="UIP15" s="962"/>
      <c r="UIQ15" s="961"/>
      <c r="UIR15" s="961"/>
      <c r="UIS15" s="963"/>
      <c r="UIT15" s="962"/>
      <c r="UIU15" s="961"/>
      <c r="UIV15" s="961"/>
      <c r="UIW15" s="963"/>
      <c r="UIX15" s="962"/>
      <c r="UIY15" s="961"/>
      <c r="UIZ15" s="961"/>
      <c r="UJA15" s="963"/>
      <c r="UJB15" s="962"/>
      <c r="UJC15" s="961"/>
      <c r="UJD15" s="961"/>
      <c r="UJE15" s="963"/>
      <c r="UJF15" s="962"/>
      <c r="UJG15" s="961"/>
      <c r="UJH15" s="961"/>
      <c r="UJI15" s="963"/>
      <c r="UJJ15" s="962"/>
      <c r="UJK15" s="961"/>
      <c r="UJL15" s="961"/>
      <c r="UJM15" s="963"/>
      <c r="UJN15" s="962"/>
      <c r="UJO15" s="961"/>
      <c r="UJP15" s="961"/>
      <c r="UJQ15" s="963"/>
      <c r="UJR15" s="962"/>
      <c r="UJS15" s="961"/>
      <c r="UJT15" s="961"/>
      <c r="UJU15" s="963"/>
      <c r="UJV15" s="962"/>
      <c r="UJW15" s="961"/>
      <c r="UJX15" s="961"/>
      <c r="UJY15" s="963"/>
      <c r="UJZ15" s="962"/>
      <c r="UKA15" s="961"/>
      <c r="UKB15" s="961"/>
      <c r="UKC15" s="963"/>
      <c r="UKD15" s="962"/>
      <c r="UKE15" s="961"/>
      <c r="UKF15" s="961"/>
      <c r="UKG15" s="963"/>
      <c r="UKH15" s="962"/>
      <c r="UKI15" s="961"/>
      <c r="UKJ15" s="961"/>
      <c r="UKK15" s="963"/>
      <c r="UKL15" s="962"/>
      <c r="UKM15" s="961"/>
      <c r="UKN15" s="961"/>
      <c r="UKO15" s="963"/>
      <c r="UKP15" s="962"/>
      <c r="UKQ15" s="961"/>
      <c r="UKR15" s="961"/>
      <c r="UKS15" s="963"/>
      <c r="UKT15" s="962"/>
      <c r="UKU15" s="961"/>
      <c r="UKV15" s="961"/>
      <c r="UKW15" s="963"/>
      <c r="UKX15" s="962"/>
      <c r="UKY15" s="961"/>
      <c r="UKZ15" s="961"/>
      <c r="ULA15" s="963"/>
      <c r="ULB15" s="962"/>
      <c r="ULC15" s="961"/>
      <c r="ULD15" s="961"/>
      <c r="ULE15" s="963"/>
      <c r="ULF15" s="962"/>
      <c r="ULG15" s="961"/>
      <c r="ULH15" s="961"/>
      <c r="ULI15" s="963"/>
      <c r="ULJ15" s="962"/>
      <c r="ULK15" s="961"/>
      <c r="ULL15" s="961"/>
      <c r="ULM15" s="963"/>
      <c r="ULN15" s="962"/>
      <c r="ULO15" s="961"/>
      <c r="ULP15" s="961"/>
      <c r="ULQ15" s="963"/>
      <c r="ULR15" s="962"/>
      <c r="ULS15" s="961"/>
      <c r="ULT15" s="961"/>
      <c r="ULU15" s="963"/>
      <c r="ULV15" s="962"/>
      <c r="ULW15" s="961"/>
      <c r="ULX15" s="961"/>
      <c r="ULY15" s="963"/>
      <c r="ULZ15" s="962"/>
      <c r="UMA15" s="961"/>
      <c r="UMB15" s="961"/>
      <c r="UMC15" s="963"/>
      <c r="UMD15" s="962"/>
      <c r="UME15" s="961"/>
      <c r="UMF15" s="961"/>
      <c r="UMG15" s="963"/>
      <c r="UMH15" s="962"/>
      <c r="UMI15" s="961"/>
      <c r="UMJ15" s="961"/>
      <c r="UMK15" s="963"/>
      <c r="UML15" s="962"/>
      <c r="UMM15" s="961"/>
      <c r="UMN15" s="961"/>
      <c r="UMO15" s="963"/>
      <c r="UMP15" s="962"/>
      <c r="UMQ15" s="961"/>
      <c r="UMR15" s="961"/>
      <c r="UMS15" s="963"/>
      <c r="UMT15" s="962"/>
      <c r="UMU15" s="961"/>
      <c r="UMV15" s="961"/>
      <c r="UMW15" s="963"/>
      <c r="UMX15" s="962"/>
      <c r="UMY15" s="961"/>
      <c r="UMZ15" s="961"/>
      <c r="UNA15" s="963"/>
      <c r="UNB15" s="962"/>
      <c r="UNC15" s="961"/>
      <c r="UND15" s="961"/>
      <c r="UNE15" s="963"/>
      <c r="UNF15" s="962"/>
      <c r="UNG15" s="961"/>
      <c r="UNH15" s="961"/>
      <c r="UNI15" s="963"/>
      <c r="UNJ15" s="962"/>
      <c r="UNK15" s="961"/>
      <c r="UNL15" s="961"/>
      <c r="UNM15" s="963"/>
      <c r="UNN15" s="962"/>
      <c r="UNO15" s="961"/>
      <c r="UNP15" s="961"/>
      <c r="UNQ15" s="963"/>
      <c r="UNR15" s="962"/>
      <c r="UNS15" s="961"/>
      <c r="UNT15" s="961"/>
      <c r="UNU15" s="963"/>
      <c r="UNV15" s="962"/>
      <c r="UNW15" s="961"/>
      <c r="UNX15" s="961"/>
      <c r="UNY15" s="963"/>
      <c r="UNZ15" s="962"/>
      <c r="UOA15" s="961"/>
      <c r="UOB15" s="961"/>
      <c r="UOC15" s="963"/>
      <c r="UOD15" s="962"/>
      <c r="UOE15" s="961"/>
      <c r="UOF15" s="961"/>
      <c r="UOG15" s="963"/>
      <c r="UOH15" s="962"/>
      <c r="UOI15" s="961"/>
      <c r="UOJ15" s="961"/>
      <c r="UOK15" s="963"/>
      <c r="UOL15" s="962"/>
      <c r="UOM15" s="961"/>
      <c r="UON15" s="961"/>
      <c r="UOO15" s="963"/>
      <c r="UOP15" s="962"/>
      <c r="UOQ15" s="961"/>
      <c r="UOR15" s="961"/>
      <c r="UOS15" s="963"/>
      <c r="UOT15" s="962"/>
      <c r="UOU15" s="961"/>
      <c r="UOV15" s="961"/>
      <c r="UOW15" s="963"/>
      <c r="UOX15" s="962"/>
      <c r="UOY15" s="961"/>
      <c r="UOZ15" s="961"/>
      <c r="UPA15" s="963"/>
      <c r="UPB15" s="962"/>
      <c r="UPC15" s="961"/>
      <c r="UPD15" s="961"/>
      <c r="UPE15" s="963"/>
      <c r="UPF15" s="962"/>
      <c r="UPG15" s="961"/>
      <c r="UPH15" s="961"/>
      <c r="UPI15" s="963"/>
      <c r="UPJ15" s="962"/>
      <c r="UPK15" s="961"/>
      <c r="UPL15" s="961"/>
      <c r="UPM15" s="963"/>
      <c r="UPN15" s="962"/>
      <c r="UPO15" s="961"/>
      <c r="UPP15" s="961"/>
      <c r="UPQ15" s="963"/>
      <c r="UPR15" s="962"/>
      <c r="UPS15" s="961"/>
      <c r="UPT15" s="961"/>
      <c r="UPU15" s="963"/>
      <c r="UPV15" s="962"/>
      <c r="UPW15" s="961"/>
      <c r="UPX15" s="961"/>
      <c r="UPY15" s="963"/>
      <c r="UPZ15" s="962"/>
      <c r="UQA15" s="961"/>
      <c r="UQB15" s="961"/>
      <c r="UQC15" s="963"/>
      <c r="UQD15" s="962"/>
      <c r="UQE15" s="961"/>
      <c r="UQF15" s="961"/>
      <c r="UQG15" s="963"/>
      <c r="UQH15" s="962"/>
      <c r="UQI15" s="961"/>
      <c r="UQJ15" s="961"/>
      <c r="UQK15" s="963"/>
      <c r="UQL15" s="962"/>
      <c r="UQM15" s="961"/>
      <c r="UQN15" s="961"/>
      <c r="UQO15" s="963"/>
      <c r="UQP15" s="962"/>
      <c r="UQQ15" s="961"/>
      <c r="UQR15" s="961"/>
      <c r="UQS15" s="963"/>
      <c r="UQT15" s="962"/>
      <c r="UQU15" s="961"/>
      <c r="UQV15" s="961"/>
      <c r="UQW15" s="963"/>
      <c r="UQX15" s="962"/>
      <c r="UQY15" s="961"/>
      <c r="UQZ15" s="961"/>
      <c r="URA15" s="963"/>
      <c r="URB15" s="962"/>
      <c r="URC15" s="961"/>
      <c r="URD15" s="961"/>
      <c r="URE15" s="963"/>
      <c r="URF15" s="962"/>
      <c r="URG15" s="961"/>
      <c r="URH15" s="961"/>
      <c r="URI15" s="963"/>
      <c r="URJ15" s="962"/>
      <c r="URK15" s="961"/>
      <c r="URL15" s="961"/>
      <c r="URM15" s="963"/>
      <c r="URN15" s="962"/>
      <c r="URO15" s="961"/>
      <c r="URP15" s="961"/>
      <c r="URQ15" s="963"/>
      <c r="URR15" s="962"/>
      <c r="URS15" s="961"/>
      <c r="URT15" s="961"/>
      <c r="URU15" s="963"/>
      <c r="URV15" s="962"/>
      <c r="URW15" s="961"/>
      <c r="URX15" s="961"/>
      <c r="URY15" s="963"/>
      <c r="URZ15" s="962"/>
      <c r="USA15" s="961"/>
      <c r="USB15" s="961"/>
      <c r="USC15" s="963"/>
      <c r="USD15" s="962"/>
      <c r="USE15" s="961"/>
      <c r="USF15" s="961"/>
      <c r="USG15" s="963"/>
      <c r="USH15" s="962"/>
      <c r="USI15" s="961"/>
      <c r="USJ15" s="961"/>
      <c r="USK15" s="963"/>
      <c r="USL15" s="962"/>
      <c r="USM15" s="961"/>
      <c r="USN15" s="961"/>
      <c r="USO15" s="963"/>
      <c r="USP15" s="962"/>
      <c r="USQ15" s="961"/>
      <c r="USR15" s="961"/>
      <c r="USS15" s="963"/>
      <c r="UST15" s="962"/>
      <c r="USU15" s="961"/>
      <c r="USV15" s="961"/>
      <c r="USW15" s="963"/>
      <c r="USX15" s="962"/>
      <c r="USY15" s="961"/>
      <c r="USZ15" s="961"/>
      <c r="UTA15" s="963"/>
      <c r="UTB15" s="962"/>
      <c r="UTC15" s="961"/>
      <c r="UTD15" s="961"/>
      <c r="UTE15" s="963"/>
      <c r="UTF15" s="962"/>
      <c r="UTG15" s="961"/>
      <c r="UTH15" s="961"/>
      <c r="UTI15" s="963"/>
      <c r="UTJ15" s="962"/>
      <c r="UTK15" s="961"/>
      <c r="UTL15" s="961"/>
      <c r="UTM15" s="963"/>
      <c r="UTN15" s="962"/>
      <c r="UTO15" s="961"/>
      <c r="UTP15" s="961"/>
      <c r="UTQ15" s="963"/>
      <c r="UTR15" s="962"/>
      <c r="UTS15" s="961"/>
      <c r="UTT15" s="961"/>
      <c r="UTU15" s="963"/>
      <c r="UTV15" s="962"/>
      <c r="UTW15" s="961"/>
      <c r="UTX15" s="961"/>
      <c r="UTY15" s="963"/>
      <c r="UTZ15" s="962"/>
      <c r="UUA15" s="961"/>
      <c r="UUB15" s="961"/>
      <c r="UUC15" s="963"/>
      <c r="UUD15" s="962"/>
      <c r="UUE15" s="961"/>
      <c r="UUF15" s="961"/>
      <c r="UUG15" s="963"/>
      <c r="UUH15" s="962"/>
      <c r="UUI15" s="961"/>
      <c r="UUJ15" s="961"/>
      <c r="UUK15" s="963"/>
      <c r="UUL15" s="962"/>
      <c r="UUM15" s="961"/>
      <c r="UUN15" s="961"/>
      <c r="UUO15" s="963"/>
      <c r="UUP15" s="962"/>
      <c r="UUQ15" s="961"/>
      <c r="UUR15" s="961"/>
      <c r="UUS15" s="963"/>
      <c r="UUT15" s="962"/>
      <c r="UUU15" s="961"/>
      <c r="UUV15" s="961"/>
      <c r="UUW15" s="963"/>
      <c r="UUX15" s="962"/>
      <c r="UUY15" s="961"/>
      <c r="UUZ15" s="961"/>
      <c r="UVA15" s="963"/>
      <c r="UVB15" s="962"/>
      <c r="UVC15" s="961"/>
      <c r="UVD15" s="961"/>
      <c r="UVE15" s="963"/>
      <c r="UVF15" s="962"/>
      <c r="UVG15" s="961"/>
      <c r="UVH15" s="961"/>
      <c r="UVI15" s="963"/>
      <c r="UVJ15" s="962"/>
      <c r="UVK15" s="961"/>
      <c r="UVL15" s="961"/>
      <c r="UVM15" s="963"/>
      <c r="UVN15" s="962"/>
      <c r="UVO15" s="961"/>
      <c r="UVP15" s="961"/>
      <c r="UVQ15" s="963"/>
      <c r="UVR15" s="962"/>
      <c r="UVS15" s="961"/>
      <c r="UVT15" s="961"/>
      <c r="UVU15" s="963"/>
      <c r="UVV15" s="962"/>
      <c r="UVW15" s="961"/>
      <c r="UVX15" s="961"/>
      <c r="UVY15" s="963"/>
      <c r="UVZ15" s="962"/>
      <c r="UWA15" s="961"/>
      <c r="UWB15" s="961"/>
      <c r="UWC15" s="963"/>
      <c r="UWD15" s="962"/>
      <c r="UWE15" s="961"/>
      <c r="UWF15" s="961"/>
      <c r="UWG15" s="963"/>
      <c r="UWH15" s="962"/>
      <c r="UWI15" s="961"/>
      <c r="UWJ15" s="961"/>
      <c r="UWK15" s="963"/>
      <c r="UWL15" s="962"/>
      <c r="UWM15" s="961"/>
      <c r="UWN15" s="961"/>
      <c r="UWO15" s="963"/>
      <c r="UWP15" s="962"/>
      <c r="UWQ15" s="961"/>
      <c r="UWR15" s="961"/>
      <c r="UWS15" s="963"/>
      <c r="UWT15" s="962"/>
      <c r="UWU15" s="961"/>
      <c r="UWV15" s="961"/>
      <c r="UWW15" s="963"/>
      <c r="UWX15" s="962"/>
      <c r="UWY15" s="961"/>
      <c r="UWZ15" s="961"/>
      <c r="UXA15" s="963"/>
      <c r="UXB15" s="962"/>
      <c r="UXC15" s="961"/>
      <c r="UXD15" s="961"/>
      <c r="UXE15" s="963"/>
      <c r="UXF15" s="962"/>
      <c r="UXG15" s="961"/>
      <c r="UXH15" s="961"/>
      <c r="UXI15" s="963"/>
      <c r="UXJ15" s="962"/>
      <c r="UXK15" s="961"/>
      <c r="UXL15" s="961"/>
      <c r="UXM15" s="963"/>
      <c r="UXN15" s="962"/>
      <c r="UXO15" s="961"/>
      <c r="UXP15" s="961"/>
      <c r="UXQ15" s="963"/>
      <c r="UXR15" s="962"/>
      <c r="UXS15" s="961"/>
      <c r="UXT15" s="961"/>
      <c r="UXU15" s="963"/>
      <c r="UXV15" s="962"/>
      <c r="UXW15" s="961"/>
      <c r="UXX15" s="961"/>
      <c r="UXY15" s="963"/>
      <c r="UXZ15" s="962"/>
      <c r="UYA15" s="961"/>
      <c r="UYB15" s="961"/>
      <c r="UYC15" s="963"/>
      <c r="UYD15" s="962"/>
      <c r="UYE15" s="961"/>
      <c r="UYF15" s="961"/>
      <c r="UYG15" s="963"/>
      <c r="UYH15" s="962"/>
      <c r="UYI15" s="961"/>
      <c r="UYJ15" s="961"/>
      <c r="UYK15" s="963"/>
      <c r="UYL15" s="962"/>
      <c r="UYM15" s="961"/>
      <c r="UYN15" s="961"/>
      <c r="UYO15" s="963"/>
      <c r="UYP15" s="962"/>
      <c r="UYQ15" s="961"/>
      <c r="UYR15" s="961"/>
      <c r="UYS15" s="963"/>
      <c r="UYT15" s="962"/>
      <c r="UYU15" s="961"/>
      <c r="UYV15" s="961"/>
      <c r="UYW15" s="963"/>
      <c r="UYX15" s="962"/>
      <c r="UYY15" s="961"/>
      <c r="UYZ15" s="961"/>
      <c r="UZA15" s="963"/>
      <c r="UZB15" s="962"/>
      <c r="UZC15" s="961"/>
      <c r="UZD15" s="961"/>
      <c r="UZE15" s="963"/>
      <c r="UZF15" s="962"/>
      <c r="UZG15" s="961"/>
      <c r="UZH15" s="961"/>
      <c r="UZI15" s="963"/>
      <c r="UZJ15" s="962"/>
      <c r="UZK15" s="961"/>
      <c r="UZL15" s="961"/>
      <c r="UZM15" s="963"/>
      <c r="UZN15" s="962"/>
      <c r="UZO15" s="961"/>
      <c r="UZP15" s="961"/>
      <c r="UZQ15" s="963"/>
      <c r="UZR15" s="962"/>
      <c r="UZS15" s="961"/>
      <c r="UZT15" s="961"/>
      <c r="UZU15" s="963"/>
      <c r="UZV15" s="962"/>
      <c r="UZW15" s="961"/>
      <c r="UZX15" s="961"/>
      <c r="UZY15" s="963"/>
      <c r="UZZ15" s="962"/>
      <c r="VAA15" s="961"/>
      <c r="VAB15" s="961"/>
      <c r="VAC15" s="963"/>
      <c r="VAD15" s="962"/>
      <c r="VAE15" s="961"/>
      <c r="VAF15" s="961"/>
      <c r="VAG15" s="963"/>
      <c r="VAH15" s="962"/>
      <c r="VAI15" s="961"/>
      <c r="VAJ15" s="961"/>
      <c r="VAK15" s="963"/>
      <c r="VAL15" s="962"/>
      <c r="VAM15" s="961"/>
      <c r="VAN15" s="961"/>
      <c r="VAO15" s="963"/>
      <c r="VAP15" s="962"/>
      <c r="VAQ15" s="961"/>
      <c r="VAR15" s="961"/>
      <c r="VAS15" s="963"/>
      <c r="VAT15" s="962"/>
      <c r="VAU15" s="961"/>
      <c r="VAV15" s="961"/>
      <c r="VAW15" s="963"/>
      <c r="VAX15" s="962"/>
      <c r="VAY15" s="961"/>
      <c r="VAZ15" s="961"/>
      <c r="VBA15" s="963"/>
      <c r="VBB15" s="962"/>
      <c r="VBC15" s="961"/>
      <c r="VBD15" s="961"/>
      <c r="VBE15" s="963"/>
      <c r="VBF15" s="962"/>
      <c r="VBG15" s="961"/>
      <c r="VBH15" s="961"/>
      <c r="VBI15" s="963"/>
      <c r="VBJ15" s="962"/>
      <c r="VBK15" s="961"/>
      <c r="VBL15" s="961"/>
      <c r="VBM15" s="963"/>
      <c r="VBN15" s="962"/>
      <c r="VBO15" s="961"/>
      <c r="VBP15" s="961"/>
      <c r="VBQ15" s="963"/>
      <c r="VBR15" s="962"/>
      <c r="VBS15" s="961"/>
      <c r="VBT15" s="961"/>
      <c r="VBU15" s="963"/>
      <c r="VBV15" s="962"/>
      <c r="VBW15" s="961"/>
      <c r="VBX15" s="961"/>
      <c r="VBY15" s="963"/>
      <c r="VBZ15" s="962"/>
      <c r="VCA15" s="961"/>
      <c r="VCB15" s="961"/>
      <c r="VCC15" s="963"/>
      <c r="VCD15" s="962"/>
      <c r="VCE15" s="961"/>
      <c r="VCF15" s="961"/>
      <c r="VCG15" s="963"/>
      <c r="VCH15" s="962"/>
      <c r="VCI15" s="961"/>
      <c r="VCJ15" s="961"/>
      <c r="VCK15" s="963"/>
      <c r="VCL15" s="962"/>
      <c r="VCM15" s="961"/>
      <c r="VCN15" s="961"/>
      <c r="VCO15" s="963"/>
      <c r="VCP15" s="962"/>
      <c r="VCQ15" s="961"/>
      <c r="VCR15" s="961"/>
      <c r="VCS15" s="963"/>
      <c r="VCT15" s="962"/>
      <c r="VCU15" s="961"/>
      <c r="VCV15" s="961"/>
      <c r="VCW15" s="963"/>
      <c r="VCX15" s="962"/>
      <c r="VCY15" s="961"/>
      <c r="VCZ15" s="961"/>
      <c r="VDA15" s="963"/>
      <c r="VDB15" s="962"/>
      <c r="VDC15" s="961"/>
      <c r="VDD15" s="961"/>
      <c r="VDE15" s="963"/>
      <c r="VDF15" s="962"/>
      <c r="VDG15" s="961"/>
      <c r="VDH15" s="961"/>
      <c r="VDI15" s="963"/>
      <c r="VDJ15" s="962"/>
      <c r="VDK15" s="961"/>
      <c r="VDL15" s="961"/>
      <c r="VDM15" s="963"/>
      <c r="VDN15" s="962"/>
      <c r="VDO15" s="961"/>
      <c r="VDP15" s="961"/>
      <c r="VDQ15" s="963"/>
      <c r="VDR15" s="962"/>
      <c r="VDS15" s="961"/>
      <c r="VDT15" s="961"/>
      <c r="VDU15" s="963"/>
      <c r="VDV15" s="962"/>
      <c r="VDW15" s="961"/>
      <c r="VDX15" s="961"/>
      <c r="VDY15" s="963"/>
      <c r="VDZ15" s="962"/>
      <c r="VEA15" s="961"/>
      <c r="VEB15" s="961"/>
      <c r="VEC15" s="963"/>
      <c r="VED15" s="962"/>
      <c r="VEE15" s="961"/>
      <c r="VEF15" s="961"/>
      <c r="VEG15" s="963"/>
      <c r="VEH15" s="962"/>
      <c r="VEI15" s="961"/>
      <c r="VEJ15" s="961"/>
      <c r="VEK15" s="963"/>
      <c r="VEL15" s="962"/>
      <c r="VEM15" s="961"/>
      <c r="VEN15" s="961"/>
      <c r="VEO15" s="963"/>
      <c r="VEP15" s="962"/>
      <c r="VEQ15" s="961"/>
      <c r="VER15" s="961"/>
      <c r="VES15" s="963"/>
      <c r="VET15" s="962"/>
      <c r="VEU15" s="961"/>
      <c r="VEV15" s="961"/>
      <c r="VEW15" s="963"/>
      <c r="VEX15" s="962"/>
      <c r="VEY15" s="961"/>
      <c r="VEZ15" s="961"/>
      <c r="VFA15" s="963"/>
      <c r="VFB15" s="962"/>
      <c r="VFC15" s="961"/>
      <c r="VFD15" s="961"/>
      <c r="VFE15" s="963"/>
      <c r="VFF15" s="962"/>
      <c r="VFG15" s="961"/>
      <c r="VFH15" s="961"/>
      <c r="VFI15" s="963"/>
      <c r="VFJ15" s="962"/>
      <c r="VFK15" s="961"/>
      <c r="VFL15" s="961"/>
      <c r="VFM15" s="963"/>
      <c r="VFN15" s="962"/>
      <c r="VFO15" s="961"/>
      <c r="VFP15" s="961"/>
      <c r="VFQ15" s="963"/>
      <c r="VFR15" s="962"/>
      <c r="VFS15" s="961"/>
      <c r="VFT15" s="961"/>
      <c r="VFU15" s="963"/>
      <c r="VFV15" s="962"/>
      <c r="VFW15" s="961"/>
      <c r="VFX15" s="961"/>
      <c r="VFY15" s="963"/>
      <c r="VFZ15" s="962"/>
      <c r="VGA15" s="961"/>
      <c r="VGB15" s="961"/>
      <c r="VGC15" s="963"/>
      <c r="VGD15" s="962"/>
      <c r="VGE15" s="961"/>
      <c r="VGF15" s="961"/>
      <c r="VGG15" s="963"/>
      <c r="VGH15" s="962"/>
      <c r="VGI15" s="961"/>
      <c r="VGJ15" s="961"/>
      <c r="VGK15" s="963"/>
      <c r="VGL15" s="962"/>
      <c r="VGM15" s="961"/>
      <c r="VGN15" s="961"/>
      <c r="VGO15" s="963"/>
      <c r="VGP15" s="962"/>
      <c r="VGQ15" s="961"/>
      <c r="VGR15" s="961"/>
      <c r="VGS15" s="963"/>
      <c r="VGT15" s="962"/>
      <c r="VGU15" s="961"/>
      <c r="VGV15" s="961"/>
      <c r="VGW15" s="963"/>
      <c r="VGX15" s="962"/>
      <c r="VGY15" s="961"/>
      <c r="VGZ15" s="961"/>
      <c r="VHA15" s="963"/>
      <c r="VHB15" s="962"/>
      <c r="VHC15" s="961"/>
      <c r="VHD15" s="961"/>
      <c r="VHE15" s="963"/>
      <c r="VHF15" s="962"/>
      <c r="VHG15" s="961"/>
      <c r="VHH15" s="961"/>
      <c r="VHI15" s="963"/>
      <c r="VHJ15" s="962"/>
      <c r="VHK15" s="961"/>
      <c r="VHL15" s="961"/>
      <c r="VHM15" s="963"/>
      <c r="VHN15" s="962"/>
      <c r="VHO15" s="961"/>
      <c r="VHP15" s="961"/>
      <c r="VHQ15" s="963"/>
      <c r="VHR15" s="962"/>
      <c r="VHS15" s="961"/>
      <c r="VHT15" s="961"/>
      <c r="VHU15" s="963"/>
      <c r="VHV15" s="962"/>
      <c r="VHW15" s="961"/>
      <c r="VHX15" s="961"/>
      <c r="VHY15" s="963"/>
      <c r="VHZ15" s="962"/>
      <c r="VIA15" s="961"/>
      <c r="VIB15" s="961"/>
      <c r="VIC15" s="963"/>
      <c r="VID15" s="962"/>
      <c r="VIE15" s="961"/>
      <c r="VIF15" s="961"/>
      <c r="VIG15" s="963"/>
      <c r="VIH15" s="962"/>
      <c r="VII15" s="961"/>
      <c r="VIJ15" s="961"/>
      <c r="VIK15" s="963"/>
      <c r="VIL15" s="962"/>
      <c r="VIM15" s="961"/>
      <c r="VIN15" s="961"/>
      <c r="VIO15" s="963"/>
      <c r="VIP15" s="962"/>
      <c r="VIQ15" s="961"/>
      <c r="VIR15" s="961"/>
      <c r="VIS15" s="963"/>
      <c r="VIT15" s="962"/>
      <c r="VIU15" s="961"/>
      <c r="VIV15" s="961"/>
      <c r="VIW15" s="963"/>
      <c r="VIX15" s="962"/>
      <c r="VIY15" s="961"/>
      <c r="VIZ15" s="961"/>
      <c r="VJA15" s="963"/>
      <c r="VJB15" s="962"/>
      <c r="VJC15" s="961"/>
      <c r="VJD15" s="961"/>
      <c r="VJE15" s="963"/>
      <c r="VJF15" s="962"/>
      <c r="VJG15" s="961"/>
      <c r="VJH15" s="961"/>
      <c r="VJI15" s="963"/>
      <c r="VJJ15" s="962"/>
      <c r="VJK15" s="961"/>
      <c r="VJL15" s="961"/>
      <c r="VJM15" s="963"/>
      <c r="VJN15" s="962"/>
      <c r="VJO15" s="961"/>
      <c r="VJP15" s="961"/>
      <c r="VJQ15" s="963"/>
      <c r="VJR15" s="962"/>
      <c r="VJS15" s="961"/>
      <c r="VJT15" s="961"/>
      <c r="VJU15" s="963"/>
      <c r="VJV15" s="962"/>
      <c r="VJW15" s="961"/>
      <c r="VJX15" s="961"/>
      <c r="VJY15" s="963"/>
      <c r="VJZ15" s="962"/>
      <c r="VKA15" s="961"/>
      <c r="VKB15" s="961"/>
      <c r="VKC15" s="963"/>
      <c r="VKD15" s="962"/>
      <c r="VKE15" s="961"/>
      <c r="VKF15" s="961"/>
      <c r="VKG15" s="963"/>
      <c r="VKH15" s="962"/>
      <c r="VKI15" s="961"/>
      <c r="VKJ15" s="961"/>
      <c r="VKK15" s="963"/>
      <c r="VKL15" s="962"/>
      <c r="VKM15" s="961"/>
      <c r="VKN15" s="961"/>
      <c r="VKO15" s="963"/>
      <c r="VKP15" s="962"/>
      <c r="VKQ15" s="961"/>
      <c r="VKR15" s="961"/>
      <c r="VKS15" s="963"/>
      <c r="VKT15" s="962"/>
      <c r="VKU15" s="961"/>
      <c r="VKV15" s="961"/>
      <c r="VKW15" s="963"/>
      <c r="VKX15" s="962"/>
      <c r="VKY15" s="961"/>
      <c r="VKZ15" s="961"/>
      <c r="VLA15" s="963"/>
      <c r="VLB15" s="962"/>
      <c r="VLC15" s="961"/>
      <c r="VLD15" s="961"/>
      <c r="VLE15" s="963"/>
      <c r="VLF15" s="962"/>
      <c r="VLG15" s="961"/>
      <c r="VLH15" s="961"/>
      <c r="VLI15" s="963"/>
      <c r="VLJ15" s="962"/>
      <c r="VLK15" s="961"/>
      <c r="VLL15" s="961"/>
      <c r="VLM15" s="963"/>
      <c r="VLN15" s="962"/>
      <c r="VLO15" s="961"/>
      <c r="VLP15" s="961"/>
      <c r="VLQ15" s="963"/>
      <c r="VLR15" s="962"/>
      <c r="VLS15" s="961"/>
      <c r="VLT15" s="961"/>
      <c r="VLU15" s="963"/>
      <c r="VLV15" s="962"/>
      <c r="VLW15" s="961"/>
      <c r="VLX15" s="961"/>
      <c r="VLY15" s="963"/>
      <c r="VLZ15" s="962"/>
      <c r="VMA15" s="961"/>
      <c r="VMB15" s="961"/>
      <c r="VMC15" s="963"/>
      <c r="VMD15" s="962"/>
      <c r="VME15" s="961"/>
      <c r="VMF15" s="961"/>
      <c r="VMG15" s="963"/>
      <c r="VMH15" s="962"/>
      <c r="VMI15" s="961"/>
      <c r="VMJ15" s="961"/>
      <c r="VMK15" s="963"/>
      <c r="VML15" s="962"/>
      <c r="VMM15" s="961"/>
      <c r="VMN15" s="961"/>
      <c r="VMO15" s="963"/>
      <c r="VMP15" s="962"/>
      <c r="VMQ15" s="961"/>
      <c r="VMR15" s="961"/>
      <c r="VMS15" s="963"/>
      <c r="VMT15" s="962"/>
      <c r="VMU15" s="961"/>
      <c r="VMV15" s="961"/>
      <c r="VMW15" s="963"/>
      <c r="VMX15" s="962"/>
      <c r="VMY15" s="961"/>
      <c r="VMZ15" s="961"/>
      <c r="VNA15" s="963"/>
      <c r="VNB15" s="962"/>
      <c r="VNC15" s="961"/>
      <c r="VND15" s="961"/>
      <c r="VNE15" s="963"/>
      <c r="VNF15" s="962"/>
      <c r="VNG15" s="961"/>
      <c r="VNH15" s="961"/>
      <c r="VNI15" s="963"/>
      <c r="VNJ15" s="962"/>
      <c r="VNK15" s="961"/>
      <c r="VNL15" s="961"/>
      <c r="VNM15" s="963"/>
      <c r="VNN15" s="962"/>
      <c r="VNO15" s="961"/>
      <c r="VNP15" s="961"/>
      <c r="VNQ15" s="963"/>
      <c r="VNR15" s="962"/>
      <c r="VNS15" s="961"/>
      <c r="VNT15" s="961"/>
      <c r="VNU15" s="963"/>
      <c r="VNV15" s="962"/>
      <c r="VNW15" s="961"/>
      <c r="VNX15" s="961"/>
      <c r="VNY15" s="963"/>
      <c r="VNZ15" s="962"/>
      <c r="VOA15" s="961"/>
      <c r="VOB15" s="961"/>
      <c r="VOC15" s="963"/>
      <c r="VOD15" s="962"/>
      <c r="VOE15" s="961"/>
      <c r="VOF15" s="961"/>
      <c r="VOG15" s="963"/>
      <c r="VOH15" s="962"/>
      <c r="VOI15" s="961"/>
      <c r="VOJ15" s="961"/>
      <c r="VOK15" s="963"/>
      <c r="VOL15" s="962"/>
      <c r="VOM15" s="961"/>
      <c r="VON15" s="961"/>
      <c r="VOO15" s="963"/>
      <c r="VOP15" s="962"/>
      <c r="VOQ15" s="961"/>
      <c r="VOR15" s="961"/>
      <c r="VOS15" s="963"/>
      <c r="VOT15" s="962"/>
      <c r="VOU15" s="961"/>
      <c r="VOV15" s="961"/>
      <c r="VOW15" s="963"/>
      <c r="VOX15" s="962"/>
      <c r="VOY15" s="961"/>
      <c r="VOZ15" s="961"/>
      <c r="VPA15" s="963"/>
      <c r="VPB15" s="962"/>
      <c r="VPC15" s="961"/>
      <c r="VPD15" s="961"/>
      <c r="VPE15" s="963"/>
      <c r="VPF15" s="962"/>
      <c r="VPG15" s="961"/>
      <c r="VPH15" s="961"/>
      <c r="VPI15" s="963"/>
      <c r="VPJ15" s="962"/>
      <c r="VPK15" s="961"/>
      <c r="VPL15" s="961"/>
      <c r="VPM15" s="963"/>
      <c r="VPN15" s="962"/>
      <c r="VPO15" s="961"/>
      <c r="VPP15" s="961"/>
      <c r="VPQ15" s="963"/>
      <c r="VPR15" s="962"/>
      <c r="VPS15" s="961"/>
      <c r="VPT15" s="961"/>
      <c r="VPU15" s="963"/>
      <c r="VPV15" s="962"/>
      <c r="VPW15" s="961"/>
      <c r="VPX15" s="961"/>
      <c r="VPY15" s="963"/>
      <c r="VPZ15" s="962"/>
      <c r="VQA15" s="961"/>
      <c r="VQB15" s="961"/>
      <c r="VQC15" s="963"/>
      <c r="VQD15" s="962"/>
      <c r="VQE15" s="961"/>
      <c r="VQF15" s="961"/>
      <c r="VQG15" s="963"/>
      <c r="VQH15" s="962"/>
      <c r="VQI15" s="961"/>
      <c r="VQJ15" s="961"/>
      <c r="VQK15" s="963"/>
      <c r="VQL15" s="962"/>
      <c r="VQM15" s="961"/>
      <c r="VQN15" s="961"/>
      <c r="VQO15" s="963"/>
      <c r="VQP15" s="962"/>
      <c r="VQQ15" s="961"/>
      <c r="VQR15" s="961"/>
      <c r="VQS15" s="963"/>
      <c r="VQT15" s="962"/>
      <c r="VQU15" s="961"/>
      <c r="VQV15" s="961"/>
      <c r="VQW15" s="963"/>
      <c r="VQX15" s="962"/>
      <c r="VQY15" s="961"/>
      <c r="VQZ15" s="961"/>
      <c r="VRA15" s="963"/>
      <c r="VRB15" s="962"/>
      <c r="VRC15" s="961"/>
      <c r="VRD15" s="961"/>
      <c r="VRE15" s="963"/>
      <c r="VRF15" s="962"/>
      <c r="VRG15" s="961"/>
      <c r="VRH15" s="961"/>
      <c r="VRI15" s="963"/>
      <c r="VRJ15" s="962"/>
      <c r="VRK15" s="961"/>
      <c r="VRL15" s="961"/>
      <c r="VRM15" s="963"/>
      <c r="VRN15" s="962"/>
      <c r="VRO15" s="961"/>
      <c r="VRP15" s="961"/>
      <c r="VRQ15" s="963"/>
      <c r="VRR15" s="962"/>
      <c r="VRS15" s="961"/>
      <c r="VRT15" s="961"/>
      <c r="VRU15" s="963"/>
      <c r="VRV15" s="962"/>
      <c r="VRW15" s="961"/>
      <c r="VRX15" s="961"/>
      <c r="VRY15" s="963"/>
      <c r="VRZ15" s="962"/>
      <c r="VSA15" s="961"/>
      <c r="VSB15" s="961"/>
      <c r="VSC15" s="963"/>
      <c r="VSD15" s="962"/>
      <c r="VSE15" s="961"/>
      <c r="VSF15" s="961"/>
      <c r="VSG15" s="963"/>
      <c r="VSH15" s="962"/>
      <c r="VSI15" s="961"/>
      <c r="VSJ15" s="961"/>
      <c r="VSK15" s="963"/>
      <c r="VSL15" s="962"/>
      <c r="VSM15" s="961"/>
      <c r="VSN15" s="961"/>
      <c r="VSO15" s="963"/>
      <c r="VSP15" s="962"/>
      <c r="VSQ15" s="961"/>
      <c r="VSR15" s="961"/>
      <c r="VSS15" s="963"/>
      <c r="VST15" s="962"/>
      <c r="VSU15" s="961"/>
      <c r="VSV15" s="961"/>
      <c r="VSW15" s="963"/>
      <c r="VSX15" s="962"/>
      <c r="VSY15" s="961"/>
      <c r="VSZ15" s="961"/>
      <c r="VTA15" s="963"/>
      <c r="VTB15" s="962"/>
      <c r="VTC15" s="961"/>
      <c r="VTD15" s="961"/>
      <c r="VTE15" s="963"/>
      <c r="VTF15" s="962"/>
      <c r="VTG15" s="961"/>
      <c r="VTH15" s="961"/>
      <c r="VTI15" s="963"/>
      <c r="VTJ15" s="962"/>
      <c r="VTK15" s="961"/>
      <c r="VTL15" s="961"/>
      <c r="VTM15" s="963"/>
      <c r="VTN15" s="962"/>
      <c r="VTO15" s="961"/>
      <c r="VTP15" s="961"/>
      <c r="VTQ15" s="963"/>
      <c r="VTR15" s="962"/>
      <c r="VTS15" s="961"/>
      <c r="VTT15" s="961"/>
      <c r="VTU15" s="963"/>
      <c r="VTV15" s="962"/>
      <c r="VTW15" s="961"/>
      <c r="VTX15" s="961"/>
      <c r="VTY15" s="963"/>
      <c r="VTZ15" s="962"/>
      <c r="VUA15" s="961"/>
      <c r="VUB15" s="961"/>
      <c r="VUC15" s="963"/>
      <c r="VUD15" s="962"/>
      <c r="VUE15" s="961"/>
      <c r="VUF15" s="961"/>
      <c r="VUG15" s="963"/>
      <c r="VUH15" s="962"/>
      <c r="VUI15" s="961"/>
      <c r="VUJ15" s="961"/>
      <c r="VUK15" s="963"/>
      <c r="VUL15" s="962"/>
      <c r="VUM15" s="961"/>
      <c r="VUN15" s="961"/>
      <c r="VUO15" s="963"/>
      <c r="VUP15" s="962"/>
      <c r="VUQ15" s="961"/>
      <c r="VUR15" s="961"/>
      <c r="VUS15" s="963"/>
      <c r="VUT15" s="962"/>
      <c r="VUU15" s="961"/>
      <c r="VUV15" s="961"/>
      <c r="VUW15" s="963"/>
      <c r="VUX15" s="962"/>
      <c r="VUY15" s="961"/>
      <c r="VUZ15" s="961"/>
      <c r="VVA15" s="963"/>
      <c r="VVB15" s="962"/>
      <c r="VVC15" s="961"/>
      <c r="VVD15" s="961"/>
      <c r="VVE15" s="963"/>
      <c r="VVF15" s="962"/>
      <c r="VVG15" s="961"/>
      <c r="VVH15" s="961"/>
      <c r="VVI15" s="963"/>
      <c r="VVJ15" s="962"/>
      <c r="VVK15" s="961"/>
      <c r="VVL15" s="961"/>
      <c r="VVM15" s="963"/>
      <c r="VVN15" s="962"/>
      <c r="VVO15" s="961"/>
      <c r="VVP15" s="961"/>
      <c r="VVQ15" s="963"/>
      <c r="VVR15" s="962"/>
      <c r="VVS15" s="961"/>
      <c r="VVT15" s="961"/>
      <c r="VVU15" s="963"/>
      <c r="VVV15" s="962"/>
      <c r="VVW15" s="961"/>
      <c r="VVX15" s="961"/>
      <c r="VVY15" s="963"/>
      <c r="VVZ15" s="962"/>
      <c r="VWA15" s="961"/>
      <c r="VWB15" s="961"/>
      <c r="VWC15" s="963"/>
      <c r="VWD15" s="962"/>
      <c r="VWE15" s="961"/>
      <c r="VWF15" s="961"/>
      <c r="VWG15" s="963"/>
      <c r="VWH15" s="962"/>
      <c r="VWI15" s="961"/>
      <c r="VWJ15" s="961"/>
      <c r="VWK15" s="963"/>
      <c r="VWL15" s="962"/>
      <c r="VWM15" s="961"/>
      <c r="VWN15" s="961"/>
      <c r="VWO15" s="963"/>
      <c r="VWP15" s="962"/>
      <c r="VWQ15" s="961"/>
      <c r="VWR15" s="961"/>
      <c r="VWS15" s="963"/>
      <c r="VWT15" s="962"/>
      <c r="VWU15" s="961"/>
      <c r="VWV15" s="961"/>
      <c r="VWW15" s="963"/>
      <c r="VWX15" s="962"/>
      <c r="VWY15" s="961"/>
      <c r="VWZ15" s="961"/>
      <c r="VXA15" s="963"/>
      <c r="VXB15" s="962"/>
      <c r="VXC15" s="961"/>
      <c r="VXD15" s="961"/>
      <c r="VXE15" s="963"/>
      <c r="VXF15" s="962"/>
      <c r="VXG15" s="961"/>
      <c r="VXH15" s="961"/>
      <c r="VXI15" s="963"/>
      <c r="VXJ15" s="962"/>
      <c r="VXK15" s="961"/>
      <c r="VXL15" s="961"/>
      <c r="VXM15" s="963"/>
      <c r="VXN15" s="962"/>
      <c r="VXO15" s="961"/>
      <c r="VXP15" s="961"/>
      <c r="VXQ15" s="963"/>
      <c r="VXR15" s="962"/>
      <c r="VXS15" s="961"/>
      <c r="VXT15" s="961"/>
      <c r="VXU15" s="963"/>
      <c r="VXV15" s="962"/>
      <c r="VXW15" s="961"/>
      <c r="VXX15" s="961"/>
      <c r="VXY15" s="963"/>
      <c r="VXZ15" s="962"/>
      <c r="VYA15" s="961"/>
      <c r="VYB15" s="961"/>
      <c r="VYC15" s="963"/>
      <c r="VYD15" s="962"/>
      <c r="VYE15" s="961"/>
      <c r="VYF15" s="961"/>
      <c r="VYG15" s="963"/>
      <c r="VYH15" s="962"/>
      <c r="VYI15" s="961"/>
      <c r="VYJ15" s="961"/>
      <c r="VYK15" s="963"/>
      <c r="VYL15" s="962"/>
      <c r="VYM15" s="961"/>
      <c r="VYN15" s="961"/>
      <c r="VYO15" s="963"/>
      <c r="VYP15" s="962"/>
      <c r="VYQ15" s="961"/>
      <c r="VYR15" s="961"/>
      <c r="VYS15" s="963"/>
      <c r="VYT15" s="962"/>
      <c r="VYU15" s="961"/>
      <c r="VYV15" s="961"/>
      <c r="VYW15" s="963"/>
      <c r="VYX15" s="962"/>
      <c r="VYY15" s="961"/>
      <c r="VYZ15" s="961"/>
      <c r="VZA15" s="963"/>
      <c r="VZB15" s="962"/>
      <c r="VZC15" s="961"/>
      <c r="VZD15" s="961"/>
      <c r="VZE15" s="963"/>
      <c r="VZF15" s="962"/>
      <c r="VZG15" s="961"/>
      <c r="VZH15" s="961"/>
      <c r="VZI15" s="963"/>
      <c r="VZJ15" s="962"/>
      <c r="VZK15" s="961"/>
      <c r="VZL15" s="961"/>
      <c r="VZM15" s="963"/>
      <c r="VZN15" s="962"/>
      <c r="VZO15" s="961"/>
      <c r="VZP15" s="961"/>
      <c r="VZQ15" s="963"/>
      <c r="VZR15" s="962"/>
      <c r="VZS15" s="961"/>
      <c r="VZT15" s="961"/>
      <c r="VZU15" s="963"/>
      <c r="VZV15" s="962"/>
      <c r="VZW15" s="961"/>
      <c r="VZX15" s="961"/>
      <c r="VZY15" s="963"/>
      <c r="VZZ15" s="962"/>
      <c r="WAA15" s="961"/>
      <c r="WAB15" s="961"/>
      <c r="WAC15" s="963"/>
      <c r="WAD15" s="962"/>
      <c r="WAE15" s="961"/>
      <c r="WAF15" s="961"/>
      <c r="WAG15" s="963"/>
      <c r="WAH15" s="962"/>
      <c r="WAI15" s="961"/>
      <c r="WAJ15" s="961"/>
      <c r="WAK15" s="963"/>
      <c r="WAL15" s="962"/>
      <c r="WAM15" s="961"/>
      <c r="WAN15" s="961"/>
      <c r="WAO15" s="963"/>
      <c r="WAP15" s="962"/>
      <c r="WAQ15" s="961"/>
      <c r="WAR15" s="961"/>
      <c r="WAS15" s="963"/>
      <c r="WAT15" s="962"/>
      <c r="WAU15" s="961"/>
      <c r="WAV15" s="961"/>
      <c r="WAW15" s="963"/>
      <c r="WAX15" s="962"/>
      <c r="WAY15" s="961"/>
      <c r="WAZ15" s="961"/>
      <c r="WBA15" s="963"/>
      <c r="WBB15" s="962"/>
      <c r="WBC15" s="961"/>
      <c r="WBD15" s="961"/>
      <c r="WBE15" s="963"/>
      <c r="WBF15" s="962"/>
      <c r="WBG15" s="961"/>
      <c r="WBH15" s="961"/>
      <c r="WBI15" s="963"/>
      <c r="WBJ15" s="962"/>
      <c r="WBK15" s="961"/>
      <c r="WBL15" s="961"/>
      <c r="WBM15" s="963"/>
      <c r="WBN15" s="962"/>
      <c r="WBO15" s="961"/>
      <c r="WBP15" s="961"/>
      <c r="WBQ15" s="963"/>
      <c r="WBR15" s="962"/>
      <c r="WBS15" s="961"/>
      <c r="WBT15" s="961"/>
      <c r="WBU15" s="963"/>
      <c r="WBV15" s="962"/>
      <c r="WBW15" s="961"/>
      <c r="WBX15" s="961"/>
      <c r="WBY15" s="963"/>
      <c r="WBZ15" s="962"/>
      <c r="WCA15" s="961"/>
      <c r="WCB15" s="961"/>
      <c r="WCC15" s="963"/>
      <c r="WCD15" s="962"/>
      <c r="WCE15" s="961"/>
      <c r="WCF15" s="961"/>
      <c r="WCG15" s="963"/>
      <c r="WCH15" s="962"/>
      <c r="WCI15" s="961"/>
      <c r="WCJ15" s="961"/>
      <c r="WCK15" s="963"/>
      <c r="WCL15" s="962"/>
      <c r="WCM15" s="961"/>
      <c r="WCN15" s="961"/>
      <c r="WCO15" s="963"/>
      <c r="WCP15" s="962"/>
      <c r="WCQ15" s="961"/>
      <c r="WCR15" s="961"/>
      <c r="WCS15" s="963"/>
      <c r="WCT15" s="962"/>
      <c r="WCU15" s="961"/>
      <c r="WCV15" s="961"/>
      <c r="WCW15" s="963"/>
      <c r="WCX15" s="962"/>
      <c r="WCY15" s="961"/>
      <c r="WCZ15" s="961"/>
      <c r="WDA15" s="963"/>
      <c r="WDB15" s="962"/>
      <c r="WDC15" s="961"/>
      <c r="WDD15" s="961"/>
      <c r="WDE15" s="963"/>
      <c r="WDF15" s="962"/>
      <c r="WDG15" s="961"/>
      <c r="WDH15" s="961"/>
      <c r="WDI15" s="963"/>
      <c r="WDJ15" s="962"/>
      <c r="WDK15" s="961"/>
      <c r="WDL15" s="961"/>
      <c r="WDM15" s="963"/>
      <c r="WDN15" s="962"/>
      <c r="WDO15" s="961"/>
      <c r="WDP15" s="961"/>
      <c r="WDQ15" s="963"/>
      <c r="WDR15" s="962"/>
      <c r="WDS15" s="961"/>
      <c r="WDT15" s="961"/>
      <c r="WDU15" s="963"/>
      <c r="WDV15" s="962"/>
      <c r="WDW15" s="961"/>
      <c r="WDX15" s="961"/>
      <c r="WDY15" s="963"/>
      <c r="WDZ15" s="962"/>
      <c r="WEA15" s="961"/>
      <c r="WEB15" s="961"/>
      <c r="WEC15" s="963"/>
      <c r="WED15" s="962"/>
      <c r="WEE15" s="961"/>
      <c r="WEF15" s="961"/>
      <c r="WEG15" s="963"/>
      <c r="WEH15" s="962"/>
      <c r="WEI15" s="961"/>
      <c r="WEJ15" s="961"/>
      <c r="WEK15" s="963"/>
      <c r="WEL15" s="962"/>
      <c r="WEM15" s="961"/>
      <c r="WEN15" s="961"/>
      <c r="WEO15" s="963"/>
      <c r="WEP15" s="962"/>
      <c r="WEQ15" s="961"/>
      <c r="WER15" s="961"/>
      <c r="WES15" s="963"/>
      <c r="WET15" s="962"/>
      <c r="WEU15" s="961"/>
      <c r="WEV15" s="961"/>
      <c r="WEW15" s="963"/>
      <c r="WEX15" s="962"/>
      <c r="WEY15" s="961"/>
      <c r="WEZ15" s="961"/>
      <c r="WFA15" s="963"/>
      <c r="WFB15" s="962"/>
      <c r="WFC15" s="961"/>
      <c r="WFD15" s="961"/>
      <c r="WFE15" s="963"/>
      <c r="WFF15" s="962"/>
      <c r="WFG15" s="961"/>
      <c r="WFH15" s="961"/>
      <c r="WFI15" s="963"/>
      <c r="WFJ15" s="962"/>
      <c r="WFK15" s="961"/>
      <c r="WFL15" s="961"/>
      <c r="WFM15" s="963"/>
      <c r="WFN15" s="962"/>
      <c r="WFO15" s="961"/>
      <c r="WFP15" s="961"/>
      <c r="WFQ15" s="963"/>
      <c r="WFR15" s="962"/>
      <c r="WFS15" s="961"/>
      <c r="WFT15" s="961"/>
      <c r="WFU15" s="963"/>
      <c r="WFV15" s="962"/>
      <c r="WFW15" s="961"/>
      <c r="WFX15" s="961"/>
      <c r="WFY15" s="963"/>
      <c r="WFZ15" s="962"/>
      <c r="WGA15" s="961"/>
      <c r="WGB15" s="961"/>
      <c r="WGC15" s="963"/>
      <c r="WGD15" s="962"/>
      <c r="WGE15" s="961"/>
      <c r="WGF15" s="961"/>
      <c r="WGG15" s="963"/>
      <c r="WGH15" s="962"/>
      <c r="WGI15" s="961"/>
      <c r="WGJ15" s="961"/>
      <c r="WGK15" s="963"/>
      <c r="WGL15" s="962"/>
      <c r="WGM15" s="961"/>
      <c r="WGN15" s="961"/>
      <c r="WGO15" s="963"/>
      <c r="WGP15" s="962"/>
      <c r="WGQ15" s="961"/>
      <c r="WGR15" s="961"/>
      <c r="WGS15" s="963"/>
      <c r="WGT15" s="962"/>
      <c r="WGU15" s="961"/>
      <c r="WGV15" s="961"/>
      <c r="WGW15" s="963"/>
      <c r="WGX15" s="962"/>
      <c r="WGY15" s="961"/>
      <c r="WGZ15" s="961"/>
      <c r="WHA15" s="963"/>
      <c r="WHB15" s="962"/>
      <c r="WHC15" s="961"/>
      <c r="WHD15" s="961"/>
      <c r="WHE15" s="963"/>
      <c r="WHF15" s="962"/>
      <c r="WHG15" s="961"/>
      <c r="WHH15" s="961"/>
      <c r="WHI15" s="963"/>
      <c r="WHJ15" s="962"/>
      <c r="WHK15" s="961"/>
      <c r="WHL15" s="961"/>
      <c r="WHM15" s="963"/>
      <c r="WHN15" s="962"/>
      <c r="WHO15" s="961"/>
      <c r="WHP15" s="961"/>
      <c r="WHQ15" s="963"/>
      <c r="WHR15" s="962"/>
      <c r="WHS15" s="961"/>
      <c r="WHT15" s="961"/>
      <c r="WHU15" s="963"/>
      <c r="WHV15" s="962"/>
      <c r="WHW15" s="961"/>
      <c r="WHX15" s="961"/>
      <c r="WHY15" s="963"/>
      <c r="WHZ15" s="962"/>
      <c r="WIA15" s="961"/>
      <c r="WIB15" s="961"/>
      <c r="WIC15" s="963"/>
      <c r="WID15" s="962"/>
      <c r="WIE15" s="961"/>
      <c r="WIF15" s="961"/>
      <c r="WIG15" s="963"/>
      <c r="WIH15" s="962"/>
      <c r="WII15" s="961"/>
      <c r="WIJ15" s="961"/>
      <c r="WIK15" s="963"/>
      <c r="WIL15" s="962"/>
      <c r="WIM15" s="961"/>
      <c r="WIN15" s="961"/>
      <c r="WIO15" s="963"/>
      <c r="WIP15" s="962"/>
      <c r="WIQ15" s="961"/>
      <c r="WIR15" s="961"/>
      <c r="WIS15" s="963"/>
      <c r="WIT15" s="962"/>
      <c r="WIU15" s="961"/>
      <c r="WIV15" s="961"/>
      <c r="WIW15" s="963"/>
      <c r="WIX15" s="962"/>
      <c r="WIY15" s="961"/>
      <c r="WIZ15" s="961"/>
      <c r="WJA15" s="963"/>
      <c r="WJB15" s="962"/>
      <c r="WJC15" s="961"/>
      <c r="WJD15" s="961"/>
      <c r="WJE15" s="963"/>
      <c r="WJF15" s="962"/>
      <c r="WJG15" s="961"/>
      <c r="WJH15" s="961"/>
      <c r="WJI15" s="963"/>
      <c r="WJJ15" s="962"/>
      <c r="WJK15" s="961"/>
      <c r="WJL15" s="961"/>
      <c r="WJM15" s="963"/>
      <c r="WJN15" s="962"/>
      <c r="WJO15" s="961"/>
      <c r="WJP15" s="961"/>
      <c r="WJQ15" s="963"/>
      <c r="WJR15" s="962"/>
      <c r="WJS15" s="961"/>
      <c r="WJT15" s="961"/>
      <c r="WJU15" s="963"/>
      <c r="WJV15" s="962"/>
      <c r="WJW15" s="961"/>
      <c r="WJX15" s="961"/>
      <c r="WJY15" s="963"/>
      <c r="WJZ15" s="962"/>
      <c r="WKA15" s="961"/>
      <c r="WKB15" s="961"/>
      <c r="WKC15" s="963"/>
      <c r="WKD15" s="962"/>
      <c r="WKE15" s="961"/>
      <c r="WKF15" s="961"/>
      <c r="WKG15" s="963"/>
      <c r="WKH15" s="962"/>
      <c r="WKI15" s="961"/>
      <c r="WKJ15" s="961"/>
      <c r="WKK15" s="963"/>
      <c r="WKL15" s="962"/>
      <c r="WKM15" s="961"/>
      <c r="WKN15" s="961"/>
      <c r="WKO15" s="963"/>
      <c r="WKP15" s="962"/>
      <c r="WKQ15" s="961"/>
      <c r="WKR15" s="961"/>
      <c r="WKS15" s="963"/>
      <c r="WKT15" s="962"/>
      <c r="WKU15" s="961"/>
      <c r="WKV15" s="961"/>
      <c r="WKW15" s="963"/>
      <c r="WKX15" s="962"/>
      <c r="WKY15" s="961"/>
      <c r="WKZ15" s="961"/>
      <c r="WLA15" s="963"/>
      <c r="WLB15" s="962"/>
      <c r="WLC15" s="961"/>
      <c r="WLD15" s="961"/>
      <c r="WLE15" s="963"/>
      <c r="WLF15" s="962"/>
      <c r="WLG15" s="961"/>
      <c r="WLH15" s="961"/>
      <c r="WLI15" s="963"/>
      <c r="WLJ15" s="962"/>
      <c r="WLK15" s="961"/>
      <c r="WLL15" s="961"/>
      <c r="WLM15" s="963"/>
      <c r="WLN15" s="962"/>
      <c r="WLO15" s="961"/>
      <c r="WLP15" s="961"/>
      <c r="WLQ15" s="963"/>
      <c r="WLR15" s="962"/>
      <c r="WLS15" s="961"/>
      <c r="WLT15" s="961"/>
      <c r="WLU15" s="963"/>
      <c r="WLV15" s="962"/>
      <c r="WLW15" s="961"/>
      <c r="WLX15" s="961"/>
      <c r="WLY15" s="963"/>
      <c r="WLZ15" s="962"/>
      <c r="WMA15" s="961"/>
      <c r="WMB15" s="961"/>
      <c r="WMC15" s="963"/>
      <c r="WMD15" s="962"/>
      <c r="WME15" s="961"/>
      <c r="WMF15" s="961"/>
      <c r="WMG15" s="963"/>
      <c r="WMH15" s="962"/>
      <c r="WMI15" s="961"/>
      <c r="WMJ15" s="961"/>
      <c r="WMK15" s="963"/>
      <c r="WML15" s="962"/>
      <c r="WMM15" s="961"/>
      <c r="WMN15" s="961"/>
      <c r="WMO15" s="963"/>
      <c r="WMP15" s="962"/>
      <c r="WMQ15" s="961"/>
      <c r="WMR15" s="961"/>
      <c r="WMS15" s="963"/>
      <c r="WMT15" s="962"/>
      <c r="WMU15" s="961"/>
      <c r="WMV15" s="961"/>
      <c r="WMW15" s="963"/>
      <c r="WMX15" s="962"/>
      <c r="WMY15" s="961"/>
      <c r="WMZ15" s="961"/>
      <c r="WNA15" s="963"/>
      <c r="WNB15" s="962"/>
      <c r="WNC15" s="961"/>
      <c r="WND15" s="961"/>
      <c r="WNE15" s="963"/>
      <c r="WNF15" s="962"/>
      <c r="WNG15" s="961"/>
      <c r="WNH15" s="961"/>
      <c r="WNI15" s="963"/>
      <c r="WNJ15" s="962"/>
      <c r="WNK15" s="961"/>
      <c r="WNL15" s="961"/>
      <c r="WNM15" s="963"/>
      <c r="WNN15" s="962"/>
      <c r="WNO15" s="961"/>
      <c r="WNP15" s="961"/>
      <c r="WNQ15" s="963"/>
      <c r="WNR15" s="962"/>
      <c r="WNS15" s="961"/>
      <c r="WNT15" s="961"/>
      <c r="WNU15" s="963"/>
      <c r="WNV15" s="962"/>
      <c r="WNW15" s="961"/>
      <c r="WNX15" s="961"/>
      <c r="WNY15" s="963"/>
      <c r="WNZ15" s="962"/>
      <c r="WOA15" s="961"/>
      <c r="WOB15" s="961"/>
      <c r="WOC15" s="963"/>
      <c r="WOD15" s="962"/>
      <c r="WOE15" s="961"/>
      <c r="WOF15" s="961"/>
      <c r="WOG15" s="963"/>
      <c r="WOH15" s="962"/>
      <c r="WOI15" s="961"/>
      <c r="WOJ15" s="961"/>
      <c r="WOK15" s="963"/>
      <c r="WOL15" s="962"/>
      <c r="WOM15" s="961"/>
      <c r="WON15" s="961"/>
      <c r="WOO15" s="963"/>
      <c r="WOP15" s="962"/>
      <c r="WOQ15" s="961"/>
      <c r="WOR15" s="961"/>
      <c r="WOS15" s="963"/>
      <c r="WOT15" s="962"/>
      <c r="WOU15" s="961"/>
      <c r="WOV15" s="961"/>
      <c r="WOW15" s="963"/>
      <c r="WOX15" s="962"/>
      <c r="WOY15" s="961"/>
      <c r="WOZ15" s="961"/>
      <c r="WPA15" s="963"/>
      <c r="WPB15" s="962"/>
      <c r="WPC15" s="961"/>
      <c r="WPD15" s="961"/>
      <c r="WPE15" s="963"/>
      <c r="WPF15" s="962"/>
      <c r="WPG15" s="961"/>
      <c r="WPH15" s="961"/>
      <c r="WPI15" s="963"/>
      <c r="WPJ15" s="962"/>
      <c r="WPK15" s="961"/>
      <c r="WPL15" s="961"/>
      <c r="WPM15" s="963"/>
      <c r="WPN15" s="962"/>
      <c r="WPO15" s="961"/>
      <c r="WPP15" s="961"/>
      <c r="WPQ15" s="963"/>
      <c r="WPR15" s="962"/>
      <c r="WPS15" s="961"/>
      <c r="WPT15" s="961"/>
      <c r="WPU15" s="963"/>
      <c r="WPV15" s="962"/>
      <c r="WPW15" s="961"/>
      <c r="WPX15" s="961"/>
      <c r="WPY15" s="963"/>
      <c r="WPZ15" s="962"/>
      <c r="WQA15" s="961"/>
      <c r="WQB15" s="961"/>
      <c r="WQC15" s="963"/>
      <c r="WQD15" s="962"/>
      <c r="WQE15" s="961"/>
      <c r="WQF15" s="961"/>
      <c r="WQG15" s="963"/>
      <c r="WQH15" s="962"/>
      <c r="WQI15" s="961"/>
      <c r="WQJ15" s="961"/>
      <c r="WQK15" s="963"/>
      <c r="WQL15" s="962"/>
      <c r="WQM15" s="961"/>
      <c r="WQN15" s="961"/>
      <c r="WQO15" s="963"/>
      <c r="WQP15" s="962"/>
      <c r="WQQ15" s="961"/>
      <c r="WQR15" s="961"/>
      <c r="WQS15" s="963"/>
      <c r="WQT15" s="962"/>
      <c r="WQU15" s="961"/>
      <c r="WQV15" s="961"/>
      <c r="WQW15" s="963"/>
      <c r="WQX15" s="962"/>
      <c r="WQY15" s="961"/>
      <c r="WQZ15" s="961"/>
      <c r="WRA15" s="963"/>
      <c r="WRB15" s="962"/>
      <c r="WRC15" s="961"/>
      <c r="WRD15" s="961"/>
      <c r="WRE15" s="963"/>
      <c r="WRF15" s="962"/>
      <c r="WRG15" s="961"/>
      <c r="WRH15" s="961"/>
      <c r="WRI15" s="963"/>
      <c r="WRJ15" s="962"/>
    </row>
    <row r="16" spans="1:16026" outlineLevel="1">
      <c r="D16" s="1041" t="s">
        <v>311</v>
      </c>
      <c r="E16" s="1042">
        <v>0</v>
      </c>
      <c r="F16" s="1043">
        <v>0</v>
      </c>
      <c r="G16" s="1043">
        <v>0</v>
      </c>
      <c r="H16" s="1043">
        <v>0</v>
      </c>
      <c r="I16" s="1043">
        <v>0</v>
      </c>
      <c r="J16" s="1044">
        <v>0</v>
      </c>
      <c r="K16" s="1045" t="s">
        <v>312</v>
      </c>
      <c r="L16" s="1046"/>
      <c r="M16" s="1045" t="s">
        <v>301</v>
      </c>
      <c r="N16" s="1045" t="s">
        <v>301</v>
      </c>
      <c r="O16" s="1045" t="s">
        <v>301</v>
      </c>
      <c r="P16" s="1047"/>
      <c r="Q16" s="1045" t="s">
        <v>301</v>
      </c>
      <c r="R16" s="1045" t="s">
        <v>301</v>
      </c>
      <c r="S16" s="1045" t="s">
        <v>301</v>
      </c>
    </row>
    <row r="17" spans="4:19" outlineLevel="1">
      <c r="D17" s="1069" t="s">
        <v>313</v>
      </c>
      <c r="E17" s="1070"/>
      <c r="F17" s="1071"/>
      <c r="G17" s="1071"/>
      <c r="H17" s="1071"/>
      <c r="I17" s="1071"/>
      <c r="J17" s="1077" t="s">
        <v>314</v>
      </c>
      <c r="K17" s="1078" t="s">
        <v>315</v>
      </c>
      <c r="L17" s="1046"/>
      <c r="M17" s="1072"/>
      <c r="N17" s="1072"/>
      <c r="O17" s="1072"/>
      <c r="P17" s="1047"/>
      <c r="Q17" s="1072"/>
      <c r="R17" s="1072"/>
      <c r="S17" s="1072"/>
    </row>
    <row r="18" spans="4:19" outlineLevel="1">
      <c r="D18" s="999" t="s">
        <v>316</v>
      </c>
      <c r="E18" s="448">
        <f>241478.05*12</f>
        <v>2897736.5999999996</v>
      </c>
      <c r="F18" s="448">
        <f t="shared" ref="F18:H18" si="3">241478.05*12</f>
        <v>2897736.5999999996</v>
      </c>
      <c r="G18" s="448">
        <f t="shared" si="3"/>
        <v>2897736.5999999996</v>
      </c>
      <c r="H18" s="448">
        <f t="shared" si="3"/>
        <v>2897736.5999999996</v>
      </c>
      <c r="I18" s="448">
        <v>0</v>
      </c>
      <c r="J18" s="448">
        <v>0</v>
      </c>
      <c r="K18" s="448">
        <f t="shared" ref="K18:K25" si="4">SUM(E18:J18)</f>
        <v>11590946.399999999</v>
      </c>
      <c r="L18" s="1001"/>
      <c r="M18" s="448">
        <v>0</v>
      </c>
      <c r="N18" s="448">
        <v>0</v>
      </c>
      <c r="O18" s="448">
        <f t="shared" ref="O18:O25" si="5">SUM(K18:N18)</f>
        <v>11590946.399999999</v>
      </c>
      <c r="P18" s="392"/>
      <c r="Q18" s="448">
        <v>0</v>
      </c>
      <c r="R18" s="448">
        <v>0</v>
      </c>
      <c r="S18" s="448">
        <f t="shared" ref="S18:S25" si="6">SUM(O18:R18)</f>
        <v>11590946.399999999</v>
      </c>
    </row>
    <row r="19" spans="4:19" outlineLevel="1">
      <c r="D19" s="702" t="s">
        <v>317</v>
      </c>
      <c r="E19" s="496">
        <v>1253731.343283582</v>
      </c>
      <c r="F19" s="496">
        <v>1253731.343283582</v>
      </c>
      <c r="G19" s="496">
        <f>1253731.34*0.8</f>
        <v>1002985.0720000002</v>
      </c>
      <c r="H19" s="496">
        <f>1253731.34*0.65</f>
        <v>814925.37100000004</v>
      </c>
      <c r="I19" s="496">
        <v>0</v>
      </c>
      <c r="J19" s="496">
        <v>0</v>
      </c>
      <c r="K19" s="496">
        <f t="shared" si="4"/>
        <v>4325373.129567164</v>
      </c>
      <c r="L19" s="1001"/>
      <c r="M19" s="496">
        <v>0</v>
      </c>
      <c r="N19" s="496">
        <v>0</v>
      </c>
      <c r="O19" s="496">
        <f t="shared" si="5"/>
        <v>4325373.129567164</v>
      </c>
      <c r="P19" s="392"/>
      <c r="Q19" s="496">
        <v>0</v>
      </c>
      <c r="R19" s="496">
        <v>0</v>
      </c>
      <c r="S19" s="496">
        <f t="shared" si="6"/>
        <v>4325373.129567164</v>
      </c>
    </row>
    <row r="20" spans="4:19" outlineLevel="1">
      <c r="D20" s="702" t="s">
        <v>318</v>
      </c>
      <c r="E20" s="496">
        <v>0</v>
      </c>
      <c r="F20" s="496">
        <v>0</v>
      </c>
      <c r="G20" s="496">
        <v>0</v>
      </c>
      <c r="H20" s="496">
        <v>0</v>
      </c>
      <c r="I20" s="496">
        <v>0</v>
      </c>
      <c r="J20" s="496">
        <v>0</v>
      </c>
      <c r="K20" s="496">
        <f t="shared" ref="K20" si="7">SUM(E20:J20)</f>
        <v>0</v>
      </c>
      <c r="L20" s="1026"/>
      <c r="M20" s="496">
        <v>0</v>
      </c>
      <c r="N20" s="496">
        <v>0</v>
      </c>
      <c r="O20" s="496">
        <f t="shared" ref="O20" si="8">SUM(K20:N20)</f>
        <v>0</v>
      </c>
      <c r="P20" s="392"/>
      <c r="Q20" s="496">
        <v>0</v>
      </c>
      <c r="R20" s="496">
        <v>0</v>
      </c>
      <c r="S20" s="496">
        <f t="shared" si="6"/>
        <v>0</v>
      </c>
    </row>
    <row r="21" spans="4:19" outlineLevel="1">
      <c r="D21" s="702" t="s">
        <v>318</v>
      </c>
      <c r="E21" s="496">
        <v>0</v>
      </c>
      <c r="F21" s="496">
        <v>0</v>
      </c>
      <c r="G21" s="496">
        <v>0</v>
      </c>
      <c r="H21" s="496">
        <v>0</v>
      </c>
      <c r="I21" s="496">
        <v>0</v>
      </c>
      <c r="J21" s="496">
        <v>0</v>
      </c>
      <c r="K21" s="496">
        <f t="shared" si="4"/>
        <v>0</v>
      </c>
      <c r="L21" s="1026"/>
      <c r="M21" s="496">
        <v>0</v>
      </c>
      <c r="N21" s="496">
        <v>0</v>
      </c>
      <c r="O21" s="496">
        <f t="shared" si="5"/>
        <v>0</v>
      </c>
      <c r="P21" s="392"/>
      <c r="Q21" s="496">
        <v>0</v>
      </c>
      <c r="R21" s="496">
        <v>0</v>
      </c>
      <c r="S21" s="496">
        <f t="shared" si="6"/>
        <v>0</v>
      </c>
    </row>
    <row r="22" spans="4:19" outlineLevel="1">
      <c r="D22" s="702" t="s">
        <v>318</v>
      </c>
      <c r="E22" s="496">
        <v>0</v>
      </c>
      <c r="F22" s="496">
        <v>0</v>
      </c>
      <c r="G22" s="496">
        <v>0</v>
      </c>
      <c r="H22" s="496">
        <v>0</v>
      </c>
      <c r="I22" s="496">
        <v>0</v>
      </c>
      <c r="J22" s="496">
        <v>0</v>
      </c>
      <c r="K22" s="496">
        <f t="shared" si="4"/>
        <v>0</v>
      </c>
      <c r="L22" s="1026"/>
      <c r="M22" s="496">
        <v>0</v>
      </c>
      <c r="N22" s="496">
        <v>0</v>
      </c>
      <c r="O22" s="496">
        <f t="shared" si="5"/>
        <v>0</v>
      </c>
      <c r="P22" s="392"/>
      <c r="Q22" s="496">
        <v>0</v>
      </c>
      <c r="R22" s="496">
        <v>0</v>
      </c>
      <c r="S22" s="496">
        <f t="shared" si="6"/>
        <v>0</v>
      </c>
    </row>
    <row r="23" spans="4:19" outlineLevel="1">
      <c r="D23" s="702" t="s">
        <v>318</v>
      </c>
      <c r="E23" s="496">
        <v>0</v>
      </c>
      <c r="F23" s="496">
        <v>0</v>
      </c>
      <c r="G23" s="496">
        <v>0</v>
      </c>
      <c r="H23" s="496">
        <v>0</v>
      </c>
      <c r="I23" s="496">
        <v>0</v>
      </c>
      <c r="J23" s="496">
        <v>0</v>
      </c>
      <c r="K23" s="496">
        <f t="shared" si="4"/>
        <v>0</v>
      </c>
      <c r="L23" s="1001"/>
      <c r="M23" s="496">
        <v>0</v>
      </c>
      <c r="N23" s="496">
        <v>0</v>
      </c>
      <c r="O23" s="496">
        <f t="shared" si="5"/>
        <v>0</v>
      </c>
      <c r="P23" s="392"/>
      <c r="Q23" s="496">
        <v>0</v>
      </c>
      <c r="R23" s="496">
        <v>0</v>
      </c>
      <c r="S23" s="496">
        <f t="shared" si="6"/>
        <v>0</v>
      </c>
    </row>
    <row r="24" spans="4:19" outlineLevel="1">
      <c r="D24" s="702" t="s">
        <v>318</v>
      </c>
      <c r="E24" s="496">
        <v>0</v>
      </c>
      <c r="F24" s="496">
        <v>0</v>
      </c>
      <c r="G24" s="496">
        <v>0</v>
      </c>
      <c r="H24" s="496">
        <v>0</v>
      </c>
      <c r="I24" s="496">
        <v>0</v>
      </c>
      <c r="J24" s="496">
        <v>0</v>
      </c>
      <c r="K24" s="496">
        <f t="shared" si="4"/>
        <v>0</v>
      </c>
      <c r="L24" s="1001"/>
      <c r="M24" s="496">
        <v>0</v>
      </c>
      <c r="N24" s="496">
        <v>0</v>
      </c>
      <c r="O24" s="496">
        <f t="shared" si="5"/>
        <v>0</v>
      </c>
      <c r="P24" s="392"/>
      <c r="Q24" s="496">
        <v>0</v>
      </c>
      <c r="R24" s="496">
        <v>0</v>
      </c>
      <c r="S24" s="496">
        <f t="shared" si="6"/>
        <v>0</v>
      </c>
    </row>
    <row r="25" spans="4:19">
      <c r="D25" s="702" t="s">
        <v>318</v>
      </c>
      <c r="E25" s="496">
        <v>0</v>
      </c>
      <c r="F25" s="496">
        <v>0</v>
      </c>
      <c r="G25" s="496">
        <v>0</v>
      </c>
      <c r="H25" s="496">
        <v>0</v>
      </c>
      <c r="I25" s="496">
        <v>0</v>
      </c>
      <c r="J25" s="496">
        <v>0</v>
      </c>
      <c r="K25" s="496">
        <f t="shared" si="4"/>
        <v>0</v>
      </c>
      <c r="L25" s="1001"/>
      <c r="M25" s="496">
        <v>0</v>
      </c>
      <c r="N25" s="496">
        <v>0</v>
      </c>
      <c r="O25" s="496">
        <f t="shared" si="5"/>
        <v>0</v>
      </c>
      <c r="P25" s="392"/>
      <c r="Q25" s="496">
        <v>0</v>
      </c>
      <c r="R25" s="496">
        <v>0</v>
      </c>
      <c r="S25" s="496">
        <f t="shared" si="6"/>
        <v>0</v>
      </c>
    </row>
    <row r="26" spans="4:19">
      <c r="D26" s="703" t="s">
        <v>265</v>
      </c>
      <c r="E26" s="608">
        <f t="shared" ref="E26:J26" si="9">SUM(E11:E25)</f>
        <v>4151467.9432835816</v>
      </c>
      <c r="F26" s="608">
        <f t="shared" si="9"/>
        <v>4151467.9432835816</v>
      </c>
      <c r="G26" s="608">
        <f t="shared" si="9"/>
        <v>3900721.6719999998</v>
      </c>
      <c r="H26" s="608">
        <f t="shared" si="9"/>
        <v>3712661.9709999999</v>
      </c>
      <c r="I26" s="608">
        <f t="shared" si="9"/>
        <v>0</v>
      </c>
      <c r="J26" s="608">
        <f t="shared" si="9"/>
        <v>0</v>
      </c>
      <c r="K26" s="608">
        <f>SUM(K10:K25)</f>
        <v>17568719.529567163</v>
      </c>
      <c r="L26" s="1001"/>
      <c r="M26" s="608">
        <f>SUM(M11:M25)</f>
        <v>0</v>
      </c>
      <c r="N26" s="608">
        <f>SUM(N11:N25)</f>
        <v>0</v>
      </c>
      <c r="O26" s="608">
        <f>SUM(O11:O25)</f>
        <v>15916319.529567163</v>
      </c>
      <c r="P26" s="392"/>
      <c r="Q26" s="608">
        <f>SUM(Q11:Q25)</f>
        <v>0</v>
      </c>
      <c r="R26" s="608">
        <f>SUM(R11:R25)</f>
        <v>0</v>
      </c>
      <c r="S26" s="496">
        <f>SUM(S11:S25)</f>
        <v>15916319.529567163</v>
      </c>
    </row>
    <row r="27" spans="4:19" s="527" customFormat="1">
      <c r="D27" s="476"/>
      <c r="E27" s="476"/>
      <c r="F27" s="476"/>
      <c r="G27" s="476"/>
      <c r="H27" s="476"/>
      <c r="I27" s="476"/>
      <c r="J27" s="476"/>
      <c r="K27" s="476"/>
      <c r="M27" s="704"/>
      <c r="N27" s="704"/>
      <c r="O27" s="476"/>
      <c r="P27" s="476"/>
      <c r="Q27" s="704"/>
      <c r="R27" s="704"/>
      <c r="S27" s="476"/>
    </row>
    <row r="28" spans="4:19" s="527" customFormat="1" ht="13.5">
      <c r="D28" s="1022" t="s">
        <v>319</v>
      </c>
      <c r="E28" s="1000"/>
      <c r="F28" s="1000"/>
      <c r="G28" s="1000"/>
      <c r="H28" s="1000"/>
      <c r="I28" s="1000"/>
      <c r="J28" s="1000"/>
    </row>
    <row r="29" spans="4:19" ht="13.5">
      <c r="D29" s="1023" t="s">
        <v>320</v>
      </c>
      <c r="E29" s="1000"/>
      <c r="F29" s="1000"/>
      <c r="G29" s="1000"/>
      <c r="H29" s="1000"/>
      <c r="I29" s="1000"/>
      <c r="J29" s="1000"/>
      <c r="K29" s="527"/>
      <c r="M29" s="527"/>
      <c r="N29" s="527"/>
      <c r="O29" s="527"/>
      <c r="P29" s="527"/>
      <c r="Q29" s="527"/>
      <c r="R29" s="527"/>
      <c r="S29" s="527"/>
    </row>
    <row r="30" spans="4:19">
      <c r="D30" s="1023" t="s">
        <v>321</v>
      </c>
      <c r="L30" s="1001"/>
      <c r="P30" s="392"/>
    </row>
    <row r="31" spans="4:19">
      <c r="L31" s="1001"/>
      <c r="P31" s="392"/>
    </row>
    <row r="32" spans="4:19">
      <c r="L32" s="1001"/>
      <c r="P32" s="392"/>
    </row>
    <row r="33" spans="12:16">
      <c r="L33" s="1001"/>
      <c r="P33" s="392"/>
    </row>
    <row r="34" spans="12:16">
      <c r="L34" s="1001"/>
      <c r="P34" s="392"/>
    </row>
    <row r="35" spans="12:16">
      <c r="L35" s="1001"/>
      <c r="P35" s="392"/>
    </row>
    <row r="36" spans="12:16">
      <c r="L36" s="1001"/>
      <c r="P36" s="392"/>
    </row>
    <row r="37" spans="12:16">
      <c r="L37" s="1001"/>
      <c r="P37" s="392"/>
    </row>
    <row r="38" spans="12:16">
      <c r="L38" s="1001"/>
      <c r="P38" s="392"/>
    </row>
    <row r="42" spans="12:16">
      <c r="L42" s="1001"/>
      <c r="P42" s="392"/>
    </row>
    <row r="43" spans="12:16">
      <c r="L43" s="1001"/>
      <c r="P43" s="392"/>
    </row>
    <row r="44" spans="12:16">
      <c r="L44" s="1001"/>
      <c r="P44" s="392"/>
    </row>
    <row r="45" spans="12:16">
      <c r="L45" s="1001"/>
      <c r="P45" s="392"/>
    </row>
    <row r="46" spans="12:16">
      <c r="L46" s="1001"/>
      <c r="P46" s="392"/>
    </row>
    <row r="47" spans="12:16">
      <c r="L47" s="1001"/>
      <c r="P47" s="392"/>
    </row>
    <row r="48" spans="12:16">
      <c r="L48" s="1001"/>
      <c r="P48" s="392"/>
    </row>
    <row r="49" spans="12:16">
      <c r="L49" s="1001"/>
      <c r="P49" s="392"/>
    </row>
    <row r="50" spans="12:16">
      <c r="L50" s="1001"/>
      <c r="P50" s="392"/>
    </row>
    <row r="51" spans="12:16">
      <c r="L51" s="1001"/>
      <c r="P51" s="392"/>
    </row>
    <row r="55" spans="12:16">
      <c r="L55" s="1001"/>
      <c r="P55" s="392"/>
    </row>
    <row r="56" spans="12:16">
      <c r="L56" s="1001"/>
      <c r="P56" s="392"/>
    </row>
    <row r="57" spans="12:16">
      <c r="L57" s="1001"/>
      <c r="P57" s="392"/>
    </row>
    <row r="58" spans="12:16">
      <c r="L58" s="1001"/>
      <c r="P58" s="392"/>
    </row>
    <row r="59" spans="12:16">
      <c r="L59" s="1001"/>
      <c r="P59" s="392"/>
    </row>
    <row r="60" spans="12:16">
      <c r="L60" s="1001"/>
      <c r="P60" s="392"/>
    </row>
    <row r="61" spans="12:16">
      <c r="L61" s="1001"/>
      <c r="P61" s="392"/>
    </row>
    <row r="62" spans="12:16">
      <c r="L62" s="1001"/>
      <c r="P62" s="392"/>
    </row>
    <row r="63" spans="12:16">
      <c r="L63" s="1001"/>
      <c r="P63" s="392"/>
    </row>
    <row r="64" spans="12:16">
      <c r="L64" s="1001"/>
      <c r="P64" s="392"/>
    </row>
    <row r="68" spans="12:16">
      <c r="L68" s="1001"/>
      <c r="P68" s="392"/>
    </row>
    <row r="69" spans="12:16">
      <c r="L69" s="1001"/>
      <c r="P69" s="392"/>
    </row>
    <row r="70" spans="12:16">
      <c r="L70" s="1001"/>
      <c r="P70" s="392"/>
    </row>
    <row r="71" spans="12:16">
      <c r="L71" s="1001"/>
      <c r="P71" s="392"/>
    </row>
    <row r="72" spans="12:16">
      <c r="L72" s="1001"/>
      <c r="P72" s="392"/>
    </row>
    <row r="73" spans="12:16">
      <c r="L73" s="1001"/>
      <c r="P73" s="392"/>
    </row>
    <row r="74" spans="12:16">
      <c r="L74" s="1001"/>
      <c r="P74" s="392"/>
    </row>
    <row r="75" spans="12:16">
      <c r="L75" s="1001"/>
      <c r="P75" s="392"/>
    </row>
    <row r="76" spans="12:16">
      <c r="L76" s="1001"/>
      <c r="P76" s="392"/>
    </row>
    <row r="77" spans="12:16">
      <c r="L77" s="1001"/>
      <c r="P77" s="392"/>
    </row>
    <row r="81" spans="12:16">
      <c r="L81" s="1001"/>
      <c r="P81" s="392"/>
    </row>
    <row r="82" spans="12:16">
      <c r="L82" s="1001"/>
      <c r="P82" s="392"/>
    </row>
    <row r="83" spans="12:16">
      <c r="L83" s="1001"/>
      <c r="P83" s="392"/>
    </row>
    <row r="84" spans="12:16">
      <c r="L84" s="1001"/>
      <c r="P84" s="392"/>
    </row>
    <row r="85" spans="12:16">
      <c r="L85" s="1001"/>
      <c r="P85" s="392"/>
    </row>
    <row r="86" spans="12:16">
      <c r="L86" s="1001"/>
      <c r="P86" s="392"/>
    </row>
    <row r="87" spans="12:16">
      <c r="L87" s="1001"/>
      <c r="P87" s="392"/>
    </row>
    <row r="88" spans="12:16">
      <c r="L88" s="1001"/>
      <c r="P88" s="392"/>
    </row>
    <row r="89" spans="12:16">
      <c r="L89" s="1001"/>
      <c r="P89" s="392"/>
    </row>
    <row r="90" spans="12:16">
      <c r="L90" s="1001"/>
      <c r="P90" s="392"/>
    </row>
    <row r="98" spans="12:16">
      <c r="L98" s="1001"/>
      <c r="P98" s="392"/>
    </row>
    <row r="99" spans="12:16">
      <c r="L99" s="1001"/>
      <c r="P99" s="392"/>
    </row>
    <row r="100" spans="12:16">
      <c r="L100" s="1001"/>
      <c r="P100" s="392"/>
    </row>
    <row r="101" spans="12:16">
      <c r="L101" s="1001"/>
      <c r="P101" s="392"/>
    </row>
    <row r="102" spans="12:16">
      <c r="L102" s="1001"/>
      <c r="P102" s="392"/>
    </row>
    <row r="103" spans="12:16">
      <c r="L103" s="1001"/>
      <c r="P103" s="392"/>
    </row>
    <row r="104" spans="12:16">
      <c r="L104" s="1001"/>
      <c r="P104" s="392"/>
    </row>
    <row r="105" spans="12:16">
      <c r="L105" s="1001"/>
      <c r="P105" s="392"/>
    </row>
    <row r="106" spans="12:16">
      <c r="L106" s="1001"/>
      <c r="P106" s="392"/>
    </row>
    <row r="107" spans="12:16">
      <c r="L107" s="1001"/>
      <c r="P107" s="392"/>
    </row>
    <row r="111" spans="12:16">
      <c r="L111" s="1001"/>
      <c r="P111" s="392"/>
    </row>
    <row r="112" spans="12:16">
      <c r="L112" s="1001"/>
      <c r="P112" s="392"/>
    </row>
    <row r="113" spans="12:16">
      <c r="L113" s="1001"/>
      <c r="P113" s="392"/>
    </row>
    <row r="114" spans="12:16">
      <c r="L114" s="1001"/>
      <c r="P114" s="392"/>
    </row>
    <row r="115" spans="12:16">
      <c r="L115" s="1001"/>
      <c r="P115" s="392"/>
    </row>
    <row r="116" spans="12:16">
      <c r="L116" s="1001"/>
      <c r="P116" s="392"/>
    </row>
    <row r="117" spans="12:16">
      <c r="L117" s="1001"/>
      <c r="P117" s="392"/>
    </row>
    <row r="118" spans="12:16">
      <c r="L118" s="1001"/>
      <c r="P118" s="392"/>
    </row>
    <row r="119" spans="12:16">
      <c r="L119" s="1001"/>
      <c r="P119" s="392"/>
    </row>
    <row r="120" spans="12:16">
      <c r="L120" s="1001"/>
      <c r="P120" s="392"/>
    </row>
    <row r="124" spans="12:16">
      <c r="L124" s="1001"/>
      <c r="P124" s="392"/>
    </row>
    <row r="125" spans="12:16">
      <c r="L125" s="1001"/>
      <c r="P125" s="392"/>
    </row>
    <row r="126" spans="12:16">
      <c r="L126" s="1001"/>
      <c r="P126" s="392"/>
    </row>
    <row r="127" spans="12:16">
      <c r="L127" s="1001"/>
      <c r="P127" s="392"/>
    </row>
    <row r="128" spans="12:16">
      <c r="L128" s="1001"/>
      <c r="P128" s="392"/>
    </row>
    <row r="129" spans="12:16">
      <c r="L129" s="1001"/>
      <c r="P129" s="392"/>
    </row>
    <row r="130" spans="12:16">
      <c r="L130" s="1001"/>
      <c r="P130" s="392"/>
    </row>
    <row r="131" spans="12:16">
      <c r="L131" s="1001"/>
      <c r="P131" s="392"/>
    </row>
    <row r="132" spans="12:16">
      <c r="L132" s="1001"/>
      <c r="P132" s="392"/>
    </row>
    <row r="133" spans="12:16">
      <c r="L133" s="1001"/>
      <c r="P133" s="392"/>
    </row>
    <row r="137" spans="12:16">
      <c r="L137" s="1001"/>
      <c r="P137" s="392"/>
    </row>
    <row r="138" spans="12:16">
      <c r="L138" s="1001"/>
      <c r="P138" s="392"/>
    </row>
    <row r="139" spans="12:16">
      <c r="L139" s="1001"/>
      <c r="P139" s="392"/>
    </row>
    <row r="140" spans="12:16">
      <c r="L140" s="1001"/>
      <c r="P140" s="392"/>
    </row>
    <row r="141" spans="12:16">
      <c r="L141" s="1001"/>
      <c r="P141" s="392"/>
    </row>
    <row r="142" spans="12:16">
      <c r="L142" s="1001"/>
      <c r="P142" s="392"/>
    </row>
    <row r="143" spans="12:16">
      <c r="L143" s="1001"/>
      <c r="P143" s="392"/>
    </row>
    <row r="144" spans="12:16">
      <c r="L144" s="1001"/>
      <c r="P144" s="392"/>
    </row>
    <row r="145" spans="12:16">
      <c r="L145" s="1001"/>
      <c r="P145" s="392"/>
    </row>
    <row r="146" spans="12:16">
      <c r="L146" s="1001"/>
      <c r="P146" s="392"/>
    </row>
    <row r="150" spans="12:16">
      <c r="L150" s="1001"/>
      <c r="P150" s="392"/>
    </row>
    <row r="151" spans="12:16">
      <c r="L151" s="1001"/>
      <c r="P151" s="392"/>
    </row>
    <row r="152" spans="12:16">
      <c r="L152" s="1001"/>
      <c r="P152" s="392"/>
    </row>
    <row r="153" spans="12:16">
      <c r="L153" s="1001"/>
      <c r="P153" s="392"/>
    </row>
    <row r="154" spans="12:16">
      <c r="L154" s="1001"/>
      <c r="P154" s="392"/>
    </row>
    <row r="155" spans="12:16">
      <c r="L155" s="1001"/>
      <c r="P155" s="392"/>
    </row>
    <row r="156" spans="12:16">
      <c r="L156" s="1001"/>
      <c r="P156" s="392"/>
    </row>
    <row r="157" spans="12:16">
      <c r="L157" s="1001"/>
      <c r="P157" s="392"/>
    </row>
    <row r="158" spans="12:16">
      <c r="L158" s="1001"/>
      <c r="P158" s="392"/>
    </row>
    <row r="159" spans="12:16">
      <c r="L159" s="1001"/>
      <c r="P159" s="392"/>
    </row>
    <row r="167" spans="12:16">
      <c r="L167" s="1001"/>
      <c r="P167" s="392"/>
    </row>
    <row r="168" spans="12:16">
      <c r="L168" s="1001"/>
      <c r="P168" s="392"/>
    </row>
    <row r="169" spans="12:16">
      <c r="L169" s="1001"/>
      <c r="P169" s="392"/>
    </row>
    <row r="170" spans="12:16">
      <c r="L170" s="1001"/>
      <c r="P170" s="392"/>
    </row>
    <row r="171" spans="12:16">
      <c r="L171" s="1001"/>
      <c r="P171" s="392"/>
    </row>
    <row r="172" spans="12:16">
      <c r="L172" s="1001"/>
      <c r="P172" s="392"/>
    </row>
    <row r="173" spans="12:16">
      <c r="L173" s="1001"/>
      <c r="P173" s="392"/>
    </row>
    <row r="174" spans="12:16">
      <c r="L174" s="1001"/>
      <c r="P174" s="392"/>
    </row>
    <row r="175" spans="12:16">
      <c r="L175" s="1001"/>
      <c r="P175" s="392"/>
    </row>
    <row r="176" spans="12:16">
      <c r="L176" s="1001"/>
      <c r="P176" s="392"/>
    </row>
    <row r="180" spans="12:16">
      <c r="L180" s="1001"/>
      <c r="P180" s="392"/>
    </row>
    <row r="181" spans="12:16">
      <c r="L181" s="1001"/>
      <c r="P181" s="392"/>
    </row>
    <row r="182" spans="12:16">
      <c r="L182" s="1001"/>
      <c r="P182" s="392"/>
    </row>
    <row r="183" spans="12:16">
      <c r="L183" s="1001"/>
      <c r="P183" s="392"/>
    </row>
    <row r="184" spans="12:16">
      <c r="L184" s="1001"/>
      <c r="P184" s="392"/>
    </row>
    <row r="185" spans="12:16">
      <c r="L185" s="1001"/>
      <c r="P185" s="392"/>
    </row>
    <row r="186" spans="12:16">
      <c r="L186" s="1001"/>
      <c r="P186" s="392"/>
    </row>
    <row r="187" spans="12:16">
      <c r="L187" s="1001"/>
      <c r="P187" s="392"/>
    </row>
    <row r="188" spans="12:16">
      <c r="L188" s="1001"/>
      <c r="P188" s="392"/>
    </row>
    <row r="189" spans="12:16">
      <c r="L189" s="1001"/>
      <c r="P189" s="392"/>
    </row>
    <row r="193" spans="12:16">
      <c r="L193" s="1001"/>
      <c r="P193" s="392"/>
    </row>
    <row r="194" spans="12:16">
      <c r="L194" s="1001"/>
      <c r="P194" s="392"/>
    </row>
    <row r="195" spans="12:16">
      <c r="L195" s="1001"/>
      <c r="P195" s="392"/>
    </row>
    <row r="196" spans="12:16">
      <c r="L196" s="1001"/>
      <c r="P196" s="392"/>
    </row>
    <row r="197" spans="12:16">
      <c r="L197" s="1001"/>
      <c r="P197" s="392"/>
    </row>
    <row r="198" spans="12:16">
      <c r="L198" s="1001"/>
      <c r="P198" s="392"/>
    </row>
    <row r="199" spans="12:16">
      <c r="L199" s="1001"/>
      <c r="P199" s="392"/>
    </row>
    <row r="200" spans="12:16">
      <c r="L200" s="1001"/>
      <c r="P200" s="392"/>
    </row>
    <row r="201" spans="12:16">
      <c r="L201" s="1001"/>
      <c r="P201" s="392"/>
    </row>
    <row r="202" spans="12:16">
      <c r="L202" s="1001"/>
      <c r="P202" s="392"/>
    </row>
    <row r="206" spans="12:16">
      <c r="L206" s="1001"/>
      <c r="P206" s="392"/>
    </row>
    <row r="207" spans="12:16">
      <c r="L207" s="1001"/>
      <c r="P207" s="392"/>
    </row>
    <row r="208" spans="12:16">
      <c r="L208" s="1001"/>
      <c r="P208" s="392"/>
    </row>
    <row r="209" spans="12:16">
      <c r="L209" s="1001"/>
      <c r="P209" s="392"/>
    </row>
    <row r="210" spans="12:16">
      <c r="L210" s="1001"/>
      <c r="P210" s="392"/>
    </row>
    <row r="211" spans="12:16">
      <c r="L211" s="1001"/>
      <c r="P211" s="392"/>
    </row>
    <row r="212" spans="12:16">
      <c r="L212" s="1001"/>
      <c r="P212" s="392"/>
    </row>
    <row r="213" spans="12:16">
      <c r="L213" s="1001"/>
      <c r="P213" s="392"/>
    </row>
    <row r="214" spans="12:16">
      <c r="L214" s="1001"/>
      <c r="P214" s="392"/>
    </row>
    <row r="215" spans="12:16">
      <c r="L215" s="1001"/>
      <c r="P215" s="392"/>
    </row>
    <row r="219" spans="12:16">
      <c r="L219" s="1001"/>
      <c r="P219" s="392"/>
    </row>
    <row r="220" spans="12:16">
      <c r="L220" s="1001"/>
      <c r="P220" s="392"/>
    </row>
    <row r="221" spans="12:16">
      <c r="L221" s="1001"/>
      <c r="P221" s="392"/>
    </row>
    <row r="222" spans="12:16">
      <c r="L222" s="1001"/>
      <c r="P222" s="392"/>
    </row>
    <row r="223" spans="12:16">
      <c r="L223" s="1001"/>
      <c r="P223" s="392"/>
    </row>
    <row r="224" spans="12:16">
      <c r="L224" s="1001"/>
      <c r="P224" s="392"/>
    </row>
    <row r="225" spans="12:16">
      <c r="L225" s="1001"/>
      <c r="P225" s="392"/>
    </row>
    <row r="226" spans="12:16">
      <c r="L226" s="1001"/>
      <c r="P226" s="392"/>
    </row>
    <row r="227" spans="12:16">
      <c r="L227" s="1001"/>
      <c r="P227" s="392"/>
    </row>
    <row r="228" spans="12:16">
      <c r="L228" s="1001"/>
      <c r="P228" s="392"/>
    </row>
    <row r="236" spans="12:16">
      <c r="L236" s="1001"/>
      <c r="P236" s="392"/>
    </row>
    <row r="237" spans="12:16">
      <c r="L237" s="1001"/>
      <c r="P237" s="392"/>
    </row>
    <row r="238" spans="12:16">
      <c r="L238" s="1001"/>
      <c r="P238" s="392"/>
    </row>
    <row r="239" spans="12:16">
      <c r="L239" s="1001"/>
      <c r="P239" s="392"/>
    </row>
    <row r="240" spans="12:16">
      <c r="L240" s="1001"/>
      <c r="P240" s="392"/>
    </row>
    <row r="241" spans="12:16">
      <c r="L241" s="1001"/>
      <c r="P241" s="392"/>
    </row>
    <row r="242" spans="12:16">
      <c r="L242" s="1001"/>
      <c r="P242" s="392"/>
    </row>
    <row r="243" spans="12:16">
      <c r="L243" s="1001"/>
      <c r="P243" s="392"/>
    </row>
    <row r="244" spans="12:16">
      <c r="L244" s="1001"/>
      <c r="P244" s="392"/>
    </row>
    <row r="245" spans="12:16">
      <c r="L245" s="1001"/>
      <c r="P245" s="392"/>
    </row>
    <row r="249" spans="12:16">
      <c r="L249" s="1001"/>
      <c r="P249" s="392"/>
    </row>
    <row r="250" spans="12:16">
      <c r="L250" s="1001"/>
      <c r="P250" s="392"/>
    </row>
    <row r="251" spans="12:16">
      <c r="L251" s="1001"/>
      <c r="P251" s="392"/>
    </row>
    <row r="252" spans="12:16">
      <c r="L252" s="1001"/>
      <c r="P252" s="392"/>
    </row>
    <row r="253" spans="12:16">
      <c r="L253" s="1001"/>
      <c r="P253" s="392"/>
    </row>
    <row r="254" spans="12:16">
      <c r="L254" s="1001"/>
      <c r="P254" s="392"/>
    </row>
    <row r="255" spans="12:16">
      <c r="L255" s="1001"/>
      <c r="P255" s="392"/>
    </row>
    <row r="256" spans="12:16">
      <c r="L256" s="1001"/>
      <c r="P256" s="392"/>
    </row>
    <row r="257" spans="12:16">
      <c r="L257" s="1001"/>
      <c r="P257" s="392"/>
    </row>
    <row r="258" spans="12:16">
      <c r="L258" s="1001"/>
      <c r="P258" s="392"/>
    </row>
    <row r="262" spans="12:16">
      <c r="L262" s="1001"/>
      <c r="P262" s="392"/>
    </row>
    <row r="263" spans="12:16">
      <c r="L263" s="1001"/>
      <c r="P263" s="392"/>
    </row>
    <row r="264" spans="12:16">
      <c r="L264" s="1001"/>
      <c r="P264" s="392"/>
    </row>
    <row r="265" spans="12:16">
      <c r="L265" s="1001"/>
      <c r="P265" s="392"/>
    </row>
    <row r="266" spans="12:16">
      <c r="L266" s="1001"/>
      <c r="P266" s="392"/>
    </row>
    <row r="267" spans="12:16">
      <c r="L267" s="1001"/>
      <c r="P267" s="392"/>
    </row>
    <row r="268" spans="12:16">
      <c r="L268" s="1001"/>
      <c r="P268" s="392"/>
    </row>
    <row r="269" spans="12:16">
      <c r="L269" s="1001"/>
      <c r="P269" s="392"/>
    </row>
    <row r="270" spans="12:16">
      <c r="L270" s="1001"/>
      <c r="P270" s="392"/>
    </row>
    <row r="271" spans="12:16">
      <c r="L271" s="1001"/>
      <c r="P271" s="392"/>
    </row>
    <row r="275" spans="12:16">
      <c r="L275" s="1001"/>
      <c r="P275" s="392"/>
    </row>
    <row r="276" spans="12:16">
      <c r="L276" s="1001"/>
      <c r="P276" s="392"/>
    </row>
    <row r="277" spans="12:16">
      <c r="L277" s="1001"/>
      <c r="P277" s="392"/>
    </row>
    <row r="278" spans="12:16">
      <c r="L278" s="1001"/>
      <c r="P278" s="392"/>
    </row>
    <row r="279" spans="12:16">
      <c r="L279" s="1001"/>
      <c r="P279" s="392"/>
    </row>
    <row r="280" spans="12:16">
      <c r="L280" s="1001"/>
      <c r="P280" s="392"/>
    </row>
    <row r="281" spans="12:16">
      <c r="L281" s="1001"/>
      <c r="P281" s="392"/>
    </row>
    <row r="282" spans="12:16">
      <c r="L282" s="1001"/>
      <c r="P282" s="392"/>
    </row>
    <row r="283" spans="12:16">
      <c r="L283" s="1001"/>
      <c r="P283" s="392"/>
    </row>
    <row r="284" spans="12:16">
      <c r="L284" s="1001"/>
      <c r="P284" s="392"/>
    </row>
    <row r="288" spans="12:16">
      <c r="L288" s="1001"/>
      <c r="P288" s="392"/>
    </row>
    <row r="289" spans="12:16">
      <c r="L289" s="1001"/>
      <c r="P289" s="392"/>
    </row>
    <row r="290" spans="12:16">
      <c r="L290" s="1001"/>
      <c r="P290" s="392"/>
    </row>
    <row r="291" spans="12:16">
      <c r="L291" s="1001"/>
      <c r="P291" s="392"/>
    </row>
    <row r="292" spans="12:16">
      <c r="L292" s="1001"/>
      <c r="P292" s="392"/>
    </row>
    <row r="293" spans="12:16">
      <c r="L293" s="1001"/>
      <c r="P293" s="392"/>
    </row>
    <row r="294" spans="12:16">
      <c r="L294" s="1001"/>
      <c r="P294" s="392"/>
    </row>
    <row r="295" spans="12:16">
      <c r="L295" s="1001"/>
      <c r="P295" s="392"/>
    </row>
    <row r="296" spans="12:16">
      <c r="L296" s="1001"/>
      <c r="P296" s="392"/>
    </row>
    <row r="297" spans="12:16">
      <c r="L297" s="1001"/>
      <c r="P297" s="392"/>
    </row>
  </sheetData>
  <mergeCells count="9">
    <mergeCell ref="B2:S2"/>
    <mergeCell ref="B4:S4"/>
    <mergeCell ref="Q6:S6"/>
    <mergeCell ref="Q9:S9"/>
    <mergeCell ref="M6:O6"/>
    <mergeCell ref="B7:D7"/>
    <mergeCell ref="B8:K8"/>
    <mergeCell ref="C9:K9"/>
    <mergeCell ref="M9:O9"/>
  </mergeCells>
  <phoneticPr fontId="17" type="noConversion"/>
  <pageMargins left="0.7" right="0.7" top="0.75" bottom="0.75" header="0.3" footer="0.3"/>
  <pageSetup paperSize="3" fitToHeight="0" orientation="landscape" r:id="rId1"/>
  <headerFooter>
    <oddHeader>&amp;LVA-180815-UC - MOD. 6</oddHeader>
  </headerFooter>
  <rowBreaks count="1" manualBreakCount="1">
    <brk id="28" max="19"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U28"/>
  <sheetViews>
    <sheetView workbookViewId="0">
      <selection activeCell="C5" sqref="C5"/>
    </sheetView>
  </sheetViews>
  <sheetFormatPr defaultColWidth="9.296875" defaultRowHeight="13"/>
  <cols>
    <col min="1" max="1" width="3.69921875" style="617" customWidth="1"/>
    <col min="2" max="2" width="1.796875" style="617" customWidth="1"/>
    <col min="3" max="3" width="63.296875" style="617" customWidth="1"/>
    <col min="4" max="4" width="42" style="617" bestFit="1" customWidth="1"/>
    <col min="5" max="5" width="24.796875" style="617" customWidth="1"/>
    <col min="6" max="6" width="25.296875" style="619" customWidth="1"/>
    <col min="7" max="7" width="3" style="617" customWidth="1"/>
    <col min="8" max="8" width="19.19921875" style="617" bestFit="1" customWidth="1"/>
    <col min="9" max="10" width="14.296875" style="617" bestFit="1" customWidth="1"/>
    <col min="11" max="11" width="12.296875" style="617" bestFit="1" customWidth="1"/>
    <col min="12" max="13" width="11.19921875" style="617" bestFit="1" customWidth="1"/>
    <col min="14" max="14" width="15.69921875" style="617" bestFit="1" customWidth="1"/>
    <col min="15" max="21" width="13.296875" style="617" hidden="1" customWidth="1"/>
    <col min="22" max="16384" width="9.296875" style="617"/>
  </cols>
  <sheetData>
    <row r="1" spans="1:21">
      <c r="A1" s="348"/>
      <c r="B1" s="348"/>
      <c r="C1" s="339" t="s">
        <v>1252</v>
      </c>
      <c r="D1" s="348"/>
      <c r="E1" s="348"/>
      <c r="F1" s="667"/>
      <c r="G1" s="348"/>
      <c r="H1" s="348"/>
      <c r="I1" s="348"/>
      <c r="J1" s="348"/>
      <c r="K1" s="348"/>
      <c r="L1" s="348"/>
      <c r="M1" s="348"/>
      <c r="N1" s="348"/>
    </row>
    <row r="2" spans="1:21">
      <c r="A2" s="348"/>
      <c r="B2" s="1217" t="s">
        <v>14</v>
      </c>
      <c r="C2" s="1217"/>
      <c r="D2" s="1217"/>
      <c r="E2" s="1217"/>
      <c r="F2" s="1217"/>
      <c r="G2" s="1217"/>
      <c r="H2" s="1217"/>
      <c r="I2" s="1217"/>
      <c r="J2" s="1217"/>
      <c r="K2" s="1217"/>
      <c r="L2" s="1217"/>
      <c r="M2" s="1217"/>
      <c r="N2" s="1217"/>
    </row>
    <row r="3" spans="1:21" ht="13.5" thickBot="1">
      <c r="A3" s="348"/>
      <c r="B3" s="1229" t="s">
        <v>322</v>
      </c>
      <c r="C3" s="1229"/>
      <c r="D3" s="1229"/>
      <c r="E3" s="1229"/>
      <c r="F3" s="1229"/>
      <c r="G3" s="1229"/>
      <c r="H3" s="1229"/>
      <c r="I3" s="1229"/>
      <c r="J3" s="1229"/>
      <c r="K3" s="1229"/>
      <c r="L3" s="1229"/>
      <c r="M3" s="1229"/>
      <c r="N3" s="1229"/>
    </row>
    <row r="4" spans="1:21" ht="13.5" thickBot="1">
      <c r="A4" s="348"/>
      <c r="B4" s="348"/>
      <c r="C4" s="348"/>
      <c r="D4" s="348"/>
      <c r="E4" s="348"/>
      <c r="F4" s="667"/>
      <c r="G4" s="348"/>
      <c r="H4" s="1232" t="s">
        <v>323</v>
      </c>
      <c r="I4" s="1233"/>
      <c r="J4" s="1233"/>
      <c r="K4" s="1233"/>
      <c r="L4" s="1233"/>
      <c r="M4" s="1233"/>
      <c r="N4" s="1234"/>
      <c r="O4" s="1230" t="s">
        <v>324</v>
      </c>
      <c r="P4" s="1230"/>
      <c r="Q4" s="1230"/>
      <c r="R4" s="1230"/>
      <c r="S4" s="1230"/>
      <c r="T4" s="1230"/>
      <c r="U4" s="1231"/>
    </row>
    <row r="5" spans="1:21" ht="26.5" thickBot="1">
      <c r="A5" s="348"/>
      <c r="B5" s="348"/>
      <c r="C5" s="464" t="s">
        <v>325</v>
      </c>
      <c r="D5" s="435" t="s">
        <v>326</v>
      </c>
      <c r="E5" s="435" t="s">
        <v>327</v>
      </c>
      <c r="F5" s="669" t="s">
        <v>328</v>
      </c>
      <c r="G5" s="670"/>
      <c r="H5" s="435" t="s">
        <v>31</v>
      </c>
      <c r="I5" s="435" t="s">
        <v>32</v>
      </c>
      <c r="J5" s="435" t="s">
        <v>33</v>
      </c>
      <c r="K5" s="435" t="s">
        <v>34</v>
      </c>
      <c r="L5" s="435" t="s">
        <v>35</v>
      </c>
      <c r="M5" s="435" t="s">
        <v>36</v>
      </c>
      <c r="N5" s="627" t="s">
        <v>265</v>
      </c>
      <c r="O5" s="687" t="s">
        <v>31</v>
      </c>
      <c r="P5" s="590" t="s">
        <v>32</v>
      </c>
      <c r="Q5" s="590" t="s">
        <v>33</v>
      </c>
      <c r="R5" s="590" t="s">
        <v>34</v>
      </c>
      <c r="S5" s="590" t="s">
        <v>35</v>
      </c>
      <c r="T5" s="590" t="s">
        <v>36</v>
      </c>
      <c r="U5" s="626" t="s">
        <v>265</v>
      </c>
    </row>
    <row r="6" spans="1:21">
      <c r="A6" s="348"/>
      <c r="B6" s="348"/>
      <c r="C6" s="598"/>
      <c r="D6" s="348"/>
      <c r="E6" s="348"/>
      <c r="F6" s="667"/>
      <c r="G6" s="348"/>
      <c r="H6" s="348"/>
      <c r="I6" s="348"/>
      <c r="J6" s="348"/>
      <c r="K6" s="348"/>
      <c r="L6" s="348"/>
      <c r="M6" s="348"/>
      <c r="N6" s="599"/>
      <c r="U6" s="629"/>
    </row>
    <row r="7" spans="1:21">
      <c r="A7" s="348"/>
      <c r="B7" s="348"/>
      <c r="C7" s="598"/>
      <c r="D7" s="348"/>
      <c r="E7" s="348"/>
      <c r="F7" s="672"/>
      <c r="G7" s="348"/>
      <c r="H7" s="348"/>
      <c r="I7" s="348"/>
      <c r="J7" s="348"/>
      <c r="K7" s="348"/>
      <c r="L7" s="348"/>
      <c r="M7" s="348"/>
      <c r="N7" s="599"/>
      <c r="U7" s="629"/>
    </row>
    <row r="8" spans="1:21" ht="25.5" customHeight="1">
      <c r="A8" s="348"/>
      <c r="B8" s="348"/>
      <c r="C8" s="686" t="s">
        <v>329</v>
      </c>
      <c r="D8" s="673"/>
      <c r="E8" s="673"/>
      <c r="F8" s="674"/>
      <c r="G8" s="348"/>
      <c r="H8" s="638"/>
      <c r="I8" s="638"/>
      <c r="J8" s="638"/>
      <c r="K8" s="638"/>
      <c r="L8" s="638"/>
      <c r="M8" s="638"/>
      <c r="N8" s="639"/>
      <c r="O8" s="638"/>
      <c r="P8" s="638"/>
      <c r="Q8" s="638"/>
      <c r="R8" s="638"/>
      <c r="S8" s="638"/>
      <c r="T8" s="638"/>
      <c r="U8" s="639"/>
    </row>
    <row r="9" spans="1:21">
      <c r="A9" s="348"/>
      <c r="B9" s="348"/>
      <c r="C9" s="688" t="s">
        <v>330</v>
      </c>
      <c r="D9" s="689" t="s">
        <v>331</v>
      </c>
      <c r="E9" s="690" t="s">
        <v>332</v>
      </c>
      <c r="F9" s="691">
        <v>43539</v>
      </c>
      <c r="G9" s="348"/>
      <c r="H9" s="523">
        <v>300000</v>
      </c>
      <c r="I9" s="523"/>
      <c r="J9" s="523"/>
      <c r="K9" s="523"/>
      <c r="L9" s="523"/>
      <c r="M9" s="523"/>
      <c r="N9" s="607">
        <f t="shared" ref="N9:N21" si="0">SUM(H9:M9)</f>
        <v>300000</v>
      </c>
      <c r="O9" s="692"/>
      <c r="P9" s="523"/>
      <c r="Q9" s="523"/>
      <c r="R9" s="523"/>
      <c r="S9" s="523"/>
      <c r="T9" s="523"/>
      <c r="U9" s="607"/>
    </row>
    <row r="10" spans="1:21">
      <c r="A10" s="348"/>
      <c r="B10" s="348"/>
      <c r="C10" s="688" t="s">
        <v>333</v>
      </c>
      <c r="D10" s="689" t="s">
        <v>331</v>
      </c>
      <c r="E10" s="690" t="s">
        <v>334</v>
      </c>
      <c r="F10" s="691">
        <v>43602</v>
      </c>
      <c r="G10" s="348"/>
      <c r="H10" s="523">
        <v>200000</v>
      </c>
      <c r="I10" s="523"/>
      <c r="J10" s="523"/>
      <c r="K10" s="523"/>
      <c r="L10" s="523"/>
      <c r="M10" s="523"/>
      <c r="N10" s="607">
        <f t="shared" si="0"/>
        <v>200000</v>
      </c>
      <c r="O10" s="692"/>
      <c r="P10" s="523"/>
      <c r="Q10" s="523"/>
      <c r="R10" s="523"/>
      <c r="S10" s="523"/>
      <c r="T10" s="523"/>
      <c r="U10" s="607"/>
    </row>
    <row r="11" spans="1:21">
      <c r="A11" s="348"/>
      <c r="B11" s="348"/>
      <c r="C11" s="688" t="s">
        <v>335</v>
      </c>
      <c r="D11" s="689" t="s">
        <v>331</v>
      </c>
      <c r="E11" s="690" t="s">
        <v>336</v>
      </c>
      <c r="F11" s="691">
        <v>44012</v>
      </c>
      <c r="G11" s="348"/>
      <c r="H11" s="523"/>
      <c r="I11" s="523">
        <v>600000</v>
      </c>
      <c r="J11" s="523"/>
      <c r="K11" s="523"/>
      <c r="L11" s="523"/>
      <c r="M11" s="523"/>
      <c r="N11" s="607">
        <f t="shared" si="0"/>
        <v>600000</v>
      </c>
      <c r="O11" s="692"/>
      <c r="P11" s="523"/>
      <c r="Q11" s="523"/>
      <c r="R11" s="523"/>
      <c r="S11" s="523"/>
      <c r="T11" s="523"/>
      <c r="U11" s="607">
        <v>188195.2071</v>
      </c>
    </row>
    <row r="12" spans="1:21">
      <c r="A12" s="348"/>
      <c r="B12" s="348"/>
      <c r="C12" s="688" t="s">
        <v>337</v>
      </c>
      <c r="D12" s="689" t="s">
        <v>331</v>
      </c>
      <c r="E12" s="690" t="s">
        <v>338</v>
      </c>
      <c r="F12" s="691">
        <v>44057</v>
      </c>
      <c r="G12" s="348"/>
      <c r="H12" s="523"/>
      <c r="I12" s="523"/>
      <c r="J12" s="523"/>
      <c r="K12" s="523"/>
      <c r="L12" s="523"/>
      <c r="M12" s="523"/>
      <c r="N12" s="607"/>
      <c r="O12" s="692"/>
      <c r="P12" s="523"/>
      <c r="Q12" s="523"/>
      <c r="R12" s="523"/>
      <c r="S12" s="523"/>
      <c r="T12" s="523"/>
      <c r="U12" s="607"/>
    </row>
    <row r="13" spans="1:21">
      <c r="A13" s="348"/>
      <c r="B13" s="348"/>
      <c r="C13" s="688" t="s">
        <v>339</v>
      </c>
      <c r="D13" s="689" t="s">
        <v>331</v>
      </c>
      <c r="E13" s="690" t="s">
        <v>340</v>
      </c>
      <c r="F13" s="691">
        <v>44149</v>
      </c>
      <c r="G13" s="348"/>
      <c r="H13" s="523"/>
      <c r="I13" s="523">
        <v>626753.50742857158</v>
      </c>
      <c r="J13" s="693"/>
      <c r="K13" s="523"/>
      <c r="L13" s="523"/>
      <c r="M13" s="523"/>
      <c r="N13" s="607">
        <f t="shared" si="0"/>
        <v>626753.50742857158</v>
      </c>
      <c r="O13" s="692"/>
      <c r="P13" s="523"/>
      <c r="Q13" s="523"/>
      <c r="R13" s="523"/>
      <c r="S13" s="523"/>
      <c r="T13" s="523"/>
      <c r="U13" s="607"/>
    </row>
    <row r="14" spans="1:21">
      <c r="A14" s="348"/>
      <c r="B14" s="348"/>
      <c r="C14" s="688" t="s">
        <v>341</v>
      </c>
      <c r="D14" s="689" t="s">
        <v>331</v>
      </c>
      <c r="E14" s="690" t="s">
        <v>342</v>
      </c>
      <c r="F14" s="691">
        <v>44149</v>
      </c>
      <c r="G14" s="348"/>
      <c r="H14" s="523"/>
      <c r="I14" s="523">
        <v>626753.50742857158</v>
      </c>
      <c r="J14" s="693"/>
      <c r="K14" s="523"/>
      <c r="L14" s="523"/>
      <c r="M14" s="523"/>
      <c r="N14" s="607">
        <f t="shared" si="0"/>
        <v>626753.50742857158</v>
      </c>
      <c r="O14" s="692"/>
      <c r="P14" s="523"/>
      <c r="Q14" s="523"/>
      <c r="R14" s="523"/>
      <c r="S14" s="523"/>
      <c r="T14" s="523"/>
      <c r="U14" s="607">
        <v>188195.2071</v>
      </c>
    </row>
    <row r="15" spans="1:21">
      <c r="A15" s="348"/>
      <c r="B15" s="348"/>
      <c r="C15" s="688" t="s">
        <v>343</v>
      </c>
      <c r="D15" s="689" t="s">
        <v>331</v>
      </c>
      <c r="E15" s="690" t="s">
        <v>344</v>
      </c>
      <c r="F15" s="691">
        <v>44241</v>
      </c>
      <c r="G15" s="348"/>
      <c r="H15" s="523"/>
      <c r="I15" s="523"/>
      <c r="J15" s="523">
        <v>626754</v>
      </c>
      <c r="K15" s="523"/>
      <c r="L15" s="523"/>
      <c r="M15" s="523"/>
      <c r="N15" s="607">
        <f t="shared" si="0"/>
        <v>626754</v>
      </c>
      <c r="O15" s="692"/>
      <c r="P15" s="523"/>
      <c r="Q15" s="523"/>
      <c r="R15" s="523"/>
      <c r="S15" s="523"/>
      <c r="T15" s="523"/>
      <c r="U15" s="607"/>
    </row>
    <row r="16" spans="1:21">
      <c r="A16" s="348"/>
      <c r="B16" s="348"/>
      <c r="C16" s="688" t="s">
        <v>345</v>
      </c>
      <c r="D16" s="689" t="s">
        <v>331</v>
      </c>
      <c r="E16" s="690" t="s">
        <v>346</v>
      </c>
      <c r="F16" s="691">
        <v>44330</v>
      </c>
      <c r="G16" s="348"/>
      <c r="H16" s="523"/>
      <c r="I16" s="523"/>
      <c r="J16" s="523">
        <v>890201</v>
      </c>
      <c r="K16" s="523"/>
      <c r="L16" s="523"/>
      <c r="M16" s="523"/>
      <c r="N16" s="607">
        <f t="shared" si="0"/>
        <v>890201</v>
      </c>
      <c r="O16" s="692"/>
      <c r="P16" s="523"/>
      <c r="Q16" s="523"/>
      <c r="R16" s="523"/>
      <c r="S16" s="523"/>
      <c r="T16" s="523"/>
      <c r="U16" s="607"/>
    </row>
    <row r="17" spans="1:21">
      <c r="A17" s="348"/>
      <c r="B17" s="348"/>
      <c r="C17" s="688" t="s">
        <v>347</v>
      </c>
      <c r="D17" s="689" t="s">
        <v>331</v>
      </c>
      <c r="E17" s="690" t="s">
        <v>348</v>
      </c>
      <c r="F17" s="691">
        <v>44422</v>
      </c>
      <c r="G17" s="348"/>
      <c r="H17" s="523"/>
      <c r="I17" s="523"/>
      <c r="J17" s="523">
        <v>300912</v>
      </c>
      <c r="K17" s="523"/>
      <c r="L17" s="523"/>
      <c r="M17" s="523"/>
      <c r="N17" s="607">
        <f t="shared" si="0"/>
        <v>300912</v>
      </c>
      <c r="O17" s="692"/>
      <c r="P17" s="523"/>
      <c r="Q17" s="523"/>
      <c r="R17" s="523"/>
      <c r="S17" s="523"/>
      <c r="T17" s="523"/>
      <c r="U17" s="607">
        <v>188195.2071</v>
      </c>
    </row>
    <row r="18" spans="1:21">
      <c r="A18" s="348"/>
      <c r="B18" s="348"/>
      <c r="C18" s="688" t="s">
        <v>349</v>
      </c>
      <c r="D18" s="689" t="s">
        <v>331</v>
      </c>
      <c r="E18" s="690" t="s">
        <v>350</v>
      </c>
      <c r="F18" s="694"/>
      <c r="G18" s="348"/>
      <c r="H18" s="523"/>
      <c r="I18" s="523"/>
      <c r="J18" s="523"/>
      <c r="K18" s="523"/>
      <c r="L18" s="523"/>
      <c r="M18" s="523"/>
      <c r="N18" s="607">
        <f t="shared" si="0"/>
        <v>0</v>
      </c>
      <c r="O18" s="692"/>
      <c r="P18" s="523"/>
      <c r="Q18" s="523"/>
      <c r="R18" s="523"/>
      <c r="S18" s="523"/>
      <c r="T18" s="523"/>
      <c r="U18" s="607">
        <v>188195.2071</v>
      </c>
    </row>
    <row r="19" spans="1:21">
      <c r="A19" s="348"/>
      <c r="B19" s="348"/>
      <c r="C19" s="688" t="s">
        <v>349</v>
      </c>
      <c r="D19" s="689" t="s">
        <v>331</v>
      </c>
      <c r="E19" s="690" t="s">
        <v>351</v>
      </c>
      <c r="F19" s="694"/>
      <c r="G19" s="348"/>
      <c r="H19" s="523"/>
      <c r="I19" s="523"/>
      <c r="J19" s="523"/>
      <c r="K19" s="523"/>
      <c r="L19" s="523"/>
      <c r="M19" s="523"/>
      <c r="N19" s="607">
        <f t="shared" si="0"/>
        <v>0</v>
      </c>
      <c r="O19" s="692"/>
      <c r="P19" s="523"/>
      <c r="Q19" s="523"/>
      <c r="R19" s="523"/>
      <c r="S19" s="523"/>
      <c r="T19" s="523"/>
      <c r="U19" s="607"/>
    </row>
    <row r="20" spans="1:21">
      <c r="A20" s="348"/>
      <c r="B20" s="348"/>
      <c r="C20" s="688" t="s">
        <v>349</v>
      </c>
      <c r="D20" s="689" t="s">
        <v>331</v>
      </c>
      <c r="E20" s="690" t="s">
        <v>352</v>
      </c>
      <c r="F20" s="694"/>
      <c r="G20" s="348"/>
      <c r="H20" s="523"/>
      <c r="I20" s="523"/>
      <c r="J20" s="523"/>
      <c r="K20" s="523"/>
      <c r="L20" s="523"/>
      <c r="M20" s="523"/>
      <c r="N20" s="607">
        <f t="shared" si="0"/>
        <v>0</v>
      </c>
      <c r="O20" s="692"/>
      <c r="P20" s="523"/>
      <c r="Q20" s="523"/>
      <c r="R20" s="523"/>
      <c r="S20" s="523"/>
      <c r="T20" s="523"/>
      <c r="U20" s="607"/>
    </row>
    <row r="21" spans="1:21">
      <c r="A21" s="348"/>
      <c r="B21" s="348"/>
      <c r="C21" s="688" t="s">
        <v>353</v>
      </c>
      <c r="D21" s="689" t="s">
        <v>331</v>
      </c>
      <c r="E21" s="690" t="s">
        <v>354</v>
      </c>
      <c r="F21" s="691">
        <v>44514</v>
      </c>
      <c r="G21" s="348"/>
      <c r="H21" s="523"/>
      <c r="I21" s="523"/>
      <c r="J21" s="523">
        <v>200000</v>
      </c>
      <c r="K21" s="523"/>
      <c r="L21" s="523"/>
      <c r="M21" s="523"/>
      <c r="N21" s="607">
        <f t="shared" si="0"/>
        <v>200000</v>
      </c>
      <c r="O21" s="692"/>
      <c r="P21" s="523"/>
      <c r="Q21" s="523"/>
      <c r="R21" s="523"/>
      <c r="S21" s="523"/>
      <c r="T21" s="523"/>
      <c r="U21" s="607"/>
    </row>
    <row r="22" spans="1:21">
      <c r="A22" s="348"/>
      <c r="B22" s="348"/>
      <c r="C22" s="688" t="s">
        <v>355</v>
      </c>
      <c r="D22" s="689" t="s">
        <v>331</v>
      </c>
      <c r="E22" s="690" t="s">
        <v>356</v>
      </c>
      <c r="F22" s="691">
        <v>44544</v>
      </c>
      <c r="G22" s="348"/>
      <c r="H22" s="523"/>
      <c r="I22" s="523"/>
      <c r="J22" s="523"/>
      <c r="K22" s="523"/>
      <c r="L22" s="523"/>
      <c r="M22" s="523"/>
      <c r="N22" s="607"/>
      <c r="O22" s="574">
        <f t="shared" ref="O22:U22" si="1">SUM(O7:O21)</f>
        <v>0</v>
      </c>
      <c r="P22" s="571">
        <f t="shared" si="1"/>
        <v>0</v>
      </c>
      <c r="Q22" s="571">
        <f t="shared" si="1"/>
        <v>0</v>
      </c>
      <c r="R22" s="571">
        <f t="shared" si="1"/>
        <v>0</v>
      </c>
      <c r="S22" s="571">
        <f t="shared" si="1"/>
        <v>0</v>
      </c>
      <c r="T22" s="571">
        <f t="shared" si="1"/>
        <v>0</v>
      </c>
      <c r="U22" s="571">
        <f t="shared" si="1"/>
        <v>752780.8284</v>
      </c>
    </row>
    <row r="23" spans="1:21">
      <c r="A23" s="348"/>
      <c r="B23" s="348"/>
      <c r="C23" s="688"/>
      <c r="D23" s="689"/>
      <c r="E23" s="690"/>
      <c r="F23" s="694"/>
      <c r="G23" s="348"/>
      <c r="H23" s="523"/>
      <c r="I23" s="523"/>
      <c r="J23" s="523"/>
      <c r="K23" s="523"/>
      <c r="L23" s="523"/>
      <c r="M23" s="523"/>
      <c r="N23" s="607"/>
      <c r="O23" s="692"/>
      <c r="P23" s="523"/>
      <c r="Q23" s="523"/>
      <c r="R23" s="523"/>
      <c r="S23" s="523"/>
      <c r="T23" s="523"/>
      <c r="U23" s="607"/>
    </row>
    <row r="24" spans="1:21">
      <c r="A24" s="348"/>
      <c r="B24" s="348"/>
      <c r="C24" s="597" t="s">
        <v>357</v>
      </c>
      <c r="D24" s="605"/>
      <c r="E24" s="605"/>
      <c r="F24" s="695"/>
      <c r="G24" s="348"/>
      <c r="H24" s="571">
        <f t="shared" ref="H24:N24" si="2">SUM(H9:H21)</f>
        <v>500000</v>
      </c>
      <c r="I24" s="571">
        <f t="shared" si="2"/>
        <v>1853507.0148571432</v>
      </c>
      <c r="J24" s="571">
        <f t="shared" si="2"/>
        <v>2017867</v>
      </c>
      <c r="K24" s="571">
        <f t="shared" si="2"/>
        <v>0</v>
      </c>
      <c r="L24" s="571">
        <f t="shared" si="2"/>
        <v>0</v>
      </c>
      <c r="M24" s="571">
        <f t="shared" si="2"/>
        <v>0</v>
      </c>
      <c r="N24" s="573">
        <f t="shared" si="2"/>
        <v>4371374.0148571432</v>
      </c>
      <c r="U24" s="656"/>
    </row>
    <row r="25" spans="1:21">
      <c r="A25" s="348"/>
      <c r="B25" s="348"/>
      <c r="C25" s="688"/>
      <c r="D25" s="689"/>
      <c r="E25" s="690"/>
      <c r="F25" s="696"/>
      <c r="G25" s="348"/>
      <c r="H25" s="523"/>
      <c r="I25" s="523"/>
      <c r="J25" s="523"/>
      <c r="K25" s="523"/>
      <c r="L25" s="523"/>
      <c r="M25" s="523"/>
      <c r="N25" s="607"/>
      <c r="U25" s="629"/>
    </row>
    <row r="26" spans="1:21">
      <c r="A26" s="348"/>
      <c r="B26" s="348"/>
      <c r="C26" s="597"/>
      <c r="D26" s="348"/>
      <c r="E26" s="348"/>
      <c r="F26" s="672"/>
      <c r="G26" s="348"/>
      <c r="H26" s="348"/>
      <c r="I26" s="348"/>
      <c r="J26" s="348"/>
      <c r="K26" s="348"/>
      <c r="L26" s="348"/>
      <c r="M26" s="348"/>
      <c r="N26" s="599"/>
    </row>
    <row r="27" spans="1:21">
      <c r="A27" s="348"/>
      <c r="B27" s="348"/>
      <c r="C27" s="597"/>
      <c r="D27" s="348"/>
      <c r="E27" s="348"/>
      <c r="F27" s="672"/>
      <c r="G27" s="348"/>
      <c r="H27" s="348"/>
      <c r="I27" s="348"/>
      <c r="J27" s="348"/>
      <c r="K27" s="348"/>
      <c r="L27" s="348"/>
      <c r="M27" s="348"/>
      <c r="N27" s="599"/>
    </row>
    <row r="28" spans="1:21" ht="13.5" thickBot="1">
      <c r="A28" s="348"/>
      <c r="B28" s="348"/>
      <c r="C28" s="614"/>
      <c r="D28" s="663"/>
      <c r="E28" s="663"/>
      <c r="F28" s="697"/>
      <c r="G28" s="663"/>
      <c r="H28" s="663"/>
      <c r="I28" s="663"/>
      <c r="J28" s="663"/>
      <c r="K28" s="663"/>
      <c r="L28" s="663"/>
      <c r="M28" s="663"/>
      <c r="N28" s="664"/>
    </row>
  </sheetData>
  <mergeCells count="4">
    <mergeCell ref="B2:N2"/>
    <mergeCell ref="B3:N3"/>
    <mergeCell ref="O4:U4"/>
    <mergeCell ref="H4:N4"/>
  </mergeCells>
  <pageMargins left="0.7" right="0.7" top="0.75" bottom="0.75" header="0.3" footer="0.3"/>
  <pageSetup paperSize="3" fitToHeight="0" orientation="landscape" r:id="rId1"/>
  <headerFooter>
    <oddHeader>&amp;LVA-180815-UC - MOD. 6</oddHeader>
  </headerFooter>
  <colBreaks count="1" manualBreakCount="1">
    <brk id="15"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U24"/>
  <sheetViews>
    <sheetView workbookViewId="0">
      <selection activeCell="C4" sqref="C4"/>
    </sheetView>
  </sheetViews>
  <sheetFormatPr defaultColWidth="9.296875" defaultRowHeight="13"/>
  <cols>
    <col min="1" max="1" width="3.69921875" style="348" customWidth="1"/>
    <col min="2" max="2" width="1.796875" style="348" customWidth="1"/>
    <col min="3" max="3" width="63.296875" style="348" customWidth="1"/>
    <col min="4" max="4" width="42" style="348" bestFit="1" customWidth="1"/>
    <col min="5" max="5" width="24.296875" style="348" bestFit="1" customWidth="1"/>
    <col min="6" max="6" width="25.296875" style="667" customWidth="1"/>
    <col min="7" max="7" width="3" style="348" customWidth="1"/>
    <col min="8" max="8" width="19.19921875" style="348" bestFit="1" customWidth="1"/>
    <col min="9" max="9" width="14.296875" style="348" bestFit="1" customWidth="1"/>
    <col min="10" max="10" width="16.19921875" style="348" bestFit="1" customWidth="1"/>
    <col min="11" max="11" width="17.796875" style="348" customWidth="1"/>
    <col min="12" max="13" width="11.19921875" style="348" bestFit="1" customWidth="1"/>
    <col min="14" max="14" width="15.69921875" style="348" bestFit="1" customWidth="1"/>
    <col min="15" max="21" width="13.296875" style="348" hidden="1" customWidth="1"/>
    <col min="22" max="16384" width="9.296875" style="348"/>
  </cols>
  <sheetData>
    <row r="1" spans="2:21">
      <c r="C1" s="339" t="s">
        <v>1252</v>
      </c>
    </row>
    <row r="2" spans="2:21">
      <c r="B2" s="1217" t="s">
        <v>358</v>
      </c>
      <c r="C2" s="1217"/>
      <c r="D2" s="1217"/>
      <c r="E2" s="1217"/>
      <c r="F2" s="1217"/>
      <c r="G2" s="1217"/>
      <c r="H2" s="1217"/>
      <c r="I2" s="1217"/>
      <c r="J2" s="1217"/>
      <c r="K2" s="1217"/>
      <c r="L2" s="1217"/>
      <c r="M2" s="1217"/>
      <c r="N2" s="1217"/>
    </row>
    <row r="3" spans="2:21">
      <c r="B3" s="1229" t="s">
        <v>322</v>
      </c>
      <c r="C3" s="1229"/>
      <c r="D3" s="1229"/>
      <c r="E3" s="1229"/>
      <c r="F3" s="1229"/>
      <c r="G3" s="1229"/>
      <c r="H3" s="1229"/>
      <c r="I3" s="1229"/>
      <c r="J3" s="1229"/>
      <c r="K3" s="1229"/>
      <c r="L3" s="1229"/>
      <c r="M3" s="1229"/>
      <c r="N3" s="1229"/>
    </row>
    <row r="4" spans="2:21" ht="13.5" thickBot="1">
      <c r="B4" s="339"/>
      <c r="C4" s="668">
        <v>1.02</v>
      </c>
    </row>
    <row r="5" spans="2:21" ht="13.5" thickBot="1">
      <c r="H5" s="1235" t="s">
        <v>323</v>
      </c>
      <c r="I5" s="1236"/>
      <c r="J5" s="1236"/>
      <c r="K5" s="1236"/>
      <c r="L5" s="1236"/>
      <c r="M5" s="1236"/>
      <c r="N5" s="1237"/>
      <c r="O5" s="1236" t="s">
        <v>324</v>
      </c>
      <c r="P5" s="1236"/>
      <c r="Q5" s="1236"/>
      <c r="R5" s="1236"/>
      <c r="S5" s="1236"/>
      <c r="T5" s="1236"/>
      <c r="U5" s="1237"/>
    </row>
    <row r="6" spans="2:21" ht="26.5" thickBot="1">
      <c r="C6" s="464" t="s">
        <v>325</v>
      </c>
      <c r="D6" s="435" t="s">
        <v>326</v>
      </c>
      <c r="E6" s="435" t="s">
        <v>327</v>
      </c>
      <c r="F6" s="669" t="s">
        <v>328</v>
      </c>
      <c r="G6" s="670"/>
      <c r="H6" s="435" t="s">
        <v>31</v>
      </c>
      <c r="I6" s="435" t="s">
        <v>32</v>
      </c>
      <c r="J6" s="435" t="s">
        <v>33</v>
      </c>
      <c r="K6" s="435" t="s">
        <v>34</v>
      </c>
      <c r="L6" s="435" t="s">
        <v>35</v>
      </c>
      <c r="M6" s="435" t="s">
        <v>36</v>
      </c>
      <c r="N6" s="627" t="s">
        <v>265</v>
      </c>
      <c r="O6" s="671" t="s">
        <v>31</v>
      </c>
      <c r="P6" s="435" t="s">
        <v>32</v>
      </c>
      <c r="Q6" s="435" t="s">
        <v>33</v>
      </c>
      <c r="R6" s="435" t="s">
        <v>34</v>
      </c>
      <c r="S6" s="435" t="s">
        <v>35</v>
      </c>
      <c r="T6" s="435" t="s">
        <v>36</v>
      </c>
      <c r="U6" s="627" t="s">
        <v>265</v>
      </c>
    </row>
    <row r="7" spans="2:21">
      <c r="C7" s="598"/>
      <c r="N7" s="599"/>
      <c r="U7" s="599"/>
    </row>
    <row r="8" spans="2:21">
      <c r="C8" s="598"/>
      <c r="F8" s="672"/>
      <c r="N8" s="599"/>
      <c r="U8" s="599"/>
    </row>
    <row r="9" spans="2:21" ht="25.5" customHeight="1">
      <c r="C9" s="686" t="s">
        <v>359</v>
      </c>
      <c r="D9" s="673"/>
      <c r="E9" s="673"/>
      <c r="F9" s="674"/>
      <c r="H9" s="638"/>
      <c r="I9" s="638"/>
      <c r="J9" s="638"/>
      <c r="K9" s="638"/>
      <c r="L9" s="638"/>
      <c r="M9" s="638"/>
      <c r="N9" s="639"/>
      <c r="O9" s="638"/>
      <c r="P9" s="638"/>
      <c r="Q9" s="638"/>
      <c r="R9" s="638"/>
      <c r="S9" s="638"/>
      <c r="T9" s="638"/>
      <c r="U9" s="639"/>
    </row>
    <row r="10" spans="2:21">
      <c r="C10" s="675" t="s">
        <v>360</v>
      </c>
      <c r="D10" s="676" t="s">
        <v>361</v>
      </c>
      <c r="E10" s="605" t="s">
        <v>362</v>
      </c>
      <c r="F10" s="677">
        <v>44559</v>
      </c>
      <c r="H10" s="442"/>
      <c r="I10" s="442"/>
      <c r="K10" s="442">
        <v>467197</v>
      </c>
      <c r="L10" s="442"/>
      <c r="M10" s="442"/>
      <c r="N10" s="607">
        <f t="shared" ref="N10:N15" si="0">SUM(H10:M10)</f>
        <v>467197</v>
      </c>
      <c r="O10" s="678"/>
      <c r="P10" s="442"/>
      <c r="Q10" s="442"/>
      <c r="R10" s="442"/>
      <c r="S10" s="442"/>
      <c r="T10" s="442"/>
      <c r="U10" s="607"/>
    </row>
    <row r="11" spans="2:21">
      <c r="C11" s="675" t="s">
        <v>363</v>
      </c>
      <c r="D11" s="676" t="s">
        <v>361</v>
      </c>
      <c r="E11" s="605" t="s">
        <v>364</v>
      </c>
      <c r="F11" s="677">
        <v>44620</v>
      </c>
      <c r="H11" s="442"/>
      <c r="I11" s="442"/>
      <c r="J11" s="442"/>
      <c r="K11" s="442">
        <v>1335795</v>
      </c>
      <c r="L11" s="442"/>
      <c r="M11" s="442"/>
      <c r="N11" s="607">
        <f t="shared" si="0"/>
        <v>1335795</v>
      </c>
      <c r="O11" s="678"/>
      <c r="P11" s="442"/>
      <c r="Q11" s="442"/>
      <c r="R11" s="442"/>
      <c r="S11" s="442"/>
      <c r="T11" s="442"/>
      <c r="U11" s="607">
        <v>188195.2071</v>
      </c>
    </row>
    <row r="12" spans="2:21">
      <c r="C12" s="675" t="s">
        <v>365</v>
      </c>
      <c r="D12" s="676" t="s">
        <v>361</v>
      </c>
      <c r="E12" s="605" t="s">
        <v>366</v>
      </c>
      <c r="F12" s="677">
        <v>44648</v>
      </c>
      <c r="H12" s="442"/>
      <c r="I12" s="442"/>
      <c r="J12" s="442"/>
      <c r="K12" s="442">
        <v>2085975</v>
      </c>
      <c r="L12" s="442"/>
      <c r="M12" s="442"/>
      <c r="N12" s="607">
        <f t="shared" si="0"/>
        <v>2085975</v>
      </c>
      <c r="O12" s="678"/>
      <c r="P12" s="442"/>
      <c r="Q12" s="442"/>
      <c r="R12" s="442"/>
      <c r="S12" s="442"/>
      <c r="T12" s="442"/>
      <c r="U12" s="607"/>
    </row>
    <row r="13" spans="2:21">
      <c r="C13" s="675" t="s">
        <v>367</v>
      </c>
      <c r="D13" s="676" t="s">
        <v>361</v>
      </c>
      <c r="E13" s="605" t="s">
        <v>368</v>
      </c>
      <c r="F13" s="677">
        <v>44680</v>
      </c>
      <c r="H13" s="442"/>
      <c r="I13" s="442"/>
      <c r="J13" s="442"/>
      <c r="K13" s="679">
        <v>1285850</v>
      </c>
      <c r="L13" s="442"/>
      <c r="M13" s="442"/>
      <c r="N13" s="607">
        <f t="shared" si="0"/>
        <v>1285850</v>
      </c>
      <c r="O13" s="678"/>
      <c r="P13" s="442"/>
      <c r="Q13" s="442"/>
      <c r="R13" s="442"/>
      <c r="S13" s="442"/>
      <c r="T13" s="442"/>
      <c r="U13" s="607"/>
    </row>
    <row r="14" spans="2:21">
      <c r="C14" s="675" t="s">
        <v>369</v>
      </c>
      <c r="D14" s="676" t="s">
        <v>361</v>
      </c>
      <c r="E14" s="605" t="s">
        <v>370</v>
      </c>
      <c r="F14" s="677">
        <v>44742</v>
      </c>
      <c r="H14" s="442"/>
      <c r="I14" s="442"/>
      <c r="J14" s="442"/>
      <c r="K14" s="679">
        <v>1307384</v>
      </c>
      <c r="L14" s="442"/>
      <c r="M14" s="442"/>
      <c r="N14" s="607">
        <f t="shared" si="0"/>
        <v>1307384</v>
      </c>
      <c r="O14" s="678"/>
      <c r="P14" s="442"/>
      <c r="Q14" s="442"/>
      <c r="R14" s="442"/>
      <c r="S14" s="442"/>
      <c r="T14" s="442"/>
      <c r="U14" s="607">
        <v>188195.2071</v>
      </c>
    </row>
    <row r="15" spans="2:21">
      <c r="C15" s="675" t="s">
        <v>371</v>
      </c>
      <c r="D15" s="676" t="s">
        <v>361</v>
      </c>
      <c r="E15" s="605" t="s">
        <v>372</v>
      </c>
      <c r="F15" s="677">
        <v>44773</v>
      </c>
      <c r="H15" s="442"/>
      <c r="I15" s="442"/>
      <c r="J15" s="442"/>
      <c r="K15" s="442">
        <v>599540</v>
      </c>
      <c r="L15" s="442"/>
      <c r="M15" s="442"/>
      <c r="N15" s="607">
        <f t="shared" si="0"/>
        <v>599540</v>
      </c>
      <c r="O15" s="678"/>
      <c r="P15" s="442"/>
      <c r="Q15" s="442"/>
      <c r="R15" s="442"/>
      <c r="S15" s="442"/>
      <c r="T15" s="442"/>
      <c r="U15" s="607"/>
    </row>
    <row r="16" spans="2:21">
      <c r="C16" s="680"/>
      <c r="D16" s="676"/>
      <c r="E16" s="605"/>
      <c r="F16" s="681"/>
      <c r="H16" s="442"/>
      <c r="I16" s="442"/>
      <c r="J16" s="442"/>
      <c r="K16" s="442"/>
      <c r="L16" s="442"/>
      <c r="M16" s="442"/>
      <c r="N16" s="607"/>
      <c r="O16" s="678"/>
      <c r="P16" s="442"/>
      <c r="Q16" s="442"/>
      <c r="R16" s="442"/>
      <c r="S16" s="442"/>
      <c r="T16" s="442"/>
      <c r="U16" s="607"/>
    </row>
    <row r="17" spans="3:21" ht="13.5" thickBot="1">
      <c r="C17" s="682" t="s">
        <v>357</v>
      </c>
      <c r="D17" s="683"/>
      <c r="E17" s="683"/>
      <c r="F17" s="684"/>
      <c r="G17" s="663"/>
      <c r="H17" s="582">
        <f t="shared" ref="H17:N17" si="1">SUM(H10:H15)</f>
        <v>0</v>
      </c>
      <c r="I17" s="582">
        <f t="shared" si="1"/>
        <v>0</v>
      </c>
      <c r="J17" s="582">
        <f t="shared" si="1"/>
        <v>0</v>
      </c>
      <c r="K17" s="582">
        <f>SUM(K10:K15)</f>
        <v>7081741</v>
      </c>
      <c r="L17" s="582">
        <f t="shared" si="1"/>
        <v>0</v>
      </c>
      <c r="M17" s="582">
        <f t="shared" si="1"/>
        <v>0</v>
      </c>
      <c r="N17" s="584">
        <f t="shared" si="1"/>
        <v>7081741</v>
      </c>
      <c r="U17" s="657"/>
    </row>
    <row r="18" spans="3:21" ht="13.5" thickBot="1">
      <c r="D18" s="685"/>
      <c r="F18" s="672"/>
      <c r="H18" s="392"/>
      <c r="I18" s="392"/>
      <c r="J18" s="392"/>
      <c r="K18" s="392"/>
      <c r="L18" s="392"/>
      <c r="M18" s="392"/>
      <c r="N18" s="504"/>
      <c r="U18" s="599"/>
    </row>
    <row r="19" spans="3:21">
      <c r="C19" s="1238" t="s">
        <v>373</v>
      </c>
      <c r="D19" s="1239"/>
      <c r="F19" s="672"/>
    </row>
    <row r="20" spans="3:21">
      <c r="C20" s="1240"/>
      <c r="D20" s="1241"/>
      <c r="F20" s="672"/>
    </row>
    <row r="21" spans="3:21">
      <c r="C21" s="1240"/>
      <c r="D21" s="1241"/>
    </row>
    <row r="22" spans="3:21">
      <c r="C22" s="1240"/>
      <c r="D22" s="1241"/>
    </row>
    <row r="23" spans="3:21">
      <c r="C23" s="1240"/>
      <c r="D23" s="1241"/>
    </row>
    <row r="24" spans="3:21" ht="13.5" thickBot="1">
      <c r="C24" s="1242"/>
      <c r="D24" s="1243"/>
    </row>
  </sheetData>
  <mergeCells count="5">
    <mergeCell ref="B2:N2"/>
    <mergeCell ref="B3:N3"/>
    <mergeCell ref="H5:N5"/>
    <mergeCell ref="O5:U5"/>
    <mergeCell ref="C19:D24"/>
  </mergeCells>
  <pageMargins left="0.7" right="0.7" top="0.75" bottom="0.75" header="0.3" footer="0.3"/>
  <pageSetup paperSize="3" fitToHeight="0" orientation="landscape" r:id="rId1"/>
  <colBreaks count="1" manualBreakCount="1">
    <brk id="15"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theme="0" tint="-0.14999847407452621"/>
  </sheetPr>
  <dimension ref="B1:AL35"/>
  <sheetViews>
    <sheetView workbookViewId="0">
      <selection activeCell="C5" sqref="C5"/>
    </sheetView>
  </sheetViews>
  <sheetFormatPr defaultColWidth="9.296875" defaultRowHeight="13"/>
  <cols>
    <col min="1" max="1" width="3.69921875" style="617" customWidth="1"/>
    <col min="2" max="2" width="1.796875" style="617" customWidth="1"/>
    <col min="3" max="3" width="60.296875" style="617" customWidth="1"/>
    <col min="4" max="4" width="36.69921875" style="617" customWidth="1"/>
    <col min="5" max="5" width="15.296875" style="617" customWidth="1"/>
    <col min="6" max="6" width="24.796875" style="619" customWidth="1"/>
    <col min="7" max="7" width="3" style="617" customWidth="1"/>
    <col min="8" max="8" width="19" style="617" customWidth="1"/>
    <col min="9" max="9" width="19.19921875" style="617" customWidth="1"/>
    <col min="10" max="10" width="14.296875" style="617" customWidth="1"/>
    <col min="11" max="11" width="14.296875" style="617" hidden="1" customWidth="1"/>
    <col min="12" max="12" width="11.19921875" style="617" hidden="1" customWidth="1"/>
    <col min="13" max="13" width="14.296875" style="617" hidden="1" customWidth="1"/>
    <col min="14" max="14" width="11.19921875" style="617" hidden="1" customWidth="1"/>
    <col min="15" max="15" width="18" style="617" customWidth="1"/>
    <col min="16" max="16" width="2.796875" style="617" customWidth="1"/>
    <col min="17" max="18" width="17" style="617" customWidth="1"/>
    <col min="19" max="19" width="17.796875" style="617" customWidth="1"/>
    <col min="20" max="20" width="17.296875" style="617" customWidth="1"/>
    <col min="21" max="21" width="18.19921875" style="617" customWidth="1"/>
    <col min="22" max="22" width="15.796875" style="617" customWidth="1"/>
    <col min="23" max="23" width="18.296875" style="617" customWidth="1"/>
    <col min="24" max="29" width="13.296875" style="617" hidden="1" customWidth="1"/>
    <col min="30" max="30" width="1.796875" style="617" customWidth="1"/>
    <col min="31" max="31" width="2.69921875" style="617" customWidth="1"/>
    <col min="32" max="32" width="9.296875" style="617"/>
    <col min="33" max="33" width="17" style="617" customWidth="1"/>
    <col min="34" max="35" width="9.296875" style="617" bestFit="1" customWidth="1"/>
    <col min="36" max="37" width="9.296875" style="617"/>
    <col min="38" max="38" width="17.69921875" style="617" customWidth="1"/>
    <col min="39" max="16384" width="9.296875" style="617"/>
  </cols>
  <sheetData>
    <row r="1" spans="2:38">
      <c r="C1" s="618" t="s">
        <v>1252</v>
      </c>
    </row>
    <row r="2" spans="2:38">
      <c r="B2" s="1246" t="s">
        <v>14</v>
      </c>
      <c r="C2" s="1246"/>
      <c r="D2" s="1246"/>
      <c r="E2" s="1246"/>
      <c r="F2" s="1246"/>
      <c r="G2" s="1246"/>
      <c r="H2" s="1246"/>
      <c r="I2" s="1246"/>
      <c r="J2" s="1246"/>
      <c r="K2" s="1246"/>
      <c r="L2" s="1246"/>
      <c r="M2" s="1246"/>
      <c r="N2" s="1246"/>
      <c r="O2" s="1246"/>
      <c r="P2" s="1246"/>
      <c r="Q2" s="1246"/>
      <c r="R2" s="1246"/>
      <c r="S2" s="1246"/>
      <c r="T2" s="1246"/>
      <c r="U2" s="1246"/>
      <c r="V2" s="1246"/>
      <c r="W2" s="1246"/>
    </row>
    <row r="3" spans="2:38">
      <c r="B3" s="1247" t="s">
        <v>322</v>
      </c>
      <c r="C3" s="1247"/>
      <c r="D3" s="1247"/>
      <c r="E3" s="1247"/>
      <c r="F3" s="1247"/>
      <c r="G3" s="1247"/>
      <c r="H3" s="1247"/>
      <c r="I3" s="1247"/>
      <c r="J3" s="1247"/>
      <c r="K3" s="1247"/>
      <c r="L3" s="1247"/>
      <c r="M3" s="1247"/>
      <c r="N3" s="1247"/>
      <c r="O3" s="1247"/>
      <c r="P3" s="1247"/>
      <c r="Q3" s="1247"/>
      <c r="R3" s="1247"/>
      <c r="S3" s="1247"/>
      <c r="T3" s="1247"/>
      <c r="U3" s="1247"/>
      <c r="V3" s="1247"/>
      <c r="W3" s="1247"/>
    </row>
    <row r="4" spans="2:38" ht="13.5" thickBot="1">
      <c r="B4" s="620"/>
    </row>
    <row r="5" spans="2:38" ht="13.5" thickBot="1">
      <c r="H5" s="1248" t="s">
        <v>374</v>
      </c>
      <c r="I5" s="1249"/>
      <c r="J5" s="1249"/>
      <c r="K5" s="1249"/>
      <c r="L5" s="1249"/>
      <c r="M5" s="1249"/>
      <c r="N5" s="1249"/>
      <c r="O5" s="1250"/>
      <c r="P5" s="621"/>
      <c r="Q5" s="1230" t="s">
        <v>375</v>
      </c>
      <c r="R5" s="1230"/>
      <c r="S5" s="1230"/>
      <c r="T5" s="1230"/>
      <c r="U5" s="1230"/>
      <c r="V5" s="1230"/>
      <c r="W5" s="1231"/>
      <c r="X5" s="1230" t="s">
        <v>324</v>
      </c>
      <c r="Y5" s="1230"/>
      <c r="Z5" s="1230"/>
      <c r="AA5" s="1230"/>
      <c r="AB5" s="1230"/>
      <c r="AC5" s="1230"/>
      <c r="AD5" s="1231"/>
      <c r="AE5" s="622"/>
      <c r="AF5" s="1244" t="s">
        <v>376</v>
      </c>
      <c r="AG5" s="1244"/>
      <c r="AH5" s="1244"/>
      <c r="AI5" s="1244"/>
      <c r="AJ5" s="1244"/>
      <c r="AK5" s="1244"/>
      <c r="AL5" s="1245"/>
    </row>
    <row r="6" spans="2:38" ht="65.5" thickBot="1">
      <c r="C6" s="623" t="s">
        <v>325</v>
      </c>
      <c r="D6" s="590" t="s">
        <v>326</v>
      </c>
      <c r="E6" s="590" t="s">
        <v>327</v>
      </c>
      <c r="F6" s="624" t="s">
        <v>328</v>
      </c>
      <c r="G6" s="625"/>
      <c r="H6" s="623" t="s">
        <v>377</v>
      </c>
      <c r="I6" s="590" t="s">
        <v>31</v>
      </c>
      <c r="J6" s="590" t="s">
        <v>32</v>
      </c>
      <c r="K6" s="590" t="s">
        <v>33</v>
      </c>
      <c r="L6" s="590" t="s">
        <v>34</v>
      </c>
      <c r="M6" s="590" t="s">
        <v>35</v>
      </c>
      <c r="N6" s="590" t="s">
        <v>36</v>
      </c>
      <c r="O6" s="626" t="s">
        <v>265</v>
      </c>
      <c r="P6" s="621"/>
      <c r="Q6" s="590" t="s">
        <v>31</v>
      </c>
      <c r="R6" s="590" t="s">
        <v>32</v>
      </c>
      <c r="S6" s="590" t="s">
        <v>33</v>
      </c>
      <c r="T6" s="590" t="s">
        <v>34</v>
      </c>
      <c r="U6" s="590" t="s">
        <v>35</v>
      </c>
      <c r="V6" s="590" t="s">
        <v>36</v>
      </c>
      <c r="W6" s="626" t="s">
        <v>265</v>
      </c>
      <c r="X6" s="590" t="s">
        <v>31</v>
      </c>
      <c r="Y6" s="590" t="s">
        <v>32</v>
      </c>
      <c r="Z6" s="590" t="s">
        <v>33</v>
      </c>
      <c r="AA6" s="590" t="s">
        <v>34</v>
      </c>
      <c r="AB6" s="590" t="s">
        <v>35</v>
      </c>
      <c r="AC6" s="590" t="s">
        <v>36</v>
      </c>
      <c r="AD6" s="626" t="s">
        <v>265</v>
      </c>
      <c r="AE6" s="622"/>
      <c r="AF6" s="435" t="s">
        <v>31</v>
      </c>
      <c r="AG6" s="435" t="s">
        <v>32</v>
      </c>
      <c r="AH6" s="435" t="s">
        <v>33</v>
      </c>
      <c r="AI6" s="435" t="s">
        <v>34</v>
      </c>
      <c r="AJ6" s="435" t="s">
        <v>35</v>
      </c>
      <c r="AK6" s="435" t="s">
        <v>36</v>
      </c>
      <c r="AL6" s="627" t="s">
        <v>265</v>
      </c>
    </row>
    <row r="7" spans="2:38">
      <c r="C7" s="628"/>
      <c r="W7" s="629"/>
      <c r="AD7" s="629"/>
      <c r="AE7" s="348"/>
      <c r="AF7" s="348"/>
      <c r="AG7" s="348"/>
      <c r="AH7" s="348"/>
      <c r="AI7" s="348"/>
      <c r="AJ7" s="348"/>
      <c r="AK7" s="348"/>
      <c r="AL7" s="599"/>
    </row>
    <row r="8" spans="2:38">
      <c r="C8" s="630"/>
      <c r="D8" s="631"/>
      <c r="E8" s="631"/>
      <c r="F8" s="632"/>
      <c r="G8" s="631"/>
      <c r="H8" s="633"/>
      <c r="I8" s="633"/>
      <c r="J8" s="633"/>
      <c r="K8" s="633"/>
      <c r="L8" s="633"/>
      <c r="M8" s="633"/>
      <c r="N8" s="633"/>
      <c r="O8" s="633"/>
      <c r="P8" s="633"/>
      <c r="Q8" s="633"/>
      <c r="R8" s="633"/>
      <c r="S8" s="633"/>
      <c r="T8" s="633"/>
      <c r="U8" s="633"/>
      <c r="V8" s="633"/>
      <c r="W8" s="634"/>
      <c r="X8" s="633"/>
      <c r="Y8" s="633"/>
      <c r="Z8" s="633"/>
      <c r="AA8" s="633"/>
      <c r="AB8" s="633"/>
      <c r="AC8" s="633"/>
      <c r="AD8" s="634"/>
      <c r="AE8" s="633"/>
      <c r="AF8" s="633"/>
      <c r="AG8" s="633"/>
      <c r="AH8" s="633"/>
      <c r="AI8" s="633"/>
      <c r="AJ8" s="633"/>
      <c r="AK8" s="633"/>
      <c r="AL8" s="634"/>
    </row>
    <row r="9" spans="2:38">
      <c r="C9" s="575" t="s">
        <v>378</v>
      </c>
      <c r="D9" s="635"/>
      <c r="E9" s="636"/>
      <c r="F9" s="637"/>
      <c r="H9" s="638"/>
      <c r="I9" s="638"/>
      <c r="J9" s="638"/>
      <c r="K9" s="638"/>
      <c r="L9" s="638"/>
      <c r="M9" s="638"/>
      <c r="N9" s="638"/>
      <c r="O9" s="638"/>
      <c r="P9" s="638"/>
      <c r="Q9" s="638"/>
      <c r="R9" s="638"/>
      <c r="S9" s="638"/>
      <c r="T9" s="638"/>
      <c r="U9" s="638"/>
      <c r="V9" s="638"/>
      <c r="W9" s="639"/>
      <c r="X9" s="638"/>
      <c r="Y9" s="638"/>
      <c r="Z9" s="638"/>
      <c r="AA9" s="638"/>
      <c r="AB9" s="638"/>
      <c r="AC9" s="638"/>
      <c r="AD9" s="639"/>
      <c r="AE9" s="638"/>
      <c r="AF9" s="638"/>
      <c r="AG9" s="638"/>
      <c r="AH9" s="638"/>
      <c r="AI9" s="638"/>
      <c r="AJ9" s="638"/>
      <c r="AK9" s="638"/>
      <c r="AL9" s="639"/>
    </row>
    <row r="10" spans="2:38">
      <c r="C10" s="640" t="s">
        <v>379</v>
      </c>
      <c r="D10" s="641" t="s">
        <v>380</v>
      </c>
      <c r="E10" s="642" t="s">
        <v>381</v>
      </c>
      <c r="F10" s="643" t="s">
        <v>382</v>
      </c>
      <c r="H10" s="523">
        <v>1000000</v>
      </c>
      <c r="I10" s="523"/>
      <c r="J10" s="523"/>
      <c r="K10" s="523"/>
      <c r="L10" s="523"/>
      <c r="M10" s="523"/>
      <c r="N10" s="523"/>
      <c r="O10" s="608">
        <f>SUM(H10:N10)</f>
        <v>1000000</v>
      </c>
      <c r="P10" s="601"/>
      <c r="Q10" s="523">
        <v>186666.66666666666</v>
      </c>
      <c r="R10" s="523">
        <f>Q10</f>
        <v>186666.66666666666</v>
      </c>
      <c r="S10" s="523">
        <f t="shared" ref="S10:V10" si="0">R10</f>
        <v>186666.66666666666</v>
      </c>
      <c r="T10" s="523">
        <f t="shared" si="0"/>
        <v>186666.66666666666</v>
      </c>
      <c r="U10" s="523">
        <f t="shared" si="0"/>
        <v>186666.66666666666</v>
      </c>
      <c r="V10" s="523">
        <f t="shared" si="0"/>
        <v>186666.66666666666</v>
      </c>
      <c r="W10" s="607">
        <f t="shared" ref="W10:W24" si="1">SUM(Q10:V10)</f>
        <v>1120000</v>
      </c>
      <c r="X10" s="523">
        <f>(V10*1.12)/6</f>
        <v>34844.444444444445</v>
      </c>
      <c r="Y10" s="523">
        <f t="shared" ref="Y10:AC24" si="2">X10</f>
        <v>34844.444444444445</v>
      </c>
      <c r="Z10" s="523">
        <f t="shared" si="2"/>
        <v>34844.444444444445</v>
      </c>
      <c r="AA10" s="523">
        <f t="shared" si="2"/>
        <v>34844.444444444445</v>
      </c>
      <c r="AB10" s="523">
        <f t="shared" si="2"/>
        <v>34844.444444444445</v>
      </c>
      <c r="AC10" s="523">
        <f t="shared" si="2"/>
        <v>34844.444444444445</v>
      </c>
      <c r="AD10" s="607">
        <f t="shared" ref="AD10:AD24" si="3">SUM(X10:AC10)</f>
        <v>209066.66666666666</v>
      </c>
      <c r="AE10" s="601"/>
      <c r="AF10" s="523">
        <v>0</v>
      </c>
      <c r="AG10" s="523">
        <v>1000000</v>
      </c>
      <c r="AH10" s="523">
        <v>0</v>
      </c>
      <c r="AI10" s="523">
        <v>0</v>
      </c>
      <c r="AJ10" s="523">
        <v>0</v>
      </c>
      <c r="AK10" s="523">
        <v>0</v>
      </c>
      <c r="AL10" s="607">
        <f t="shared" ref="AL10:AL24" si="4">SUM(AF10:AK10)</f>
        <v>1000000</v>
      </c>
    </row>
    <row r="11" spans="2:38">
      <c r="C11" s="640" t="s">
        <v>383</v>
      </c>
      <c r="D11" s="641" t="s">
        <v>380</v>
      </c>
      <c r="E11" s="642" t="s">
        <v>384</v>
      </c>
      <c r="F11" s="644">
        <v>43362</v>
      </c>
      <c r="H11" s="523">
        <v>1000000</v>
      </c>
      <c r="I11" s="523"/>
      <c r="J11" s="523"/>
      <c r="K11" s="523"/>
      <c r="L11" s="523"/>
      <c r="M11" s="523"/>
      <c r="N11" s="523"/>
      <c r="O11" s="608">
        <f t="shared" ref="O11:O24" si="5">SUM(H11:N11)</f>
        <v>1000000</v>
      </c>
      <c r="P11" s="601"/>
      <c r="Q11" s="523">
        <v>186666.66666666666</v>
      </c>
      <c r="R11" s="523">
        <f t="shared" ref="R11:V24" si="6">Q11</f>
        <v>186666.66666666666</v>
      </c>
      <c r="S11" s="523">
        <f t="shared" si="6"/>
        <v>186666.66666666666</v>
      </c>
      <c r="T11" s="523">
        <f t="shared" si="6"/>
        <v>186666.66666666666</v>
      </c>
      <c r="U11" s="523">
        <f t="shared" si="6"/>
        <v>186666.66666666666</v>
      </c>
      <c r="V11" s="523">
        <f t="shared" si="6"/>
        <v>186666.66666666666</v>
      </c>
      <c r="W11" s="607">
        <f t="shared" si="1"/>
        <v>1120000</v>
      </c>
      <c r="X11" s="523">
        <f t="shared" ref="X11:X24" si="7">(V11*1.12)/6</f>
        <v>34844.444444444445</v>
      </c>
      <c r="Y11" s="523">
        <f t="shared" si="2"/>
        <v>34844.444444444445</v>
      </c>
      <c r="Z11" s="523">
        <f t="shared" si="2"/>
        <v>34844.444444444445</v>
      </c>
      <c r="AA11" s="523">
        <f t="shared" si="2"/>
        <v>34844.444444444445</v>
      </c>
      <c r="AB11" s="523">
        <f t="shared" si="2"/>
        <v>34844.444444444445</v>
      </c>
      <c r="AC11" s="523">
        <f t="shared" si="2"/>
        <v>34844.444444444445</v>
      </c>
      <c r="AD11" s="607">
        <f t="shared" si="3"/>
        <v>209066.66666666666</v>
      </c>
      <c r="AE11" s="601"/>
      <c r="AF11" s="523">
        <v>0</v>
      </c>
      <c r="AG11" s="523">
        <v>1000000</v>
      </c>
      <c r="AH11" s="523">
        <v>0</v>
      </c>
      <c r="AI11" s="523">
        <v>0</v>
      </c>
      <c r="AJ11" s="523">
        <v>0</v>
      </c>
      <c r="AK11" s="523">
        <v>0</v>
      </c>
      <c r="AL11" s="607">
        <f t="shared" si="4"/>
        <v>1000000</v>
      </c>
    </row>
    <row r="12" spans="2:38" ht="13.5" customHeight="1">
      <c r="C12" s="640" t="s">
        <v>385</v>
      </c>
      <c r="D12" s="641" t="s">
        <v>380</v>
      </c>
      <c r="E12" s="642" t="s">
        <v>386</v>
      </c>
      <c r="F12" s="644">
        <v>43388</v>
      </c>
      <c r="H12" s="523">
        <v>1000000</v>
      </c>
      <c r="I12" s="523"/>
      <c r="J12" s="523"/>
      <c r="K12" s="523"/>
      <c r="L12" s="523"/>
      <c r="M12" s="523"/>
      <c r="N12" s="523"/>
      <c r="O12" s="608">
        <f t="shared" si="5"/>
        <v>1000000</v>
      </c>
      <c r="P12" s="601"/>
      <c r="Q12" s="523">
        <v>186666.66666666666</v>
      </c>
      <c r="R12" s="523">
        <f t="shared" si="6"/>
        <v>186666.66666666666</v>
      </c>
      <c r="S12" s="523">
        <f t="shared" si="6"/>
        <v>186666.66666666666</v>
      </c>
      <c r="T12" s="523">
        <f t="shared" si="6"/>
        <v>186666.66666666666</v>
      </c>
      <c r="U12" s="523">
        <f t="shared" si="6"/>
        <v>186666.66666666666</v>
      </c>
      <c r="V12" s="523">
        <f t="shared" si="6"/>
        <v>186666.66666666666</v>
      </c>
      <c r="W12" s="607">
        <f t="shared" si="1"/>
        <v>1120000</v>
      </c>
      <c r="X12" s="523">
        <f t="shared" si="7"/>
        <v>34844.444444444445</v>
      </c>
      <c r="Y12" s="523">
        <f t="shared" si="2"/>
        <v>34844.444444444445</v>
      </c>
      <c r="Z12" s="523">
        <f t="shared" si="2"/>
        <v>34844.444444444445</v>
      </c>
      <c r="AA12" s="523">
        <f t="shared" si="2"/>
        <v>34844.444444444445</v>
      </c>
      <c r="AB12" s="523">
        <f t="shared" si="2"/>
        <v>34844.444444444445</v>
      </c>
      <c r="AC12" s="523">
        <f t="shared" si="2"/>
        <v>34844.444444444445</v>
      </c>
      <c r="AD12" s="607">
        <f t="shared" si="3"/>
        <v>209066.66666666666</v>
      </c>
      <c r="AE12" s="601"/>
      <c r="AF12" s="523">
        <v>0</v>
      </c>
      <c r="AG12" s="523">
        <v>1000000</v>
      </c>
      <c r="AH12" s="523">
        <v>0</v>
      </c>
      <c r="AI12" s="523">
        <v>0</v>
      </c>
      <c r="AJ12" s="523">
        <v>0</v>
      </c>
      <c r="AK12" s="523">
        <v>0</v>
      </c>
      <c r="AL12" s="607">
        <f t="shared" si="4"/>
        <v>1000000</v>
      </c>
    </row>
    <row r="13" spans="2:38">
      <c r="C13" s="640" t="s">
        <v>387</v>
      </c>
      <c r="D13" s="641" t="s">
        <v>380</v>
      </c>
      <c r="E13" s="642" t="s">
        <v>388</v>
      </c>
      <c r="F13" s="645">
        <v>43578</v>
      </c>
      <c r="H13" s="523">
        <v>1000000</v>
      </c>
      <c r="I13" s="523"/>
      <c r="J13" s="523"/>
      <c r="K13" s="523"/>
      <c r="L13" s="523"/>
      <c r="M13" s="523"/>
      <c r="N13" s="523"/>
      <c r="O13" s="608">
        <f t="shared" si="5"/>
        <v>1000000</v>
      </c>
      <c r="P13" s="601"/>
      <c r="Q13" s="523">
        <v>186666.66666666666</v>
      </c>
      <c r="R13" s="523">
        <f t="shared" si="6"/>
        <v>186666.66666666666</v>
      </c>
      <c r="S13" s="523">
        <f t="shared" si="6"/>
        <v>186666.66666666666</v>
      </c>
      <c r="T13" s="523">
        <f t="shared" si="6"/>
        <v>186666.66666666666</v>
      </c>
      <c r="U13" s="523">
        <f t="shared" si="6"/>
        <v>186666.66666666666</v>
      </c>
      <c r="V13" s="523">
        <f t="shared" si="6"/>
        <v>186666.66666666666</v>
      </c>
      <c r="W13" s="607">
        <f t="shared" si="1"/>
        <v>1120000</v>
      </c>
      <c r="X13" s="523">
        <f t="shared" si="7"/>
        <v>34844.444444444445</v>
      </c>
      <c r="Y13" s="523">
        <f t="shared" si="2"/>
        <v>34844.444444444445</v>
      </c>
      <c r="Z13" s="523">
        <f t="shared" si="2"/>
        <v>34844.444444444445</v>
      </c>
      <c r="AA13" s="523">
        <f t="shared" si="2"/>
        <v>34844.444444444445</v>
      </c>
      <c r="AB13" s="523">
        <f t="shared" si="2"/>
        <v>34844.444444444445</v>
      </c>
      <c r="AC13" s="523">
        <f t="shared" si="2"/>
        <v>34844.444444444445</v>
      </c>
      <c r="AD13" s="607">
        <f t="shared" si="3"/>
        <v>209066.66666666666</v>
      </c>
      <c r="AE13" s="601"/>
      <c r="AF13" s="523">
        <v>0</v>
      </c>
      <c r="AG13" s="523">
        <v>1000000</v>
      </c>
      <c r="AH13" s="523">
        <v>0</v>
      </c>
      <c r="AI13" s="523">
        <v>0</v>
      </c>
      <c r="AJ13" s="523">
        <v>0</v>
      </c>
      <c r="AK13" s="523">
        <v>0</v>
      </c>
      <c r="AL13" s="607">
        <f t="shared" si="4"/>
        <v>1000000</v>
      </c>
    </row>
    <row r="14" spans="2:38">
      <c r="C14" s="640" t="s">
        <v>389</v>
      </c>
      <c r="D14" s="641" t="s">
        <v>380</v>
      </c>
      <c r="E14" s="642" t="s">
        <v>390</v>
      </c>
      <c r="F14" s="643" t="s">
        <v>391</v>
      </c>
      <c r="H14" s="523">
        <v>750000</v>
      </c>
      <c r="I14" s="523"/>
      <c r="J14" s="523"/>
      <c r="K14" s="523"/>
      <c r="L14" s="523"/>
      <c r="M14" s="523"/>
      <c r="N14" s="523"/>
      <c r="O14" s="608">
        <f t="shared" si="5"/>
        <v>750000</v>
      </c>
      <c r="P14" s="601"/>
      <c r="Q14" s="523">
        <v>140000.00000000003</v>
      </c>
      <c r="R14" s="523">
        <f t="shared" si="6"/>
        <v>140000.00000000003</v>
      </c>
      <c r="S14" s="523">
        <f t="shared" si="6"/>
        <v>140000.00000000003</v>
      </c>
      <c r="T14" s="523">
        <f t="shared" si="6"/>
        <v>140000.00000000003</v>
      </c>
      <c r="U14" s="523">
        <f t="shared" si="6"/>
        <v>140000.00000000003</v>
      </c>
      <c r="V14" s="523">
        <f t="shared" si="6"/>
        <v>140000.00000000003</v>
      </c>
      <c r="W14" s="607">
        <f t="shared" si="1"/>
        <v>840000.00000000012</v>
      </c>
      <c r="X14" s="523">
        <f t="shared" si="7"/>
        <v>26133.333333333343</v>
      </c>
      <c r="Y14" s="523">
        <f t="shared" si="2"/>
        <v>26133.333333333343</v>
      </c>
      <c r="Z14" s="523">
        <f t="shared" si="2"/>
        <v>26133.333333333343</v>
      </c>
      <c r="AA14" s="523">
        <f t="shared" si="2"/>
        <v>26133.333333333343</v>
      </c>
      <c r="AB14" s="523">
        <f t="shared" si="2"/>
        <v>26133.333333333343</v>
      </c>
      <c r="AC14" s="523">
        <f t="shared" si="2"/>
        <v>26133.333333333343</v>
      </c>
      <c r="AD14" s="607">
        <f t="shared" si="3"/>
        <v>156800.00000000006</v>
      </c>
      <c r="AE14" s="601"/>
      <c r="AF14" s="523">
        <v>0</v>
      </c>
      <c r="AG14" s="523">
        <v>750000</v>
      </c>
      <c r="AH14" s="523">
        <v>0</v>
      </c>
      <c r="AI14" s="523">
        <v>0</v>
      </c>
      <c r="AJ14" s="523">
        <v>0</v>
      </c>
      <c r="AK14" s="523">
        <v>0</v>
      </c>
      <c r="AL14" s="607">
        <f t="shared" si="4"/>
        <v>750000</v>
      </c>
    </row>
    <row r="15" spans="2:38">
      <c r="C15" s="640" t="s">
        <v>392</v>
      </c>
      <c r="D15" s="641" t="s">
        <v>380</v>
      </c>
      <c r="E15" s="642" t="s">
        <v>393</v>
      </c>
      <c r="F15" s="646">
        <v>43525</v>
      </c>
      <c r="H15" s="523">
        <v>750000</v>
      </c>
      <c r="I15" s="523"/>
      <c r="J15" s="523"/>
      <c r="K15" s="523"/>
      <c r="L15" s="523"/>
      <c r="M15" s="523"/>
      <c r="N15" s="523"/>
      <c r="O15" s="608">
        <f t="shared" si="5"/>
        <v>750000</v>
      </c>
      <c r="P15" s="601"/>
      <c r="Q15" s="523">
        <v>140000.00000000003</v>
      </c>
      <c r="R15" s="523">
        <f t="shared" si="6"/>
        <v>140000.00000000003</v>
      </c>
      <c r="S15" s="523">
        <f t="shared" si="6"/>
        <v>140000.00000000003</v>
      </c>
      <c r="T15" s="523">
        <f t="shared" si="6"/>
        <v>140000.00000000003</v>
      </c>
      <c r="U15" s="523">
        <f t="shared" si="6"/>
        <v>140000.00000000003</v>
      </c>
      <c r="V15" s="523">
        <f t="shared" si="6"/>
        <v>140000.00000000003</v>
      </c>
      <c r="W15" s="607">
        <f t="shared" si="1"/>
        <v>840000.00000000012</v>
      </c>
      <c r="X15" s="523">
        <f t="shared" si="7"/>
        <v>26133.333333333343</v>
      </c>
      <c r="Y15" s="523">
        <f t="shared" si="2"/>
        <v>26133.333333333343</v>
      </c>
      <c r="Z15" s="523">
        <f t="shared" si="2"/>
        <v>26133.333333333343</v>
      </c>
      <c r="AA15" s="523">
        <f t="shared" si="2"/>
        <v>26133.333333333343</v>
      </c>
      <c r="AB15" s="523">
        <f t="shared" si="2"/>
        <v>26133.333333333343</v>
      </c>
      <c r="AC15" s="523">
        <f t="shared" si="2"/>
        <v>26133.333333333343</v>
      </c>
      <c r="AD15" s="607">
        <f t="shared" si="3"/>
        <v>156800.00000000006</v>
      </c>
      <c r="AE15" s="601"/>
      <c r="AF15" s="523">
        <v>0</v>
      </c>
      <c r="AG15" s="523">
        <v>750000</v>
      </c>
      <c r="AH15" s="523">
        <v>0</v>
      </c>
      <c r="AI15" s="523">
        <v>0</v>
      </c>
      <c r="AJ15" s="523">
        <v>0</v>
      </c>
      <c r="AK15" s="523">
        <v>0</v>
      </c>
      <c r="AL15" s="607">
        <f t="shared" si="4"/>
        <v>750000</v>
      </c>
    </row>
    <row r="16" spans="2:38">
      <c r="C16" s="647" t="s">
        <v>394</v>
      </c>
      <c r="D16" s="641" t="s">
        <v>380</v>
      </c>
      <c r="E16" s="531" t="s">
        <v>395</v>
      </c>
      <c r="F16" s="646">
        <v>43449</v>
      </c>
      <c r="H16" s="523">
        <v>375000</v>
      </c>
      <c r="I16" s="523"/>
      <c r="J16" s="523"/>
      <c r="K16" s="523"/>
      <c r="L16" s="523"/>
      <c r="M16" s="523"/>
      <c r="N16" s="523"/>
      <c r="O16" s="608">
        <f t="shared" ref="O16" si="8">SUM(H16:N16)</f>
        <v>375000</v>
      </c>
      <c r="P16" s="601"/>
      <c r="Q16" s="530">
        <f t="shared" ref="Q16:Q21" si="9">W16/6</f>
        <v>70000</v>
      </c>
      <c r="R16" s="530">
        <f t="shared" ref="R16" si="10">Q16</f>
        <v>70000</v>
      </c>
      <c r="S16" s="530">
        <f t="shared" ref="S16" si="11">R16</f>
        <v>70000</v>
      </c>
      <c r="T16" s="530">
        <f t="shared" ref="T16" si="12">S16</f>
        <v>70000</v>
      </c>
      <c r="U16" s="530">
        <f t="shared" ref="U16" si="13">T16</f>
        <v>70000</v>
      </c>
      <c r="V16" s="530">
        <f t="shared" ref="V16" si="14">U16</f>
        <v>70000</v>
      </c>
      <c r="W16" s="648">
        <v>420000</v>
      </c>
      <c r="X16" s="442">
        <f t="shared" ref="X16" si="15">(V16*1.12)/6</f>
        <v>13066.66666666667</v>
      </c>
      <c r="Y16" s="442">
        <f t="shared" ref="Y16" si="16">X16</f>
        <v>13066.66666666667</v>
      </c>
      <c r="Z16" s="442">
        <f t="shared" ref="Z16" si="17">Y16</f>
        <v>13066.66666666667</v>
      </c>
      <c r="AA16" s="442">
        <f t="shared" ref="AA16" si="18">Z16</f>
        <v>13066.66666666667</v>
      </c>
      <c r="AB16" s="442">
        <f t="shared" ref="AB16" si="19">AA16</f>
        <v>13066.66666666667</v>
      </c>
      <c r="AC16" s="442">
        <f t="shared" ref="AC16" si="20">AB16</f>
        <v>13066.66666666667</v>
      </c>
      <c r="AD16" s="607">
        <f t="shared" ref="AD16" si="21">SUM(X16:AC16)</f>
        <v>78400.000000000015</v>
      </c>
      <c r="AE16" s="601"/>
      <c r="AF16" s="530">
        <v>0</v>
      </c>
      <c r="AG16" s="523">
        <v>375000</v>
      </c>
      <c r="AH16" s="530">
        <v>0</v>
      </c>
      <c r="AI16" s="530">
        <v>0</v>
      </c>
      <c r="AJ16" s="530">
        <v>0</v>
      </c>
      <c r="AK16" s="530">
        <v>0</v>
      </c>
      <c r="AL16" s="607">
        <f t="shared" si="4"/>
        <v>375000</v>
      </c>
    </row>
    <row r="17" spans="3:38" ht="65">
      <c r="C17" s="649" t="s">
        <v>396</v>
      </c>
      <c r="D17" s="641" t="s">
        <v>380</v>
      </c>
      <c r="E17" s="531" t="s">
        <v>397</v>
      </c>
      <c r="F17" s="646">
        <v>43578</v>
      </c>
      <c r="H17" s="523">
        <v>375000</v>
      </c>
      <c r="I17" s="523"/>
      <c r="J17" s="523"/>
      <c r="K17" s="523"/>
      <c r="L17" s="523"/>
      <c r="M17" s="523"/>
      <c r="N17" s="523"/>
      <c r="O17" s="608">
        <f t="shared" ref="O17" si="22">SUM(H17:N17)</f>
        <v>375000</v>
      </c>
      <c r="P17" s="601"/>
      <c r="Q17" s="530">
        <f t="shared" si="9"/>
        <v>70000</v>
      </c>
      <c r="R17" s="530">
        <f t="shared" ref="R17:R18" si="23">Q17</f>
        <v>70000</v>
      </c>
      <c r="S17" s="530">
        <f t="shared" ref="S17:S18" si="24">R17</f>
        <v>70000</v>
      </c>
      <c r="T17" s="530">
        <f t="shared" ref="T17:T18" si="25">S17</f>
        <v>70000</v>
      </c>
      <c r="U17" s="530">
        <f t="shared" ref="U17:U18" si="26">T17</f>
        <v>70000</v>
      </c>
      <c r="V17" s="530">
        <f t="shared" ref="V17:V18" si="27">U17</f>
        <v>70000</v>
      </c>
      <c r="W17" s="648">
        <v>420000</v>
      </c>
      <c r="X17" s="523">
        <f t="shared" ref="X17" si="28">(V17*1.12)/6</f>
        <v>13066.66666666667</v>
      </c>
      <c r="Y17" s="523">
        <f t="shared" ref="Y17" si="29">X17</f>
        <v>13066.66666666667</v>
      </c>
      <c r="Z17" s="523">
        <f t="shared" ref="Z17" si="30">Y17</f>
        <v>13066.66666666667</v>
      </c>
      <c r="AA17" s="523">
        <f t="shared" ref="AA17" si="31">Z17</f>
        <v>13066.66666666667</v>
      </c>
      <c r="AB17" s="523">
        <f t="shared" ref="AB17" si="32">AA17</f>
        <v>13066.66666666667</v>
      </c>
      <c r="AC17" s="523">
        <f t="shared" ref="AC17" si="33">AB17</f>
        <v>13066.66666666667</v>
      </c>
      <c r="AD17" s="607">
        <f t="shared" ref="AD17" si="34">SUM(X17:AC17)</f>
        <v>78400.000000000015</v>
      </c>
      <c r="AE17" s="601"/>
      <c r="AF17" s="530">
        <v>0</v>
      </c>
      <c r="AG17" s="523">
        <v>375000</v>
      </c>
      <c r="AH17" s="530">
        <v>0</v>
      </c>
      <c r="AI17" s="530">
        <v>0</v>
      </c>
      <c r="AJ17" s="530">
        <v>0</v>
      </c>
      <c r="AK17" s="530">
        <v>0</v>
      </c>
      <c r="AL17" s="607">
        <f t="shared" si="4"/>
        <v>375000</v>
      </c>
    </row>
    <row r="18" spans="3:38">
      <c r="C18" s="647" t="s">
        <v>398</v>
      </c>
      <c r="D18" s="641" t="s">
        <v>380</v>
      </c>
      <c r="E18" s="531" t="s">
        <v>399</v>
      </c>
      <c r="F18" s="646">
        <v>43449</v>
      </c>
      <c r="H18" s="523">
        <v>375000</v>
      </c>
      <c r="I18" s="523"/>
      <c r="J18" s="523"/>
      <c r="K18" s="523"/>
      <c r="L18" s="523"/>
      <c r="M18" s="523"/>
      <c r="N18" s="523"/>
      <c r="O18" s="608">
        <f t="shared" si="5"/>
        <v>375000</v>
      </c>
      <c r="P18" s="601"/>
      <c r="Q18" s="530">
        <f t="shared" si="9"/>
        <v>70000</v>
      </c>
      <c r="R18" s="530">
        <f t="shared" si="23"/>
        <v>70000</v>
      </c>
      <c r="S18" s="530">
        <f t="shared" si="24"/>
        <v>70000</v>
      </c>
      <c r="T18" s="530">
        <f t="shared" si="25"/>
        <v>70000</v>
      </c>
      <c r="U18" s="530">
        <f t="shared" si="26"/>
        <v>70000</v>
      </c>
      <c r="V18" s="530">
        <f t="shared" si="27"/>
        <v>70000</v>
      </c>
      <c r="W18" s="648">
        <v>420000</v>
      </c>
      <c r="X18" s="523">
        <f t="shared" si="7"/>
        <v>13066.66666666667</v>
      </c>
      <c r="Y18" s="523">
        <f t="shared" si="2"/>
        <v>13066.66666666667</v>
      </c>
      <c r="Z18" s="523">
        <f t="shared" si="2"/>
        <v>13066.66666666667</v>
      </c>
      <c r="AA18" s="523">
        <f t="shared" si="2"/>
        <v>13066.66666666667</v>
      </c>
      <c r="AB18" s="523">
        <f t="shared" si="2"/>
        <v>13066.66666666667</v>
      </c>
      <c r="AC18" s="523">
        <f t="shared" si="2"/>
        <v>13066.66666666667</v>
      </c>
      <c r="AD18" s="607">
        <f t="shared" si="3"/>
        <v>78400.000000000015</v>
      </c>
      <c r="AE18" s="601"/>
      <c r="AF18" s="530">
        <v>0</v>
      </c>
      <c r="AG18" s="523">
        <v>375000</v>
      </c>
      <c r="AH18" s="530">
        <v>0</v>
      </c>
      <c r="AI18" s="530">
        <v>0</v>
      </c>
      <c r="AJ18" s="530">
        <v>0</v>
      </c>
      <c r="AK18" s="530">
        <v>0</v>
      </c>
      <c r="AL18" s="607">
        <f t="shared" si="4"/>
        <v>375000</v>
      </c>
    </row>
    <row r="19" spans="3:38">
      <c r="C19" s="647" t="s">
        <v>400</v>
      </c>
      <c r="D19" s="641" t="s">
        <v>380</v>
      </c>
      <c r="E19" s="531" t="s">
        <v>401</v>
      </c>
      <c r="F19" s="646">
        <v>43585</v>
      </c>
      <c r="H19" s="523">
        <v>375000</v>
      </c>
      <c r="I19" s="523"/>
      <c r="J19" s="523"/>
      <c r="K19" s="523"/>
      <c r="L19" s="523"/>
      <c r="M19" s="523"/>
      <c r="N19" s="523"/>
      <c r="O19" s="608">
        <f t="shared" ref="O19" si="35">SUM(H19:N19)</f>
        <v>375000</v>
      </c>
      <c r="P19" s="601"/>
      <c r="Q19" s="530">
        <f t="shared" si="9"/>
        <v>70000</v>
      </c>
      <c r="R19" s="530">
        <f t="shared" ref="R19" si="36">Q19</f>
        <v>70000</v>
      </c>
      <c r="S19" s="530">
        <f t="shared" ref="S19" si="37">R19</f>
        <v>70000</v>
      </c>
      <c r="T19" s="530">
        <f t="shared" ref="T19" si="38">S19</f>
        <v>70000</v>
      </c>
      <c r="U19" s="530">
        <f t="shared" ref="U19" si="39">T19</f>
        <v>70000</v>
      </c>
      <c r="V19" s="530">
        <f t="shared" ref="V19" si="40">U19</f>
        <v>70000</v>
      </c>
      <c r="W19" s="648">
        <v>420000</v>
      </c>
      <c r="X19" s="523">
        <f t="shared" ref="X19" si="41">(V19*1.12)/6</f>
        <v>13066.66666666667</v>
      </c>
      <c r="Y19" s="523">
        <f t="shared" ref="Y19" si="42">X19</f>
        <v>13066.66666666667</v>
      </c>
      <c r="Z19" s="523">
        <f t="shared" ref="Z19" si="43">Y19</f>
        <v>13066.66666666667</v>
      </c>
      <c r="AA19" s="523">
        <f t="shared" ref="AA19" si="44">Z19</f>
        <v>13066.66666666667</v>
      </c>
      <c r="AB19" s="523">
        <f t="shared" ref="AB19" si="45">AA19</f>
        <v>13066.66666666667</v>
      </c>
      <c r="AC19" s="523">
        <f t="shared" ref="AC19" si="46">AB19</f>
        <v>13066.66666666667</v>
      </c>
      <c r="AD19" s="607">
        <f t="shared" ref="AD19" si="47">SUM(X19:AC19)</f>
        <v>78400.000000000015</v>
      </c>
      <c r="AE19" s="601"/>
      <c r="AF19" s="530">
        <v>0</v>
      </c>
      <c r="AG19" s="523">
        <v>375000</v>
      </c>
      <c r="AH19" s="530">
        <v>0</v>
      </c>
      <c r="AI19" s="530">
        <v>0</v>
      </c>
      <c r="AJ19" s="530">
        <v>0</v>
      </c>
      <c r="AK19" s="530">
        <v>0</v>
      </c>
      <c r="AL19" s="607">
        <f t="shared" si="4"/>
        <v>375000</v>
      </c>
    </row>
    <row r="20" spans="3:38">
      <c r="C20" s="647" t="s">
        <v>402</v>
      </c>
      <c r="D20" s="641" t="s">
        <v>380</v>
      </c>
      <c r="E20" s="531" t="s">
        <v>403</v>
      </c>
      <c r="F20" s="643" t="s">
        <v>404</v>
      </c>
      <c r="H20" s="523">
        <v>250000</v>
      </c>
      <c r="I20" s="523"/>
      <c r="J20" s="523"/>
      <c r="K20" s="523"/>
      <c r="L20" s="523"/>
      <c r="M20" s="523"/>
      <c r="N20" s="523"/>
      <c r="O20" s="608">
        <f t="shared" si="5"/>
        <v>250000</v>
      </c>
      <c r="P20" s="601"/>
      <c r="Q20" s="530">
        <f t="shared" si="9"/>
        <v>46666.666666666664</v>
      </c>
      <c r="R20" s="530">
        <f t="shared" si="6"/>
        <v>46666.666666666664</v>
      </c>
      <c r="S20" s="530">
        <f t="shared" si="6"/>
        <v>46666.666666666664</v>
      </c>
      <c r="T20" s="530">
        <f t="shared" si="6"/>
        <v>46666.666666666664</v>
      </c>
      <c r="U20" s="530">
        <f t="shared" si="6"/>
        <v>46666.666666666664</v>
      </c>
      <c r="V20" s="530">
        <f t="shared" si="6"/>
        <v>46666.666666666664</v>
      </c>
      <c r="W20" s="648">
        <v>280000</v>
      </c>
      <c r="X20" s="523">
        <f t="shared" si="7"/>
        <v>8711.1111111111113</v>
      </c>
      <c r="Y20" s="523">
        <f t="shared" si="2"/>
        <v>8711.1111111111113</v>
      </c>
      <c r="Z20" s="523">
        <f t="shared" si="2"/>
        <v>8711.1111111111113</v>
      </c>
      <c r="AA20" s="523">
        <f t="shared" si="2"/>
        <v>8711.1111111111113</v>
      </c>
      <c r="AB20" s="523">
        <f t="shared" si="2"/>
        <v>8711.1111111111113</v>
      </c>
      <c r="AC20" s="523">
        <f t="shared" si="2"/>
        <v>8711.1111111111113</v>
      </c>
      <c r="AD20" s="607">
        <f t="shared" si="3"/>
        <v>52266.666666666664</v>
      </c>
      <c r="AE20" s="601"/>
      <c r="AF20" s="530">
        <v>0</v>
      </c>
      <c r="AG20" s="523">
        <v>250000</v>
      </c>
      <c r="AH20" s="530">
        <v>0</v>
      </c>
      <c r="AI20" s="530">
        <v>0</v>
      </c>
      <c r="AJ20" s="530">
        <v>0</v>
      </c>
      <c r="AK20" s="530">
        <v>0</v>
      </c>
      <c r="AL20" s="607">
        <f t="shared" si="4"/>
        <v>250000</v>
      </c>
    </row>
    <row r="21" spans="3:38">
      <c r="C21" s="640" t="s">
        <v>405</v>
      </c>
      <c r="D21" s="641" t="s">
        <v>380</v>
      </c>
      <c r="E21" s="642" t="s">
        <v>406</v>
      </c>
      <c r="F21" s="650">
        <v>44196</v>
      </c>
      <c r="H21" s="523">
        <v>250000</v>
      </c>
      <c r="I21" s="523"/>
      <c r="J21" s="523"/>
      <c r="K21" s="523"/>
      <c r="L21" s="523"/>
      <c r="M21" s="523"/>
      <c r="N21" s="523"/>
      <c r="O21" s="608">
        <f t="shared" ref="O21" si="48">SUM(H21:N21)</f>
        <v>250000</v>
      </c>
      <c r="P21" s="601"/>
      <c r="Q21" s="530">
        <f t="shared" si="9"/>
        <v>46666.666666666664</v>
      </c>
      <c r="R21" s="530">
        <f t="shared" ref="R21" si="49">Q21</f>
        <v>46666.666666666664</v>
      </c>
      <c r="S21" s="530">
        <f t="shared" ref="S21" si="50">R21</f>
        <v>46666.666666666664</v>
      </c>
      <c r="T21" s="530">
        <f t="shared" ref="T21" si="51">S21</f>
        <v>46666.666666666664</v>
      </c>
      <c r="U21" s="530">
        <f t="shared" ref="U21" si="52">T21</f>
        <v>46666.666666666664</v>
      </c>
      <c r="V21" s="530">
        <f t="shared" ref="V21" si="53">U21</f>
        <v>46666.666666666664</v>
      </c>
      <c r="W21" s="648">
        <v>280000</v>
      </c>
      <c r="X21" s="523">
        <f t="shared" ref="X21" si="54">(V21*1.12)/6</f>
        <v>8711.1111111111113</v>
      </c>
      <c r="Y21" s="523">
        <f t="shared" ref="Y21" si="55">X21</f>
        <v>8711.1111111111113</v>
      </c>
      <c r="Z21" s="523">
        <f t="shared" ref="Z21" si="56">Y21</f>
        <v>8711.1111111111113</v>
      </c>
      <c r="AA21" s="523">
        <f t="shared" ref="AA21" si="57">Z21</f>
        <v>8711.1111111111113</v>
      </c>
      <c r="AB21" s="523">
        <f t="shared" ref="AB21" si="58">AA21</f>
        <v>8711.1111111111113</v>
      </c>
      <c r="AC21" s="523">
        <f t="shared" ref="AC21" si="59">AB21</f>
        <v>8711.1111111111113</v>
      </c>
      <c r="AD21" s="607">
        <f t="shared" ref="AD21" si="60">SUM(X21:AC21)</f>
        <v>52266.666666666664</v>
      </c>
      <c r="AE21" s="601"/>
      <c r="AF21" s="530">
        <v>0</v>
      </c>
      <c r="AG21" s="523">
        <v>250000</v>
      </c>
      <c r="AH21" s="530">
        <v>0</v>
      </c>
      <c r="AI21" s="530">
        <v>0</v>
      </c>
      <c r="AJ21" s="530">
        <v>0</v>
      </c>
      <c r="AK21" s="530">
        <v>0</v>
      </c>
      <c r="AL21" s="607">
        <f t="shared" si="4"/>
        <v>250000</v>
      </c>
    </row>
    <row r="22" spans="3:38">
      <c r="C22" s="640" t="s">
        <v>407</v>
      </c>
      <c r="D22" s="641" t="s">
        <v>380</v>
      </c>
      <c r="E22" s="642" t="s">
        <v>408</v>
      </c>
      <c r="F22" s="651">
        <v>43578</v>
      </c>
      <c r="H22" s="523"/>
      <c r="I22" s="523">
        <v>166000</v>
      </c>
      <c r="J22" s="523"/>
      <c r="K22" s="523"/>
      <c r="L22" s="523"/>
      <c r="M22" s="523"/>
      <c r="N22" s="523"/>
      <c r="O22" s="608">
        <f t="shared" si="5"/>
        <v>166000</v>
      </c>
      <c r="P22" s="601"/>
      <c r="Q22" s="523">
        <v>30986.666666666672</v>
      </c>
      <c r="R22" s="523">
        <f t="shared" si="6"/>
        <v>30986.666666666672</v>
      </c>
      <c r="S22" s="523">
        <f t="shared" si="6"/>
        <v>30986.666666666672</v>
      </c>
      <c r="T22" s="523">
        <f t="shared" si="6"/>
        <v>30986.666666666672</v>
      </c>
      <c r="U22" s="523">
        <f t="shared" si="6"/>
        <v>30986.666666666672</v>
      </c>
      <c r="V22" s="523">
        <f t="shared" si="6"/>
        <v>30986.666666666672</v>
      </c>
      <c r="W22" s="607">
        <f t="shared" si="1"/>
        <v>185920.00000000006</v>
      </c>
      <c r="X22" s="523">
        <f t="shared" si="7"/>
        <v>5784.1777777777788</v>
      </c>
      <c r="Y22" s="523">
        <f t="shared" si="2"/>
        <v>5784.1777777777788</v>
      </c>
      <c r="Z22" s="523">
        <f t="shared" si="2"/>
        <v>5784.1777777777788</v>
      </c>
      <c r="AA22" s="523">
        <f t="shared" si="2"/>
        <v>5784.1777777777788</v>
      </c>
      <c r="AB22" s="523">
        <f t="shared" si="2"/>
        <v>5784.1777777777788</v>
      </c>
      <c r="AC22" s="523">
        <f t="shared" si="2"/>
        <v>5784.1777777777788</v>
      </c>
      <c r="AD22" s="607">
        <f t="shared" si="3"/>
        <v>34705.066666666673</v>
      </c>
      <c r="AE22" s="601"/>
      <c r="AF22" s="523">
        <v>0</v>
      </c>
      <c r="AG22" s="523">
        <v>166000</v>
      </c>
      <c r="AH22" s="523">
        <v>0</v>
      </c>
      <c r="AI22" s="523">
        <v>0</v>
      </c>
      <c r="AJ22" s="523">
        <v>0</v>
      </c>
      <c r="AK22" s="523">
        <v>0</v>
      </c>
      <c r="AL22" s="607">
        <f t="shared" si="4"/>
        <v>166000</v>
      </c>
    </row>
    <row r="23" spans="3:38">
      <c r="C23" s="640" t="s">
        <v>409</v>
      </c>
      <c r="D23" s="641" t="s">
        <v>380</v>
      </c>
      <c r="E23" s="642" t="s">
        <v>410</v>
      </c>
      <c r="F23" s="651">
        <v>43570</v>
      </c>
      <c r="H23" s="523"/>
      <c r="I23" s="523">
        <v>166000</v>
      </c>
      <c r="J23" s="523"/>
      <c r="K23" s="523"/>
      <c r="L23" s="523"/>
      <c r="M23" s="523"/>
      <c r="N23" s="523"/>
      <c r="O23" s="608">
        <f t="shared" si="5"/>
        <v>166000</v>
      </c>
      <c r="P23" s="601"/>
      <c r="Q23" s="523">
        <v>30986.666666666672</v>
      </c>
      <c r="R23" s="523">
        <f t="shared" si="6"/>
        <v>30986.666666666672</v>
      </c>
      <c r="S23" s="523">
        <f t="shared" si="6"/>
        <v>30986.666666666672</v>
      </c>
      <c r="T23" s="523">
        <f t="shared" si="6"/>
        <v>30986.666666666672</v>
      </c>
      <c r="U23" s="523">
        <f t="shared" si="6"/>
        <v>30986.666666666672</v>
      </c>
      <c r="V23" s="523">
        <f t="shared" si="6"/>
        <v>30986.666666666672</v>
      </c>
      <c r="W23" s="607">
        <f t="shared" si="1"/>
        <v>185920.00000000006</v>
      </c>
      <c r="X23" s="523">
        <f t="shared" si="7"/>
        <v>5784.1777777777788</v>
      </c>
      <c r="Y23" s="523">
        <f t="shared" si="2"/>
        <v>5784.1777777777788</v>
      </c>
      <c r="Z23" s="523">
        <f t="shared" si="2"/>
        <v>5784.1777777777788</v>
      </c>
      <c r="AA23" s="523">
        <f t="shared" si="2"/>
        <v>5784.1777777777788</v>
      </c>
      <c r="AB23" s="523">
        <f t="shared" si="2"/>
        <v>5784.1777777777788</v>
      </c>
      <c r="AC23" s="523">
        <f t="shared" si="2"/>
        <v>5784.1777777777788</v>
      </c>
      <c r="AD23" s="607">
        <f t="shared" si="3"/>
        <v>34705.066666666673</v>
      </c>
      <c r="AE23" s="601"/>
      <c r="AF23" s="523">
        <v>0</v>
      </c>
      <c r="AG23" s="523">
        <v>166000</v>
      </c>
      <c r="AH23" s="523">
        <v>0</v>
      </c>
      <c r="AI23" s="523">
        <v>0</v>
      </c>
      <c r="AJ23" s="523">
        <v>0</v>
      </c>
      <c r="AK23" s="523">
        <v>0</v>
      </c>
      <c r="AL23" s="607">
        <f t="shared" si="4"/>
        <v>166000</v>
      </c>
    </row>
    <row r="24" spans="3:38">
      <c r="C24" s="640" t="s">
        <v>411</v>
      </c>
      <c r="D24" s="641" t="s">
        <v>380</v>
      </c>
      <c r="E24" s="642" t="s">
        <v>412</v>
      </c>
      <c r="F24" s="651">
        <v>43602</v>
      </c>
      <c r="H24" s="523"/>
      <c r="I24" s="523">
        <v>166000</v>
      </c>
      <c r="J24" s="523"/>
      <c r="K24" s="523"/>
      <c r="L24" s="523"/>
      <c r="M24" s="523"/>
      <c r="N24" s="523"/>
      <c r="O24" s="608">
        <f t="shared" si="5"/>
        <v>166000</v>
      </c>
      <c r="P24" s="601"/>
      <c r="Q24" s="523">
        <v>30986.666666666672</v>
      </c>
      <c r="R24" s="523">
        <f t="shared" si="6"/>
        <v>30986.666666666672</v>
      </c>
      <c r="S24" s="523">
        <f t="shared" si="6"/>
        <v>30986.666666666672</v>
      </c>
      <c r="T24" s="523">
        <f t="shared" si="6"/>
        <v>30986.666666666672</v>
      </c>
      <c r="U24" s="523">
        <f t="shared" si="6"/>
        <v>30986.666666666672</v>
      </c>
      <c r="V24" s="523">
        <f t="shared" si="6"/>
        <v>30986.666666666672</v>
      </c>
      <c r="W24" s="607">
        <f t="shared" si="1"/>
        <v>185920.00000000006</v>
      </c>
      <c r="X24" s="523">
        <f t="shared" si="7"/>
        <v>5784.1777777777788</v>
      </c>
      <c r="Y24" s="523">
        <f t="shared" si="2"/>
        <v>5784.1777777777788</v>
      </c>
      <c r="Z24" s="523">
        <f t="shared" si="2"/>
        <v>5784.1777777777788</v>
      </c>
      <c r="AA24" s="523">
        <f t="shared" si="2"/>
        <v>5784.1777777777788</v>
      </c>
      <c r="AB24" s="523">
        <f t="shared" si="2"/>
        <v>5784.1777777777788</v>
      </c>
      <c r="AC24" s="523">
        <f t="shared" si="2"/>
        <v>5784.1777777777788</v>
      </c>
      <c r="AD24" s="607">
        <f t="shared" si="3"/>
        <v>34705.066666666673</v>
      </c>
      <c r="AE24" s="601"/>
      <c r="AF24" s="523">
        <v>0</v>
      </c>
      <c r="AG24" s="523">
        <v>166000</v>
      </c>
      <c r="AH24" s="523">
        <v>0</v>
      </c>
      <c r="AI24" s="523">
        <v>0</v>
      </c>
      <c r="AJ24" s="523">
        <v>0</v>
      </c>
      <c r="AK24" s="523">
        <v>0</v>
      </c>
      <c r="AL24" s="607">
        <f t="shared" si="4"/>
        <v>166000</v>
      </c>
    </row>
    <row r="25" spans="3:38">
      <c r="C25" s="652"/>
      <c r="D25" s="641"/>
      <c r="E25" s="642"/>
      <c r="F25" s="643"/>
      <c r="H25" s="523"/>
      <c r="I25" s="523"/>
      <c r="J25" s="523"/>
      <c r="K25" s="523"/>
      <c r="L25" s="523"/>
      <c r="M25" s="523"/>
      <c r="N25" s="523"/>
      <c r="O25" s="608"/>
      <c r="P25" s="601"/>
      <c r="Q25" s="642"/>
      <c r="R25" s="642"/>
      <c r="S25" s="642"/>
      <c r="T25" s="642"/>
      <c r="U25" s="642"/>
      <c r="V25" s="642"/>
      <c r="W25" s="607"/>
      <c r="X25" s="523"/>
      <c r="Y25" s="523"/>
      <c r="Z25" s="523"/>
      <c r="AA25" s="523"/>
      <c r="AB25" s="523"/>
      <c r="AC25" s="523"/>
      <c r="AD25" s="607"/>
      <c r="AE25" s="601"/>
      <c r="AF25" s="642"/>
      <c r="AG25" s="642"/>
      <c r="AH25" s="642"/>
      <c r="AI25" s="642"/>
      <c r="AJ25" s="642"/>
      <c r="AK25" s="642"/>
      <c r="AL25" s="607"/>
    </row>
    <row r="26" spans="3:38">
      <c r="C26" s="652"/>
      <c r="D26" s="641"/>
      <c r="E26" s="653"/>
      <c r="F26" s="643"/>
      <c r="H26" s="523"/>
      <c r="I26" s="523"/>
      <c r="J26" s="523"/>
      <c r="K26" s="523"/>
      <c r="L26" s="523"/>
      <c r="M26" s="523"/>
      <c r="N26" s="523"/>
      <c r="O26" s="608"/>
      <c r="P26" s="601"/>
      <c r="Q26" s="523"/>
      <c r="R26" s="523"/>
      <c r="S26" s="523"/>
      <c r="T26" s="523"/>
      <c r="U26" s="523"/>
      <c r="V26" s="523"/>
      <c r="W26" s="607"/>
      <c r="X26" s="523"/>
      <c r="Y26" s="523"/>
      <c r="Z26" s="523"/>
      <c r="AA26" s="523"/>
      <c r="AB26" s="523"/>
      <c r="AC26" s="523"/>
      <c r="AD26" s="607"/>
      <c r="AE26" s="601"/>
      <c r="AF26" s="523"/>
      <c r="AG26" s="523"/>
      <c r="AH26" s="523"/>
      <c r="AI26" s="523"/>
      <c r="AJ26" s="523"/>
      <c r="AK26" s="523"/>
      <c r="AL26" s="607"/>
    </row>
    <row r="27" spans="3:38">
      <c r="C27" s="654"/>
      <c r="F27" s="655"/>
      <c r="W27" s="656"/>
      <c r="AD27" s="656"/>
      <c r="AE27" s="348"/>
      <c r="AF27" s="348"/>
      <c r="AG27" s="348"/>
      <c r="AH27" s="348"/>
      <c r="AI27" s="348"/>
      <c r="AJ27" s="348"/>
      <c r="AK27" s="348"/>
      <c r="AL27" s="657"/>
    </row>
    <row r="28" spans="3:38">
      <c r="C28" s="654"/>
      <c r="F28" s="655"/>
      <c r="W28" s="629"/>
      <c r="AD28" s="629"/>
      <c r="AE28" s="348"/>
      <c r="AF28" s="348"/>
      <c r="AG28" s="348"/>
      <c r="AH28" s="348"/>
      <c r="AI28" s="348"/>
      <c r="AJ28" s="348"/>
      <c r="AK28" s="348"/>
      <c r="AL28" s="599"/>
    </row>
    <row r="29" spans="3:38">
      <c r="C29" s="654" t="s">
        <v>413</v>
      </c>
      <c r="F29" s="655"/>
      <c r="H29" s="571">
        <f t="shared" ref="H29:O29" si="61">SUM(H10:H26)</f>
        <v>7500000</v>
      </c>
      <c r="I29" s="571">
        <f t="shared" si="61"/>
        <v>498000</v>
      </c>
      <c r="J29" s="571">
        <f t="shared" si="61"/>
        <v>0</v>
      </c>
      <c r="K29" s="571">
        <f t="shared" si="61"/>
        <v>0</v>
      </c>
      <c r="L29" s="571">
        <f t="shared" si="61"/>
        <v>0</v>
      </c>
      <c r="M29" s="571">
        <f t="shared" si="61"/>
        <v>0</v>
      </c>
      <c r="N29" s="571">
        <f t="shared" si="61"/>
        <v>0</v>
      </c>
      <c r="O29" s="571">
        <f t="shared" si="61"/>
        <v>7998000</v>
      </c>
      <c r="P29" s="658"/>
      <c r="Q29" s="571">
        <f>SUM(Q10:Q25)</f>
        <v>1492960.0000000002</v>
      </c>
      <c r="R29" s="571">
        <f t="shared" ref="R29:W29" si="62">SUM(R10:R25)</f>
        <v>1492960.0000000002</v>
      </c>
      <c r="S29" s="571">
        <f t="shared" si="62"/>
        <v>1492960.0000000002</v>
      </c>
      <c r="T29" s="571">
        <f t="shared" si="62"/>
        <v>1492960.0000000002</v>
      </c>
      <c r="U29" s="571">
        <f t="shared" si="62"/>
        <v>1492960.0000000002</v>
      </c>
      <c r="V29" s="571">
        <f t="shared" si="62"/>
        <v>1492960.0000000002</v>
      </c>
      <c r="W29" s="571">
        <f t="shared" si="62"/>
        <v>8957760</v>
      </c>
      <c r="X29" s="571" t="e">
        <f>#REF!</f>
        <v>#REF!</v>
      </c>
      <c r="Y29" s="571" t="e">
        <f>#REF!</f>
        <v>#REF!</v>
      </c>
      <c r="Z29" s="571" t="e">
        <f>#REF!</f>
        <v>#REF!</v>
      </c>
      <c r="AA29" s="571" t="e">
        <f>#REF!</f>
        <v>#REF!</v>
      </c>
      <c r="AB29" s="571" t="e">
        <f>#REF!</f>
        <v>#REF!</v>
      </c>
      <c r="AC29" s="571" t="e">
        <f>#REF!</f>
        <v>#REF!</v>
      </c>
      <c r="AD29" s="571" t="e">
        <f>#REF!</f>
        <v>#REF!</v>
      </c>
      <c r="AE29" s="658"/>
      <c r="AF29" s="571">
        <f>SUM(AF10:AF25)</f>
        <v>0</v>
      </c>
      <c r="AG29" s="571">
        <f t="shared" ref="AG29:AK29" si="63">SUM(AG10:AG25)</f>
        <v>7998000</v>
      </c>
      <c r="AH29" s="571">
        <f t="shared" si="63"/>
        <v>0</v>
      </c>
      <c r="AI29" s="571">
        <f t="shared" si="63"/>
        <v>0</v>
      </c>
      <c r="AJ29" s="571">
        <f t="shared" si="63"/>
        <v>0</v>
      </c>
      <c r="AK29" s="571">
        <f t="shared" si="63"/>
        <v>0</v>
      </c>
      <c r="AL29" s="571">
        <f>SUM(AL10:AL25)</f>
        <v>7998000</v>
      </c>
    </row>
    <row r="30" spans="3:38" ht="13.5" thickBot="1">
      <c r="C30" s="659"/>
      <c r="D30" s="660"/>
      <c r="E30" s="660"/>
      <c r="F30" s="661"/>
      <c r="G30" s="660"/>
      <c r="H30" s="660"/>
      <c r="I30" s="660"/>
      <c r="J30" s="660"/>
      <c r="K30" s="660"/>
      <c r="L30" s="660"/>
      <c r="M30" s="660"/>
      <c r="N30" s="660"/>
      <c r="O30" s="660"/>
      <c r="P30" s="660"/>
      <c r="Q30" s="660"/>
      <c r="R30" s="660"/>
      <c r="S30" s="660"/>
      <c r="T30" s="660"/>
      <c r="U30" s="660"/>
      <c r="V30" s="660"/>
      <c r="W30" s="662"/>
      <c r="AE30" s="663"/>
      <c r="AF30" s="663"/>
      <c r="AG30" s="663"/>
      <c r="AH30" s="663"/>
      <c r="AI30" s="663"/>
      <c r="AJ30" s="663"/>
      <c r="AK30" s="663"/>
      <c r="AL30" s="664"/>
    </row>
    <row r="32" spans="3:38">
      <c r="C32" s="617" t="s">
        <v>414</v>
      </c>
    </row>
    <row r="33" spans="3:6">
      <c r="C33" s="617" t="s">
        <v>415</v>
      </c>
    </row>
    <row r="34" spans="3:6">
      <c r="C34" s="665" t="s">
        <v>416</v>
      </c>
    </row>
    <row r="35" spans="3:6">
      <c r="C35" s="665" t="s">
        <v>417</v>
      </c>
      <c r="D35" s="665"/>
      <c r="E35" s="665"/>
      <c r="F35" s="666"/>
    </row>
  </sheetData>
  <mergeCells count="6">
    <mergeCell ref="AF5:AL5"/>
    <mergeCell ref="B2:W2"/>
    <mergeCell ref="B3:W3"/>
    <mergeCell ref="H5:O5"/>
    <mergeCell ref="Q5:W5"/>
    <mergeCell ref="X5:AD5"/>
  </mergeCells>
  <phoneticPr fontId="17" type="noConversion"/>
  <pageMargins left="0.7" right="0.7" top="0.75" bottom="0.75" header="0.3" footer="0.3"/>
  <pageSetup paperSize="3" fitToHeight="0" orientation="landscape" r:id="rId1"/>
  <headerFooter>
    <oddHeader>&amp;LVA-180815-UC - MOD. 6</oddHeader>
  </headerFooter>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P56"/>
  <sheetViews>
    <sheetView workbookViewId="0">
      <selection activeCell="C6" sqref="C6"/>
    </sheetView>
  </sheetViews>
  <sheetFormatPr defaultColWidth="9.296875" defaultRowHeight="13"/>
  <cols>
    <col min="1" max="1" width="3.796875" style="348" customWidth="1"/>
    <col min="2" max="2" width="3.69921875" style="348" customWidth="1"/>
    <col min="3" max="3" width="44.19921875" style="348" bestFit="1" customWidth="1"/>
    <col min="4" max="4" width="14.296875" style="348" bestFit="1" customWidth="1"/>
    <col min="5" max="9" width="12.796875" style="348" customWidth="1"/>
    <col min="10" max="10" width="14.296875" style="348" bestFit="1" customWidth="1"/>
    <col min="11" max="12" width="12.796875" style="348" customWidth="1"/>
    <col min="13" max="13" width="14.296875" style="348" bestFit="1" customWidth="1"/>
    <col min="14" max="14" width="13.796875" style="348" bestFit="1" customWidth="1"/>
    <col min="15" max="15" width="13.19921875" style="348" bestFit="1" customWidth="1"/>
    <col min="16" max="16" width="14" style="348" customWidth="1"/>
    <col min="17" max="16384" width="9.296875" style="348"/>
  </cols>
  <sheetData>
    <row r="1" spans="2:16">
      <c r="B1" s="339" t="s">
        <v>1252</v>
      </c>
    </row>
    <row r="2" spans="2:16" ht="13.5" thickBot="1">
      <c r="B2" s="1217" t="s">
        <v>418</v>
      </c>
      <c r="C2" s="1217"/>
      <c r="D2" s="1217"/>
      <c r="E2" s="1217"/>
      <c r="F2" s="1217"/>
      <c r="G2" s="1217"/>
      <c r="H2" s="1217"/>
      <c r="I2" s="1217"/>
      <c r="J2" s="1217"/>
      <c r="K2" s="1217"/>
      <c r="L2" s="1217"/>
      <c r="M2" s="1217"/>
      <c r="N2" s="1217"/>
      <c r="O2" s="1217"/>
      <c r="P2" s="1217"/>
    </row>
    <row r="3" spans="2:16" ht="13.5" thickBot="1">
      <c r="B3" s="339"/>
      <c r="K3" s="1214" t="s">
        <v>189</v>
      </c>
      <c r="L3" s="1215"/>
      <c r="M3" s="1216"/>
      <c r="N3" s="1214" t="s">
        <v>190</v>
      </c>
      <c r="O3" s="1215"/>
      <c r="P3" s="1216"/>
    </row>
    <row r="4" spans="2:16" ht="26.5" thickBot="1">
      <c r="B4" s="588">
        <v>1.02</v>
      </c>
      <c r="C4" s="589"/>
      <c r="D4" s="590" t="s">
        <v>31</v>
      </c>
      <c r="E4" s="590" t="s">
        <v>32</v>
      </c>
      <c r="F4" s="590" t="s">
        <v>33</v>
      </c>
      <c r="G4" s="590" t="s">
        <v>34</v>
      </c>
      <c r="H4" s="590" t="s">
        <v>35</v>
      </c>
      <c r="I4" s="590" t="s">
        <v>36</v>
      </c>
      <c r="J4" s="591" t="s">
        <v>37</v>
      </c>
      <c r="K4" s="555" t="s">
        <v>38</v>
      </c>
      <c r="L4" s="592" t="s">
        <v>39</v>
      </c>
      <c r="M4" s="556" t="s">
        <v>40</v>
      </c>
      <c r="N4" s="555" t="s">
        <v>41</v>
      </c>
      <c r="O4" s="592" t="s">
        <v>42</v>
      </c>
      <c r="P4" s="556" t="s">
        <v>43</v>
      </c>
    </row>
    <row r="5" spans="2:16">
      <c r="B5" s="593"/>
      <c r="C5" s="594"/>
      <c r="D5" s="594"/>
      <c r="E5" s="594"/>
      <c r="F5" s="594"/>
      <c r="G5" s="594"/>
      <c r="H5" s="594"/>
      <c r="I5" s="594"/>
      <c r="J5" s="594"/>
      <c r="K5" s="595"/>
      <c r="L5" s="594"/>
      <c r="M5" s="596"/>
      <c r="N5" s="595"/>
      <c r="O5" s="594"/>
      <c r="P5" s="596"/>
    </row>
    <row r="6" spans="2:16">
      <c r="B6" s="597"/>
      <c r="C6" s="339" t="s">
        <v>419</v>
      </c>
      <c r="K6" s="598"/>
      <c r="M6" s="599"/>
      <c r="N6" s="598"/>
      <c r="P6" s="599"/>
    </row>
    <row r="7" spans="2:16">
      <c r="B7" s="597"/>
      <c r="C7" s="600" t="s">
        <v>18</v>
      </c>
      <c r="D7" s="601"/>
      <c r="E7" s="601"/>
      <c r="F7" s="601"/>
      <c r="G7" s="601"/>
      <c r="H7" s="601"/>
      <c r="I7" s="601"/>
      <c r="J7" s="602"/>
      <c r="K7" s="603"/>
      <c r="L7" s="601"/>
      <c r="M7" s="604"/>
      <c r="N7" s="603"/>
      <c r="O7" s="601"/>
      <c r="P7" s="604"/>
    </row>
    <row r="8" spans="2:16">
      <c r="B8" s="597"/>
      <c r="C8" s="605" t="s">
        <v>420</v>
      </c>
      <c r="D8" s="496">
        <v>0</v>
      </c>
      <c r="E8" s="496">
        <v>0</v>
      </c>
      <c r="F8" s="496">
        <v>0</v>
      </c>
      <c r="G8" s="496">
        <v>0</v>
      </c>
      <c r="H8" s="496">
        <v>0</v>
      </c>
      <c r="I8" s="496">
        <v>0</v>
      </c>
      <c r="J8" s="606">
        <f>SUM(D8:I8)</f>
        <v>0</v>
      </c>
      <c r="K8" s="567"/>
      <c r="L8" s="496"/>
      <c r="M8" s="607">
        <f>J8+K8+L8</f>
        <v>0</v>
      </c>
      <c r="N8" s="567"/>
      <c r="O8" s="496"/>
      <c r="P8" s="607">
        <f>M8+N8+O8</f>
        <v>0</v>
      </c>
    </row>
    <row r="9" spans="2:16">
      <c r="B9" s="597"/>
      <c r="C9" s="605" t="s">
        <v>421</v>
      </c>
      <c r="D9" s="496">
        <v>12612707.465263419</v>
      </c>
      <c r="E9" s="496">
        <v>3993730.0082623274</v>
      </c>
      <c r="F9" s="496">
        <v>6472208.3282306138</v>
      </c>
      <c r="G9" s="496">
        <v>1590994.087783965</v>
      </c>
      <c r="H9" s="496">
        <v>1409915.922021281</v>
      </c>
      <c r="I9" s="496">
        <v>1409915.922021281</v>
      </c>
      <c r="J9" s="606">
        <f>SUM(D9:I9)</f>
        <v>27489471.733582888</v>
      </c>
      <c r="K9" s="567"/>
      <c r="L9" s="496"/>
      <c r="M9" s="607">
        <f>J9+K9+L9</f>
        <v>27489471.733582888</v>
      </c>
      <c r="N9" s="567"/>
      <c r="O9" s="496"/>
      <c r="P9" s="607">
        <f>M9+N9+O9</f>
        <v>27489471.733582888</v>
      </c>
    </row>
    <row r="10" spans="2:16">
      <c r="B10" s="597"/>
      <c r="C10" s="605" t="s">
        <v>422</v>
      </c>
      <c r="D10" s="496">
        <v>7484501.729411765</v>
      </c>
      <c r="E10" s="496">
        <v>3884986.9411764704</v>
      </c>
      <c r="F10" s="496">
        <v>0</v>
      </c>
      <c r="G10" s="496">
        <v>0</v>
      </c>
      <c r="H10" s="496">
        <v>0</v>
      </c>
      <c r="I10" s="496">
        <v>0</v>
      </c>
      <c r="J10" s="606">
        <f>SUM(D10:I10)</f>
        <v>11369488.670588236</v>
      </c>
      <c r="K10" s="567"/>
      <c r="L10" s="496"/>
      <c r="M10" s="607">
        <f>J10+K10+L10</f>
        <v>11369488.670588236</v>
      </c>
      <c r="N10" s="567"/>
      <c r="O10" s="496"/>
      <c r="P10" s="607">
        <f>M10+N10+O10</f>
        <v>11369488.670588236</v>
      </c>
    </row>
    <row r="11" spans="2:16">
      <c r="B11" s="597"/>
      <c r="C11" s="605" t="s">
        <v>286</v>
      </c>
      <c r="D11" s="496">
        <v>0</v>
      </c>
      <c r="E11" s="496">
        <v>0</v>
      </c>
      <c r="F11" s="496">
        <v>0</v>
      </c>
      <c r="G11" s="496">
        <v>0</v>
      </c>
      <c r="H11" s="496">
        <v>0</v>
      </c>
      <c r="I11" s="496">
        <v>0</v>
      </c>
      <c r="J11" s="606">
        <f>SUM(D11:I11)</f>
        <v>0</v>
      </c>
      <c r="K11" s="567"/>
      <c r="L11" s="496"/>
      <c r="M11" s="607">
        <f>J11+K11+L11</f>
        <v>0</v>
      </c>
      <c r="N11" s="567"/>
      <c r="O11" s="496"/>
      <c r="P11" s="607">
        <f>M11+N11+O11</f>
        <v>0</v>
      </c>
    </row>
    <row r="12" spans="2:16">
      <c r="B12" s="597"/>
      <c r="C12" s="605" t="s">
        <v>265</v>
      </c>
      <c r="D12" s="608">
        <v>20097209.194675185</v>
      </c>
      <c r="E12" s="608">
        <v>7878716.9494387973</v>
      </c>
      <c r="F12" s="608">
        <v>6472208.3282306138</v>
      </c>
      <c r="G12" s="608">
        <v>1590994.087783965</v>
      </c>
      <c r="H12" s="608">
        <v>1409915.922021281</v>
      </c>
      <c r="I12" s="608">
        <v>1409915.922021281</v>
      </c>
      <c r="J12" s="608">
        <f t="shared" ref="J12:P12" si="0">SUM(J8:J11)</f>
        <v>38858960.404171124</v>
      </c>
      <c r="K12" s="608">
        <f t="shared" si="0"/>
        <v>0</v>
      </c>
      <c r="L12" s="608">
        <f t="shared" si="0"/>
        <v>0</v>
      </c>
      <c r="M12" s="608">
        <f t="shared" si="0"/>
        <v>38858960.404171124</v>
      </c>
      <c r="N12" s="608">
        <f t="shared" si="0"/>
        <v>0</v>
      </c>
      <c r="O12" s="608">
        <f t="shared" si="0"/>
        <v>0</v>
      </c>
      <c r="P12" s="608">
        <f t="shared" si="0"/>
        <v>38858960.404171124</v>
      </c>
    </row>
    <row r="13" spans="2:16">
      <c r="B13" s="598"/>
      <c r="D13" s="392"/>
      <c r="E13" s="392"/>
      <c r="F13" s="392"/>
      <c r="G13" s="392"/>
      <c r="H13" s="392"/>
      <c r="I13" s="392"/>
      <c r="J13" s="609"/>
      <c r="K13" s="610"/>
      <c r="L13" s="392"/>
      <c r="M13" s="611"/>
      <c r="N13" s="612"/>
      <c r="P13" s="599"/>
    </row>
    <row r="14" spans="2:16">
      <c r="B14" s="597"/>
      <c r="C14" s="339" t="s">
        <v>423</v>
      </c>
      <c r="K14" s="598"/>
      <c r="M14" s="599"/>
      <c r="N14" s="598"/>
      <c r="P14" s="599"/>
    </row>
    <row r="15" spans="2:16">
      <c r="B15" s="597"/>
      <c r="C15" s="600" t="s">
        <v>18</v>
      </c>
      <c r="D15" s="601"/>
      <c r="E15" s="601"/>
      <c r="F15" s="601"/>
      <c r="G15" s="601"/>
      <c r="H15" s="601"/>
      <c r="I15" s="601"/>
      <c r="J15" s="602"/>
      <c r="K15" s="603"/>
      <c r="L15" s="601"/>
      <c r="M15" s="604"/>
      <c r="N15" s="603"/>
      <c r="O15" s="601"/>
      <c r="P15" s="604"/>
    </row>
    <row r="16" spans="2:16">
      <c r="B16" s="597"/>
      <c r="C16" s="605" t="s">
        <v>420</v>
      </c>
      <c r="D16" s="496">
        <v>0</v>
      </c>
      <c r="E16" s="496">
        <v>0</v>
      </c>
      <c r="F16" s="496">
        <v>0</v>
      </c>
      <c r="G16" s="496">
        <v>0</v>
      </c>
      <c r="H16" s="496">
        <v>0</v>
      </c>
      <c r="I16" s="496">
        <v>0</v>
      </c>
      <c r="J16" s="606">
        <f>SUM(D16:I16)</f>
        <v>0</v>
      </c>
      <c r="K16" s="567"/>
      <c r="L16" s="496"/>
      <c r="M16" s="607">
        <f>J16+K16+L16</f>
        <v>0</v>
      </c>
      <c r="N16" s="567"/>
      <c r="O16" s="496"/>
      <c r="P16" s="607">
        <f>M16+N16+O16</f>
        <v>0</v>
      </c>
    </row>
    <row r="17" spans="2:16">
      <c r="B17" s="597"/>
      <c r="C17" s="605" t="s">
        <v>421</v>
      </c>
      <c r="D17" s="496">
        <v>0</v>
      </c>
      <c r="E17" s="496">
        <v>0</v>
      </c>
      <c r="F17" s="496">
        <v>0</v>
      </c>
      <c r="G17" s="496">
        <v>0</v>
      </c>
      <c r="H17" s="496">
        <v>0</v>
      </c>
      <c r="I17" s="496">
        <v>0</v>
      </c>
      <c r="J17" s="606">
        <f>SUM(D17:I17)</f>
        <v>0</v>
      </c>
      <c r="K17" s="567"/>
      <c r="L17" s="496"/>
      <c r="M17" s="607">
        <f>J17+K17+L17</f>
        <v>0</v>
      </c>
      <c r="N17" s="567"/>
      <c r="O17" s="496"/>
      <c r="P17" s="607">
        <f>M17+N17+O17</f>
        <v>0</v>
      </c>
    </row>
    <row r="18" spans="2:16">
      <c r="B18" s="597"/>
      <c r="C18" s="605" t="s">
        <v>422</v>
      </c>
      <c r="D18" s="496">
        <v>0</v>
      </c>
      <c r="E18" s="496">
        <v>0</v>
      </c>
      <c r="F18" s="496">
        <v>0</v>
      </c>
      <c r="G18" s="496">
        <v>0</v>
      </c>
      <c r="H18" s="496">
        <v>0</v>
      </c>
      <c r="I18" s="496">
        <v>0</v>
      </c>
      <c r="J18" s="606">
        <f>SUM(D18:I18)</f>
        <v>0</v>
      </c>
      <c r="K18" s="567"/>
      <c r="L18" s="496"/>
      <c r="M18" s="607">
        <f>J18+K18+L18</f>
        <v>0</v>
      </c>
      <c r="N18" s="567"/>
      <c r="O18" s="496"/>
      <c r="P18" s="607">
        <f>M18+N18+O18</f>
        <v>0</v>
      </c>
    </row>
    <row r="19" spans="2:16">
      <c r="B19" s="597"/>
      <c r="C19" s="605" t="s">
        <v>286</v>
      </c>
      <c r="D19" s="496">
        <v>0</v>
      </c>
      <c r="E19" s="496">
        <v>0</v>
      </c>
      <c r="F19" s="496">
        <v>0</v>
      </c>
      <c r="G19" s="496">
        <v>0</v>
      </c>
      <c r="H19" s="496">
        <v>0</v>
      </c>
      <c r="I19" s="496">
        <v>0</v>
      </c>
      <c r="J19" s="606">
        <f>SUM(D19:I19)</f>
        <v>0</v>
      </c>
      <c r="K19" s="567"/>
      <c r="L19" s="496"/>
      <c r="M19" s="607">
        <f>J19+K19+L19</f>
        <v>0</v>
      </c>
      <c r="N19" s="567"/>
      <c r="O19" s="496"/>
      <c r="P19" s="607">
        <f>M19+N19+O19</f>
        <v>0</v>
      </c>
    </row>
    <row r="20" spans="2:16">
      <c r="B20" s="597"/>
      <c r="C20" s="605" t="s">
        <v>265</v>
      </c>
      <c r="D20" s="608">
        <v>0</v>
      </c>
      <c r="E20" s="608">
        <v>0</v>
      </c>
      <c r="F20" s="608">
        <v>0</v>
      </c>
      <c r="G20" s="608">
        <v>0</v>
      </c>
      <c r="H20" s="608">
        <v>0</v>
      </c>
      <c r="I20" s="608">
        <v>0</v>
      </c>
      <c r="J20" s="608">
        <f t="shared" ref="J20:P20" si="1">SUM(J16:J19)</f>
        <v>0</v>
      </c>
      <c r="K20" s="608">
        <f t="shared" si="1"/>
        <v>0</v>
      </c>
      <c r="L20" s="608">
        <f t="shared" si="1"/>
        <v>0</v>
      </c>
      <c r="M20" s="608">
        <f t="shared" si="1"/>
        <v>0</v>
      </c>
      <c r="N20" s="608">
        <f t="shared" si="1"/>
        <v>0</v>
      </c>
      <c r="O20" s="608">
        <f t="shared" si="1"/>
        <v>0</v>
      </c>
      <c r="P20" s="608">
        <f t="shared" si="1"/>
        <v>0</v>
      </c>
    </row>
    <row r="21" spans="2:16">
      <c r="B21" s="598"/>
      <c r="D21" s="392"/>
      <c r="E21" s="392"/>
      <c r="F21" s="392"/>
      <c r="G21" s="392"/>
      <c r="H21" s="392"/>
      <c r="I21" s="392"/>
      <c r="J21" s="609"/>
      <c r="K21" s="610"/>
      <c r="L21" s="392"/>
      <c r="M21" s="611"/>
      <c r="N21" s="612"/>
      <c r="P21" s="599"/>
    </row>
    <row r="22" spans="2:16">
      <c r="B22" s="597"/>
      <c r="C22" s="339" t="s">
        <v>424</v>
      </c>
      <c r="K22" s="598"/>
      <c r="M22" s="599"/>
      <c r="N22" s="598"/>
      <c r="P22" s="599"/>
    </row>
    <row r="23" spans="2:16">
      <c r="B23" s="597"/>
      <c r="C23" s="600" t="s">
        <v>18</v>
      </c>
      <c r="D23" s="601"/>
      <c r="E23" s="601"/>
      <c r="F23" s="601"/>
      <c r="G23" s="601"/>
      <c r="H23" s="601"/>
      <c r="I23" s="601"/>
      <c r="J23" s="602"/>
      <c r="K23" s="603"/>
      <c r="L23" s="601"/>
      <c r="M23" s="604"/>
      <c r="N23" s="603"/>
      <c r="O23" s="601"/>
      <c r="P23" s="604"/>
    </row>
    <row r="24" spans="2:16">
      <c r="B24" s="597"/>
      <c r="C24" s="605" t="s">
        <v>420</v>
      </c>
      <c r="D24" s="496">
        <v>0</v>
      </c>
      <c r="E24" s="496">
        <v>0</v>
      </c>
      <c r="F24" s="496">
        <v>0</v>
      </c>
      <c r="G24" s="496">
        <v>0</v>
      </c>
      <c r="H24" s="496">
        <v>0</v>
      </c>
      <c r="I24" s="496">
        <v>0</v>
      </c>
      <c r="J24" s="606">
        <f>SUM(D24:I24)</f>
        <v>0</v>
      </c>
      <c r="K24" s="567"/>
      <c r="L24" s="496"/>
      <c r="M24" s="607">
        <f>J24+K24+L24</f>
        <v>0</v>
      </c>
      <c r="N24" s="567"/>
      <c r="O24" s="496"/>
      <c r="P24" s="607">
        <f>M24+N24+O24</f>
        <v>0</v>
      </c>
    </row>
    <row r="25" spans="2:16">
      <c r="B25" s="597"/>
      <c r="C25" s="605" t="s">
        <v>421</v>
      </c>
      <c r="D25" s="496">
        <v>662347.5294117647</v>
      </c>
      <c r="E25" s="496">
        <v>352941.17647058825</v>
      </c>
      <c r="F25" s="496"/>
      <c r="G25" s="496"/>
      <c r="H25" s="496"/>
      <c r="I25" s="496">
        <v>1287860.5882352942</v>
      </c>
      <c r="J25" s="606">
        <f>SUM(D25:I25)</f>
        <v>2303149.2941176472</v>
      </c>
      <c r="K25" s="567"/>
      <c r="L25" s="496"/>
      <c r="M25" s="607">
        <f>J25+K25+L25</f>
        <v>2303149.2941176472</v>
      </c>
      <c r="N25" s="567"/>
      <c r="O25" s="496"/>
      <c r="P25" s="607">
        <f>M25+N25+O25</f>
        <v>2303149.2941176472</v>
      </c>
    </row>
    <row r="26" spans="2:16">
      <c r="B26" s="597"/>
      <c r="C26" s="605" t="s">
        <v>422</v>
      </c>
      <c r="D26" s="496">
        <v>0</v>
      </c>
      <c r="E26" s="496">
        <v>0</v>
      </c>
      <c r="F26" s="496">
        <v>0</v>
      </c>
      <c r="G26" s="496">
        <v>0</v>
      </c>
      <c r="H26" s="496">
        <v>0</v>
      </c>
      <c r="I26" s="496">
        <v>0</v>
      </c>
      <c r="J26" s="606">
        <f>SUM(D26:I26)</f>
        <v>0</v>
      </c>
      <c r="K26" s="567"/>
      <c r="L26" s="496"/>
      <c r="M26" s="607">
        <f>J26+K26+L26</f>
        <v>0</v>
      </c>
      <c r="N26" s="567"/>
      <c r="O26" s="496"/>
      <c r="P26" s="607">
        <f>M26+N26+O26</f>
        <v>0</v>
      </c>
    </row>
    <row r="27" spans="2:16">
      <c r="B27" s="597"/>
      <c r="C27" s="605" t="s">
        <v>286</v>
      </c>
      <c r="D27" s="496">
        <v>0</v>
      </c>
      <c r="E27" s="496">
        <v>0</v>
      </c>
      <c r="F27" s="496">
        <v>0</v>
      </c>
      <c r="G27" s="496">
        <v>0</v>
      </c>
      <c r="H27" s="496">
        <v>0</v>
      </c>
      <c r="I27" s="496">
        <v>0</v>
      </c>
      <c r="J27" s="606">
        <f>SUM(D27:I27)</f>
        <v>0</v>
      </c>
      <c r="K27" s="567"/>
      <c r="L27" s="496"/>
      <c r="M27" s="607">
        <f>J27+K27+L27</f>
        <v>0</v>
      </c>
      <c r="N27" s="567"/>
      <c r="O27" s="496"/>
      <c r="P27" s="607">
        <f>M27+N27+O27</f>
        <v>0</v>
      </c>
    </row>
    <row r="28" spans="2:16">
      <c r="B28" s="597"/>
      <c r="C28" s="605" t="s">
        <v>265</v>
      </c>
      <c r="D28" s="608">
        <v>662347.5294117647</v>
      </c>
      <c r="E28" s="608">
        <v>352941.17647058825</v>
      </c>
      <c r="F28" s="608">
        <v>0</v>
      </c>
      <c r="G28" s="608">
        <v>0</v>
      </c>
      <c r="H28" s="608">
        <v>0</v>
      </c>
      <c r="I28" s="608">
        <v>1287860.5882352942</v>
      </c>
      <c r="J28" s="608">
        <f t="shared" ref="J28:P28" si="2">SUM(J24:J27)</f>
        <v>2303149.2941176472</v>
      </c>
      <c r="K28" s="608">
        <f t="shared" si="2"/>
        <v>0</v>
      </c>
      <c r="L28" s="608">
        <f t="shared" si="2"/>
        <v>0</v>
      </c>
      <c r="M28" s="608">
        <f t="shared" si="2"/>
        <v>2303149.2941176472</v>
      </c>
      <c r="N28" s="608">
        <f t="shared" si="2"/>
        <v>0</v>
      </c>
      <c r="O28" s="608">
        <f t="shared" si="2"/>
        <v>0</v>
      </c>
      <c r="P28" s="608">
        <f t="shared" si="2"/>
        <v>2303149.2941176472</v>
      </c>
    </row>
    <row r="29" spans="2:16">
      <c r="B29" s="598"/>
      <c r="D29" s="392"/>
      <c r="E29" s="392"/>
      <c r="F29" s="392"/>
      <c r="G29" s="392"/>
      <c r="H29" s="392"/>
      <c r="I29" s="392"/>
      <c r="J29" s="609"/>
      <c r="K29" s="610"/>
      <c r="L29" s="392"/>
      <c r="M29" s="611"/>
      <c r="N29" s="612"/>
      <c r="P29" s="599"/>
    </row>
    <row r="30" spans="2:16" hidden="1">
      <c r="B30" s="597"/>
      <c r="C30" s="339" t="s">
        <v>425</v>
      </c>
      <c r="K30" s="598"/>
      <c r="M30" s="599"/>
      <c r="N30" s="598"/>
      <c r="P30" s="599"/>
    </row>
    <row r="31" spans="2:16" hidden="1">
      <c r="B31" s="597"/>
      <c r="C31" s="600" t="s">
        <v>18</v>
      </c>
      <c r="D31" s="601"/>
      <c r="E31" s="601"/>
      <c r="F31" s="601"/>
      <c r="G31" s="601"/>
      <c r="H31" s="601"/>
      <c r="I31" s="601"/>
      <c r="J31" s="602"/>
      <c r="K31" s="603"/>
      <c r="L31" s="601"/>
      <c r="M31" s="604"/>
      <c r="N31" s="603"/>
      <c r="O31" s="601"/>
      <c r="P31" s="604"/>
    </row>
    <row r="32" spans="2:16" hidden="1">
      <c r="B32" s="597"/>
      <c r="C32" s="605" t="s">
        <v>420</v>
      </c>
      <c r="D32" s="496"/>
      <c r="E32" s="496"/>
      <c r="F32" s="496"/>
      <c r="G32" s="496"/>
      <c r="H32" s="496"/>
      <c r="I32" s="496"/>
      <c r="J32" s="606"/>
      <c r="K32" s="567"/>
      <c r="L32" s="496"/>
      <c r="M32" s="607"/>
      <c r="N32" s="567"/>
      <c r="O32" s="496"/>
      <c r="P32" s="607"/>
    </row>
    <row r="33" spans="2:16" hidden="1">
      <c r="B33" s="597"/>
      <c r="C33" s="605" t="s">
        <v>421</v>
      </c>
      <c r="D33" s="496"/>
      <c r="E33" s="496"/>
      <c r="F33" s="496"/>
      <c r="G33" s="496"/>
      <c r="H33" s="496"/>
      <c r="I33" s="496"/>
      <c r="J33" s="606"/>
      <c r="K33" s="567"/>
      <c r="L33" s="496"/>
      <c r="M33" s="607"/>
      <c r="N33" s="567"/>
      <c r="O33" s="496"/>
      <c r="P33" s="607"/>
    </row>
    <row r="34" spans="2:16" hidden="1">
      <c r="B34" s="597"/>
      <c r="C34" s="605" t="s">
        <v>422</v>
      </c>
      <c r="D34" s="496"/>
      <c r="E34" s="496"/>
      <c r="F34" s="496"/>
      <c r="G34" s="496"/>
      <c r="H34" s="496"/>
      <c r="I34" s="496"/>
      <c r="J34" s="606"/>
      <c r="K34" s="567"/>
      <c r="L34" s="496"/>
      <c r="M34" s="607"/>
      <c r="N34" s="567"/>
      <c r="O34" s="496"/>
      <c r="P34" s="607"/>
    </row>
    <row r="35" spans="2:16" hidden="1">
      <c r="B35" s="597"/>
      <c r="C35" s="605" t="s">
        <v>286</v>
      </c>
      <c r="D35" s="496"/>
      <c r="E35" s="496"/>
      <c r="F35" s="496"/>
      <c r="G35" s="496"/>
      <c r="H35" s="496"/>
      <c r="I35" s="496"/>
      <c r="J35" s="606"/>
      <c r="K35" s="567"/>
      <c r="L35" s="496"/>
      <c r="M35" s="607"/>
      <c r="N35" s="567"/>
      <c r="O35" s="496"/>
      <c r="P35" s="607"/>
    </row>
    <row r="36" spans="2:16" hidden="1">
      <c r="B36" s="597"/>
      <c r="C36" s="605" t="s">
        <v>265</v>
      </c>
      <c r="D36" s="608"/>
      <c r="E36" s="608"/>
      <c r="F36" s="608"/>
      <c r="G36" s="608"/>
      <c r="H36" s="608"/>
      <c r="I36" s="608"/>
      <c r="J36" s="606"/>
      <c r="K36" s="613"/>
      <c r="L36" s="608"/>
      <c r="M36" s="607"/>
      <c r="N36" s="613"/>
      <c r="O36" s="608"/>
      <c r="P36" s="607"/>
    </row>
    <row r="37" spans="2:16">
      <c r="B37" s="598"/>
      <c r="D37" s="392"/>
      <c r="E37" s="392"/>
      <c r="F37" s="392"/>
      <c r="G37" s="392"/>
      <c r="H37" s="392"/>
      <c r="I37" s="392"/>
      <c r="J37" s="609"/>
      <c r="K37" s="610"/>
      <c r="L37" s="392"/>
      <c r="M37" s="611"/>
      <c r="N37" s="612"/>
      <c r="P37" s="599"/>
    </row>
    <row r="38" spans="2:16">
      <c r="B38" s="597"/>
      <c r="C38" s="339" t="s">
        <v>135</v>
      </c>
      <c r="K38" s="598"/>
      <c r="M38" s="599"/>
      <c r="N38" s="598"/>
      <c r="P38" s="599"/>
    </row>
    <row r="39" spans="2:16">
      <c r="B39" s="597"/>
      <c r="C39" s="600" t="s">
        <v>18</v>
      </c>
      <c r="D39" s="601"/>
      <c r="E39" s="601"/>
      <c r="F39" s="601"/>
      <c r="G39" s="601"/>
      <c r="H39" s="601"/>
      <c r="I39" s="601"/>
      <c r="J39" s="602"/>
      <c r="K39" s="603"/>
      <c r="L39" s="601"/>
      <c r="M39" s="604"/>
      <c r="N39" s="603"/>
      <c r="O39" s="601"/>
      <c r="P39" s="604"/>
    </row>
    <row r="40" spans="2:16">
      <c r="B40" s="597"/>
      <c r="C40" s="605" t="s">
        <v>420</v>
      </c>
      <c r="D40" s="496">
        <v>0</v>
      </c>
      <c r="E40" s="496">
        <v>0</v>
      </c>
      <c r="F40" s="496">
        <v>0</v>
      </c>
      <c r="G40" s="496">
        <v>0</v>
      </c>
      <c r="H40" s="496">
        <v>0</v>
      </c>
      <c r="I40" s="496">
        <v>0</v>
      </c>
      <c r="J40" s="606">
        <f>SUM(D40:I40)</f>
        <v>0</v>
      </c>
      <c r="K40" s="567"/>
      <c r="L40" s="496"/>
      <c r="M40" s="607">
        <f>J40+K40+L40</f>
        <v>0</v>
      </c>
      <c r="N40" s="567"/>
      <c r="O40" s="496"/>
      <c r="P40" s="607">
        <f>M40+N40+O40</f>
        <v>0</v>
      </c>
    </row>
    <row r="41" spans="2:16">
      <c r="B41" s="597"/>
      <c r="C41" s="605" t="s">
        <v>421</v>
      </c>
      <c r="D41" s="496">
        <v>0</v>
      </c>
      <c r="E41" s="496">
        <v>0</v>
      </c>
      <c r="F41" s="496">
        <v>0</v>
      </c>
      <c r="G41" s="496">
        <v>0</v>
      </c>
      <c r="H41" s="496">
        <v>0</v>
      </c>
      <c r="I41" s="496">
        <v>0</v>
      </c>
      <c r="J41" s="606">
        <f>SUM(D41:I41)</f>
        <v>0</v>
      </c>
      <c r="K41" s="567"/>
      <c r="L41" s="496"/>
      <c r="M41" s="607">
        <f>J41+K41+L41</f>
        <v>0</v>
      </c>
      <c r="N41" s="567"/>
      <c r="O41" s="496"/>
      <c r="P41" s="607">
        <f>M41+N41+O41</f>
        <v>0</v>
      </c>
    </row>
    <row r="42" spans="2:16">
      <c r="B42" s="597"/>
      <c r="C42" s="605" t="s">
        <v>422</v>
      </c>
      <c r="D42" s="496">
        <v>0</v>
      </c>
      <c r="E42" s="496">
        <v>0</v>
      </c>
      <c r="F42" s="496">
        <v>0</v>
      </c>
      <c r="G42" s="496">
        <v>0</v>
      </c>
      <c r="H42" s="496">
        <v>0</v>
      </c>
      <c r="I42" s="496">
        <v>0</v>
      </c>
      <c r="J42" s="606">
        <f>SUM(D42:I42)</f>
        <v>0</v>
      </c>
      <c r="K42" s="567"/>
      <c r="L42" s="496"/>
      <c r="M42" s="607">
        <f>J42+K42+L42</f>
        <v>0</v>
      </c>
      <c r="N42" s="567"/>
      <c r="O42" s="496"/>
      <c r="P42" s="607">
        <f>M42+N42+O42</f>
        <v>0</v>
      </c>
    </row>
    <row r="43" spans="2:16">
      <c r="B43" s="597"/>
      <c r="C43" s="605" t="s">
        <v>286</v>
      </c>
      <c r="D43" s="496">
        <v>0</v>
      </c>
      <c r="E43" s="496">
        <v>0</v>
      </c>
      <c r="F43" s="496">
        <v>0</v>
      </c>
      <c r="G43" s="496">
        <v>0</v>
      </c>
      <c r="H43" s="496">
        <v>0</v>
      </c>
      <c r="I43" s="496">
        <v>0</v>
      </c>
      <c r="J43" s="606">
        <f>SUM(D43:I43)</f>
        <v>0</v>
      </c>
      <c r="K43" s="567"/>
      <c r="L43" s="496"/>
      <c r="M43" s="607">
        <f>J43+K43+L43</f>
        <v>0</v>
      </c>
      <c r="N43" s="567"/>
      <c r="O43" s="496"/>
      <c r="P43" s="607">
        <f>M43+N43+O43</f>
        <v>0</v>
      </c>
    </row>
    <row r="44" spans="2:16">
      <c r="B44" s="597"/>
      <c r="C44" s="605" t="s">
        <v>265</v>
      </c>
      <c r="D44" s="608">
        <v>0</v>
      </c>
      <c r="E44" s="608">
        <v>0</v>
      </c>
      <c r="F44" s="608">
        <v>0</v>
      </c>
      <c r="G44" s="608">
        <v>0</v>
      </c>
      <c r="H44" s="608">
        <v>0</v>
      </c>
      <c r="I44" s="608">
        <v>0</v>
      </c>
      <c r="J44" s="608">
        <f t="shared" ref="J44:P44" si="3">SUM(J40:J43)</f>
        <v>0</v>
      </c>
      <c r="K44" s="608">
        <f t="shared" si="3"/>
        <v>0</v>
      </c>
      <c r="L44" s="608">
        <f t="shared" si="3"/>
        <v>0</v>
      </c>
      <c r="M44" s="608">
        <f t="shared" si="3"/>
        <v>0</v>
      </c>
      <c r="N44" s="608">
        <f t="shared" si="3"/>
        <v>0</v>
      </c>
      <c r="O44" s="608">
        <f t="shared" si="3"/>
        <v>0</v>
      </c>
      <c r="P44" s="608">
        <f t="shared" si="3"/>
        <v>0</v>
      </c>
    </row>
    <row r="45" spans="2:16">
      <c r="B45" s="598"/>
      <c r="D45" s="392"/>
      <c r="E45" s="392"/>
      <c r="F45" s="392"/>
      <c r="G45" s="392"/>
      <c r="H45" s="392"/>
      <c r="I45" s="392"/>
      <c r="J45" s="609"/>
      <c r="K45" s="610"/>
      <c r="L45" s="392"/>
      <c r="M45" s="611"/>
      <c r="N45" s="612"/>
      <c r="P45" s="599"/>
    </row>
    <row r="46" spans="2:16">
      <c r="B46" s="597"/>
      <c r="C46" s="339" t="s">
        <v>426</v>
      </c>
      <c r="D46" s="392"/>
      <c r="K46" s="598"/>
      <c r="M46" s="599"/>
      <c r="N46" s="598"/>
      <c r="P46" s="599"/>
    </row>
    <row r="47" spans="2:16">
      <c r="B47" s="597"/>
      <c r="C47" s="600" t="s">
        <v>18</v>
      </c>
      <c r="D47" s="601"/>
      <c r="E47" s="601"/>
      <c r="F47" s="601"/>
      <c r="G47" s="601"/>
      <c r="H47" s="601"/>
      <c r="I47" s="601"/>
      <c r="J47" s="602"/>
      <c r="K47" s="603"/>
      <c r="L47" s="601"/>
      <c r="M47" s="604"/>
      <c r="N47" s="603"/>
      <c r="O47" s="601"/>
      <c r="P47" s="604"/>
    </row>
    <row r="48" spans="2:16">
      <c r="B48" s="597"/>
      <c r="C48" s="605" t="s">
        <v>427</v>
      </c>
      <c r="D48" s="496">
        <v>13275054.994675184</v>
      </c>
      <c r="E48" s="496">
        <v>4346671.1847329158</v>
      </c>
      <c r="F48" s="496">
        <v>6472208.3282306138</v>
      </c>
      <c r="G48" s="496">
        <v>1590994.087783965</v>
      </c>
      <c r="H48" s="496">
        <v>1409915.922021281</v>
      </c>
      <c r="I48" s="496">
        <v>2697776.5102565754</v>
      </c>
      <c r="J48" s="606">
        <f>SUM(D48:I48)</f>
        <v>29792621.027700536</v>
      </c>
      <c r="K48" s="496">
        <f>K8+K9+K16+K17+K40+K41+K24+K25</f>
        <v>0</v>
      </c>
      <c r="L48" s="496">
        <f>L8+L9+L16+L17+L40+L41+L24+L25</f>
        <v>0</v>
      </c>
      <c r="M48" s="607">
        <f>J48+K48+L48</f>
        <v>29792621.027700536</v>
      </c>
      <c r="N48" s="496">
        <f>N8+N9+N16+N17+N40+N41+N24+N25</f>
        <v>0</v>
      </c>
      <c r="O48" s="496">
        <f>O8+O9+O16+O17+O40+O41+O24+O25</f>
        <v>0</v>
      </c>
      <c r="P48" s="607">
        <f>M48+N48+O48</f>
        <v>29792621.027700536</v>
      </c>
    </row>
    <row r="49" spans="2:16">
      <c r="B49" s="597"/>
      <c r="C49" s="605" t="s">
        <v>422</v>
      </c>
      <c r="D49" s="496">
        <v>7484501.729411765</v>
      </c>
      <c r="E49" s="496">
        <v>3884986.9411764704</v>
      </c>
      <c r="F49" s="496">
        <v>0</v>
      </c>
      <c r="G49" s="496">
        <v>0</v>
      </c>
      <c r="H49" s="496">
        <v>0</v>
      </c>
      <c r="I49" s="496">
        <v>0</v>
      </c>
      <c r="J49" s="606">
        <f>SUM(D49:I49)</f>
        <v>11369488.670588236</v>
      </c>
      <c r="K49" s="496">
        <f>K42+K26+K18+K10</f>
        <v>0</v>
      </c>
      <c r="L49" s="496">
        <f>L42+L26+L18+L10</f>
        <v>0</v>
      </c>
      <c r="M49" s="607">
        <f>J49+K49+L49</f>
        <v>11369488.670588236</v>
      </c>
      <c r="N49" s="496">
        <f>N42+N26+N18+N10</f>
        <v>0</v>
      </c>
      <c r="O49" s="496">
        <f>O42+O26+O18+O10</f>
        <v>0</v>
      </c>
      <c r="P49" s="607">
        <f>M49+N49+O49</f>
        <v>11369488.670588236</v>
      </c>
    </row>
    <row r="50" spans="2:16">
      <c r="B50" s="597"/>
      <c r="C50" s="605" t="s">
        <v>286</v>
      </c>
      <c r="D50" s="496">
        <v>0</v>
      </c>
      <c r="E50" s="496">
        <v>0</v>
      </c>
      <c r="F50" s="496">
        <v>0</v>
      </c>
      <c r="G50" s="496">
        <v>0</v>
      </c>
      <c r="H50" s="496">
        <v>0</v>
      </c>
      <c r="I50" s="496">
        <v>0</v>
      </c>
      <c r="J50" s="606">
        <f>SUM(D50:I50)</f>
        <v>0</v>
      </c>
      <c r="K50" s="496">
        <f>K43+K27+K19+K11</f>
        <v>0</v>
      </c>
      <c r="L50" s="496">
        <f>L43+L27+L19+L11</f>
        <v>0</v>
      </c>
      <c r="M50" s="607">
        <f>J50+K50+L50</f>
        <v>0</v>
      </c>
      <c r="N50" s="496">
        <f>N43+N27+N19+N11</f>
        <v>0</v>
      </c>
      <c r="O50" s="496">
        <f>O43+O27+O19+O11</f>
        <v>0</v>
      </c>
      <c r="P50" s="607"/>
    </row>
    <row r="51" spans="2:16" ht="13.5" thickBot="1">
      <c r="B51" s="614"/>
      <c r="C51" s="615" t="s">
        <v>428</v>
      </c>
      <c r="D51" s="616">
        <v>20759556.724086948</v>
      </c>
      <c r="E51" s="616">
        <v>8231658.1259093862</v>
      </c>
      <c r="F51" s="616">
        <v>6472208.3282306138</v>
      </c>
      <c r="G51" s="616">
        <v>1590994.087783965</v>
      </c>
      <c r="H51" s="616">
        <v>1409915.922021281</v>
      </c>
      <c r="I51" s="616">
        <v>2697776.5102565754</v>
      </c>
      <c r="J51" s="616">
        <f t="shared" ref="J51:P51" si="4">J48+J49+J50</f>
        <v>41162109.698288769</v>
      </c>
      <c r="K51" s="616">
        <f t="shared" si="4"/>
        <v>0</v>
      </c>
      <c r="L51" s="616">
        <f t="shared" si="4"/>
        <v>0</v>
      </c>
      <c r="M51" s="616">
        <f t="shared" si="4"/>
        <v>41162109.698288769</v>
      </c>
      <c r="N51" s="616">
        <f t="shared" si="4"/>
        <v>0</v>
      </c>
      <c r="O51" s="616">
        <f t="shared" si="4"/>
        <v>0</v>
      </c>
      <c r="P51" s="616">
        <f t="shared" si="4"/>
        <v>41162109.698288769</v>
      </c>
    </row>
    <row r="56" spans="2:16">
      <c r="B56" s="378"/>
    </row>
  </sheetData>
  <mergeCells count="3">
    <mergeCell ref="B2:P2"/>
    <mergeCell ref="N3:P3"/>
    <mergeCell ref="K3:M3"/>
  </mergeCells>
  <phoneticPr fontId="17" type="noConversion"/>
  <pageMargins left="0.7" right="0.7" top="0.75" bottom="0.75" header="0.3" footer="0.3"/>
  <pageSetup paperSize="3" fitToHeight="0" orientation="landscape" r:id="rId1"/>
  <headerFooter>
    <oddHeader xml:space="preserve">&amp;L&amp;"Times New Roman,Bold"&amp;KFF0000VA-180815-UC - MOD. 13 </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6"/>
  <dimension ref="B1:N70"/>
  <sheetViews>
    <sheetView workbookViewId="0">
      <selection activeCell="D5" sqref="D5"/>
    </sheetView>
  </sheetViews>
  <sheetFormatPr defaultColWidth="9.296875" defaultRowHeight="13"/>
  <cols>
    <col min="1" max="3" width="1.796875" style="476" customWidth="1"/>
    <col min="4" max="4" width="78.796875" style="476" customWidth="1"/>
    <col min="5" max="10" width="14.796875" style="463" customWidth="1"/>
    <col min="11" max="12" width="12.796875" style="476" customWidth="1"/>
    <col min="13" max="14" width="13.19921875" style="476" customWidth="1"/>
    <col min="15" max="16384" width="9.296875" style="476"/>
  </cols>
  <sheetData>
    <row r="1" spans="2:14">
      <c r="C1" s="339" t="s">
        <v>1252</v>
      </c>
    </row>
    <row r="2" spans="2:14">
      <c r="B2" s="1170" t="s">
        <v>429</v>
      </c>
      <c r="C2" s="1170"/>
      <c r="D2" s="1170"/>
      <c r="E2" s="1170"/>
      <c r="F2" s="1170"/>
      <c r="G2" s="1170"/>
      <c r="H2" s="1170"/>
      <c r="I2" s="1170"/>
      <c r="J2" s="1170"/>
      <c r="K2" s="1170"/>
      <c r="L2" s="1170"/>
      <c r="M2" s="1170"/>
      <c r="N2" s="1170"/>
    </row>
    <row r="3" spans="2:14">
      <c r="B3" s="1116"/>
      <c r="C3" s="1116"/>
      <c r="D3" s="1116"/>
      <c r="E3" s="586"/>
      <c r="F3" s="586" t="s">
        <v>430</v>
      </c>
      <c r="G3" s="586"/>
      <c r="H3" s="586"/>
      <c r="I3" s="586"/>
      <c r="J3" s="586"/>
      <c r="K3" s="1116"/>
      <c r="L3" s="1116"/>
      <c r="M3" s="1116"/>
      <c r="N3" s="1116"/>
    </row>
    <row r="4" spans="2:14" ht="13.5" thickBot="1">
      <c r="B4" s="478"/>
    </row>
    <row r="5" spans="2:14" ht="13.5" thickBot="1">
      <c r="K5" s="1253" t="s">
        <v>189</v>
      </c>
      <c r="L5" s="1252"/>
      <c r="M5" s="1251" t="s">
        <v>190</v>
      </c>
      <c r="N5" s="1252"/>
    </row>
    <row r="6" spans="2:14" ht="26.5" thickBot="1">
      <c r="B6" s="550"/>
      <c r="C6" s="1116"/>
      <c r="D6" s="1116"/>
      <c r="E6" s="551" t="s">
        <v>31</v>
      </c>
      <c r="F6" s="552" t="s">
        <v>32</v>
      </c>
      <c r="G6" s="553" t="s">
        <v>33</v>
      </c>
      <c r="H6" s="553" t="s">
        <v>34</v>
      </c>
      <c r="I6" s="553" t="s">
        <v>35</v>
      </c>
      <c r="J6" s="554" t="s">
        <v>36</v>
      </c>
      <c r="K6" s="555" t="s">
        <v>38</v>
      </c>
      <c r="L6" s="556" t="s">
        <v>39</v>
      </c>
      <c r="M6" s="557" t="s">
        <v>41</v>
      </c>
      <c r="N6" s="556" t="s">
        <v>42</v>
      </c>
    </row>
    <row r="7" spans="2:14">
      <c r="B7" s="558"/>
      <c r="C7" s="559"/>
      <c r="D7" s="560"/>
      <c r="E7" s="561"/>
      <c r="F7" s="561"/>
      <c r="G7" s="561"/>
      <c r="H7" s="561"/>
      <c r="I7" s="561"/>
      <c r="J7" s="561"/>
      <c r="K7" s="562"/>
      <c r="L7" s="563"/>
      <c r="M7" s="560"/>
      <c r="N7" s="563"/>
    </row>
    <row r="8" spans="2:14">
      <c r="B8" s="564"/>
      <c r="C8" s="535"/>
      <c r="D8" s="535"/>
      <c r="K8" s="564"/>
      <c r="L8" s="565"/>
      <c r="N8" s="565"/>
    </row>
    <row r="9" spans="2:14">
      <c r="B9" s="564"/>
      <c r="C9" s="535"/>
      <c r="D9" s="535" t="s">
        <v>44</v>
      </c>
      <c r="K9" s="564"/>
      <c r="L9" s="565"/>
      <c r="N9" s="565"/>
    </row>
    <row r="10" spans="2:14">
      <c r="B10" s="564"/>
      <c r="D10" s="566" t="s">
        <v>431</v>
      </c>
      <c r="E10" s="496"/>
      <c r="F10" s="496"/>
      <c r="G10" s="496"/>
      <c r="H10" s="496"/>
      <c r="I10" s="496"/>
      <c r="J10" s="496"/>
      <c r="K10" s="567"/>
      <c r="L10" s="568"/>
      <c r="M10" s="569"/>
      <c r="N10" s="568"/>
    </row>
    <row r="11" spans="2:14">
      <c r="B11" s="564"/>
      <c r="D11" s="566" t="s">
        <v>432</v>
      </c>
      <c r="E11" s="496">
        <v>267998.91902215389</v>
      </c>
      <c r="F11" s="496">
        <v>238919.45998153847</v>
      </c>
      <c r="G11" s="496">
        <v>227768.88468119231</v>
      </c>
      <c r="H11" s="496">
        <v>225089.13210830773</v>
      </c>
      <c r="I11" s="496">
        <v>223632.24452184618</v>
      </c>
      <c r="J11" s="496">
        <v>222903.80072861543</v>
      </c>
      <c r="K11" s="567"/>
      <c r="L11" s="568"/>
      <c r="M11" s="569"/>
      <c r="N11" s="568"/>
    </row>
    <row r="12" spans="2:14" ht="14.25" customHeight="1">
      <c r="B12" s="564"/>
      <c r="D12" s="566" t="s">
        <v>433</v>
      </c>
      <c r="E12" s="496"/>
      <c r="F12" s="496"/>
      <c r="G12" s="496"/>
      <c r="H12" s="496"/>
      <c r="I12" s="496"/>
      <c r="J12" s="496"/>
      <c r="K12" s="567"/>
      <c r="L12" s="568"/>
      <c r="M12" s="569"/>
      <c r="N12" s="568"/>
    </row>
    <row r="13" spans="2:14">
      <c r="B13" s="564"/>
      <c r="D13" s="566" t="s">
        <v>434</v>
      </c>
      <c r="E13" s="496">
        <v>143491.35600000003</v>
      </c>
      <c r="F13" s="496">
        <v>153043.3553</v>
      </c>
      <c r="G13" s="496">
        <v>155675.55059999999</v>
      </c>
      <c r="H13" s="496">
        <v>151787.63519999999</v>
      </c>
      <c r="I13" s="496">
        <v>151787.63519999999</v>
      </c>
      <c r="J13" s="496">
        <v>151787.63519999999</v>
      </c>
      <c r="K13" s="567"/>
      <c r="L13" s="568"/>
      <c r="M13" s="569"/>
      <c r="N13" s="568"/>
    </row>
    <row r="14" spans="2:14">
      <c r="B14" s="564"/>
      <c r="D14" s="566" t="s">
        <v>435</v>
      </c>
      <c r="E14" s="496">
        <v>0</v>
      </c>
      <c r="F14" s="496"/>
      <c r="G14" s="496"/>
      <c r="H14" s="496"/>
      <c r="I14" s="496"/>
      <c r="J14" s="496"/>
      <c r="K14" s="567"/>
      <c r="L14" s="568"/>
      <c r="M14" s="569"/>
      <c r="N14" s="568"/>
    </row>
    <row r="15" spans="2:14">
      <c r="B15" s="564"/>
      <c r="D15" s="570" t="s">
        <v>436</v>
      </c>
      <c r="E15" s="571">
        <v>411490.27502215392</v>
      </c>
      <c r="F15" s="571">
        <v>391962.81528153847</v>
      </c>
      <c r="G15" s="571">
        <v>383444.4352811923</v>
      </c>
      <c r="H15" s="571">
        <v>376876.7673083077</v>
      </c>
      <c r="I15" s="571">
        <v>375419.8797218462</v>
      </c>
      <c r="J15" s="571">
        <v>374691.43592861539</v>
      </c>
      <c r="K15" s="572">
        <v>0</v>
      </c>
      <c r="L15" s="573">
        <v>0</v>
      </c>
      <c r="M15" s="574">
        <v>0</v>
      </c>
      <c r="N15" s="573">
        <v>0</v>
      </c>
    </row>
    <row r="16" spans="2:14">
      <c r="B16" s="575"/>
      <c r="K16" s="564"/>
      <c r="L16" s="565"/>
      <c r="N16" s="565"/>
    </row>
    <row r="17" spans="2:14">
      <c r="B17" s="564"/>
      <c r="C17" s="535"/>
      <c r="D17" s="535" t="s">
        <v>48</v>
      </c>
      <c r="K17" s="564"/>
      <c r="L17" s="565"/>
      <c r="N17" s="565"/>
    </row>
    <row r="18" spans="2:14">
      <c r="B18" s="564"/>
      <c r="D18" s="566" t="s">
        <v>437</v>
      </c>
      <c r="E18" s="496">
        <f>SUM('6Rev- Milestone Charges'!W9:W24)+SUM('6a - Migration Milestone Chrgs'!H9:H11)</f>
        <v>9457760</v>
      </c>
      <c r="F18" s="496">
        <f>SUM('6Rev- Milestone Charges'!R10:V24)+SUM('6a - Migration Milestone Chrgs'!I12:I15)</f>
        <v>8718307.0148571506</v>
      </c>
      <c r="G18" s="496">
        <f>SUM('6Rev- Milestone Charges'!S9:V26)+SUM('6a - Migration Milestone Chrgs'!J16:J20)</f>
        <v>7162953.0000000056</v>
      </c>
      <c r="H18" s="496">
        <f>SUM('6Rev- Milestone Charges'!T9:V25)</f>
        <v>4478880.0000000028</v>
      </c>
      <c r="I18" s="496">
        <f>SUM('6Rev- Milestone Charges'!U10:V24)</f>
        <v>2985919.9999999986</v>
      </c>
      <c r="J18" s="496">
        <f>SUM('6Rev- Milestone Charges'!V10:V24)</f>
        <v>1492960.0000000002</v>
      </c>
      <c r="K18" s="567"/>
      <c r="L18" s="568"/>
      <c r="M18" s="569"/>
      <c r="N18" s="568"/>
    </row>
    <row r="19" spans="2:14">
      <c r="B19" s="564"/>
      <c r="D19" s="566" t="s">
        <v>432</v>
      </c>
      <c r="E19" s="496">
        <v>719913.19247100002</v>
      </c>
      <c r="F19" s="496">
        <v>678800.6822299154</v>
      </c>
      <c r="G19" s="496">
        <v>645195.85313570593</v>
      </c>
      <c r="H19" s="496">
        <v>618768.11823147093</v>
      </c>
      <c r="I19" s="496">
        <v>624897.86945736373</v>
      </c>
      <c r="J19" s="496">
        <v>641190.50809723954</v>
      </c>
      <c r="K19" s="567"/>
      <c r="L19" s="568"/>
      <c r="M19" s="569"/>
      <c r="N19" s="568"/>
    </row>
    <row r="20" spans="2:14" ht="14.25" customHeight="1">
      <c r="B20" s="564"/>
      <c r="D20" s="566" t="s">
        <v>433</v>
      </c>
      <c r="E20" s="496">
        <v>10065700.242498066</v>
      </c>
      <c r="F20" s="496">
        <v>11689477.687287774</v>
      </c>
      <c r="G20" s="496">
        <v>12066700.846537979</v>
      </c>
      <c r="H20" s="496">
        <v>12542277.38985572</v>
      </c>
      <c r="I20" s="496">
        <v>13592065.385453992</v>
      </c>
      <c r="J20" s="496">
        <v>13987275.38815546</v>
      </c>
      <c r="K20" s="567"/>
      <c r="L20" s="568"/>
      <c r="M20" s="569"/>
      <c r="N20" s="568"/>
    </row>
    <row r="21" spans="2:14">
      <c r="B21" s="564"/>
      <c r="D21" s="566" t="s">
        <v>434</v>
      </c>
      <c r="E21" s="496"/>
      <c r="F21" s="496"/>
      <c r="G21" s="496"/>
      <c r="H21" s="496"/>
      <c r="I21" s="496"/>
      <c r="J21" s="496"/>
      <c r="K21" s="567"/>
      <c r="L21" s="568"/>
      <c r="M21" s="569"/>
      <c r="N21" s="568"/>
    </row>
    <row r="22" spans="2:14">
      <c r="B22" s="564"/>
      <c r="D22" s="566" t="s">
        <v>435</v>
      </c>
      <c r="E22" s="496"/>
      <c r="F22" s="496"/>
      <c r="G22" s="496"/>
      <c r="H22" s="496"/>
      <c r="I22" s="496"/>
      <c r="J22" s="496"/>
      <c r="K22" s="567"/>
      <c r="L22" s="568"/>
      <c r="M22" s="569"/>
      <c r="N22" s="568"/>
    </row>
    <row r="23" spans="2:14">
      <c r="B23" s="564"/>
      <c r="D23" s="570" t="s">
        <v>438</v>
      </c>
      <c r="E23" s="571">
        <v>20843373.434969068</v>
      </c>
      <c r="F23" s="571">
        <v>22026715.645517699</v>
      </c>
      <c r="G23" s="571">
        <v>19761473.167673692</v>
      </c>
      <c r="H23" s="571">
        <v>17639925.508087195</v>
      </c>
      <c r="I23" s="571">
        <v>17202883.254911356</v>
      </c>
      <c r="J23" s="571">
        <v>16121425.896252699</v>
      </c>
      <c r="K23" s="572">
        <v>0</v>
      </c>
      <c r="L23" s="573">
        <v>0</v>
      </c>
      <c r="M23" s="574">
        <v>0</v>
      </c>
      <c r="N23" s="573">
        <v>0</v>
      </c>
    </row>
    <row r="24" spans="2:14">
      <c r="B24" s="575"/>
      <c r="K24" s="564"/>
      <c r="L24" s="565"/>
      <c r="N24" s="565"/>
    </row>
    <row r="25" spans="2:14">
      <c r="B25" s="564"/>
      <c r="C25" s="535"/>
      <c r="D25" s="535"/>
      <c r="K25" s="564"/>
      <c r="L25" s="565"/>
      <c r="N25" s="565"/>
    </row>
    <row r="26" spans="2:14">
      <c r="B26" s="564"/>
      <c r="C26" s="535"/>
      <c r="D26" s="535" t="s">
        <v>115</v>
      </c>
      <c r="K26" s="564"/>
      <c r="L26" s="565"/>
      <c r="N26" s="565"/>
    </row>
    <row r="27" spans="2:14">
      <c r="B27" s="564"/>
      <c r="D27" s="566" t="s">
        <v>431</v>
      </c>
      <c r="E27" s="496"/>
      <c r="F27" s="496"/>
      <c r="G27" s="496"/>
      <c r="H27" s="496"/>
      <c r="I27" s="496"/>
      <c r="J27" s="496"/>
      <c r="K27" s="567"/>
      <c r="L27" s="568"/>
      <c r="M27" s="569"/>
      <c r="N27" s="568"/>
    </row>
    <row r="28" spans="2:14">
      <c r="B28" s="564"/>
      <c r="D28" s="566" t="s">
        <v>432</v>
      </c>
      <c r="E28" s="496">
        <v>6360.961538461539</v>
      </c>
      <c r="F28" s="496">
        <v>6360.961538461539</v>
      </c>
      <c r="G28" s="496">
        <v>6360.961538461539</v>
      </c>
      <c r="H28" s="496">
        <v>6360.961538461539</v>
      </c>
      <c r="I28" s="496">
        <v>6360.961538461539</v>
      </c>
      <c r="J28" s="496">
        <v>6360.961538461539</v>
      </c>
      <c r="K28" s="567"/>
      <c r="L28" s="568"/>
      <c r="M28" s="569"/>
      <c r="N28" s="568"/>
    </row>
    <row r="29" spans="2:14" ht="14.25" customHeight="1">
      <c r="B29" s="564"/>
      <c r="D29" s="566" t="s">
        <v>433</v>
      </c>
      <c r="E29" s="496"/>
      <c r="F29" s="496"/>
      <c r="G29" s="496"/>
      <c r="H29" s="496"/>
      <c r="I29" s="496"/>
      <c r="J29" s="496"/>
      <c r="K29" s="567"/>
      <c r="L29" s="568"/>
      <c r="M29" s="569"/>
      <c r="N29" s="568"/>
    </row>
    <row r="30" spans="2:14">
      <c r="B30" s="564"/>
      <c r="D30" s="566" t="s">
        <v>434</v>
      </c>
      <c r="E30" s="496"/>
      <c r="F30" s="496"/>
      <c r="G30" s="496"/>
      <c r="H30" s="496"/>
      <c r="I30" s="496"/>
      <c r="J30" s="496"/>
      <c r="K30" s="567"/>
      <c r="L30" s="568"/>
      <c r="M30" s="569"/>
      <c r="N30" s="568"/>
    </row>
    <row r="31" spans="2:14">
      <c r="B31" s="564"/>
      <c r="D31" s="566" t="s">
        <v>435</v>
      </c>
      <c r="E31" s="496">
        <v>1163300</v>
      </c>
      <c r="F31" s="496">
        <v>1167032</v>
      </c>
      <c r="G31" s="496">
        <v>1482776</v>
      </c>
      <c r="H31" s="496">
        <v>2040322.88</v>
      </c>
      <c r="I31" s="496">
        <v>2504329.2800000003</v>
      </c>
      <c r="J31" s="496">
        <v>2600842.6112000002</v>
      </c>
      <c r="K31" s="567"/>
      <c r="L31" s="568"/>
      <c r="M31" s="569"/>
      <c r="N31" s="568"/>
    </row>
    <row r="32" spans="2:14">
      <c r="B32" s="564"/>
      <c r="D32" s="570" t="s">
        <v>439</v>
      </c>
      <c r="E32" s="571">
        <v>1169660.9615384615</v>
      </c>
      <c r="F32" s="571">
        <v>1173392.9615384615</v>
      </c>
      <c r="G32" s="571">
        <v>1489136.9615384615</v>
      </c>
      <c r="H32" s="571">
        <v>2046683.8415384614</v>
      </c>
      <c r="I32" s="571">
        <v>2510690.2415384618</v>
      </c>
      <c r="J32" s="571">
        <v>2607203.5727384617</v>
      </c>
      <c r="K32" s="572">
        <v>0</v>
      </c>
      <c r="L32" s="573">
        <v>0</v>
      </c>
      <c r="M32" s="574">
        <v>0</v>
      </c>
      <c r="N32" s="573">
        <v>0</v>
      </c>
    </row>
    <row r="33" spans="2:14">
      <c r="B33" s="575"/>
      <c r="C33" s="535"/>
      <c r="K33" s="564"/>
      <c r="L33" s="565"/>
      <c r="N33" s="565"/>
    </row>
    <row r="34" spans="2:14" hidden="1">
      <c r="B34" s="564"/>
      <c r="K34" s="564"/>
      <c r="L34" s="565"/>
      <c r="N34" s="565"/>
    </row>
    <row r="35" spans="2:14" hidden="1">
      <c r="B35" s="564"/>
      <c r="D35" s="535" t="s">
        <v>125</v>
      </c>
      <c r="K35" s="564"/>
      <c r="L35" s="565"/>
      <c r="N35" s="565"/>
    </row>
    <row r="36" spans="2:14" hidden="1">
      <c r="B36" s="564"/>
      <c r="D36" s="566" t="s">
        <v>437</v>
      </c>
      <c r="E36" s="576"/>
      <c r="F36" s="576"/>
      <c r="G36" s="576"/>
      <c r="H36" s="576"/>
      <c r="I36" s="576"/>
      <c r="J36" s="577"/>
      <c r="K36" s="567"/>
      <c r="L36" s="568"/>
      <c r="M36" s="569"/>
      <c r="N36" s="568"/>
    </row>
    <row r="37" spans="2:14" hidden="1">
      <c r="B37" s="564"/>
      <c r="D37" s="566" t="s">
        <v>432</v>
      </c>
      <c r="E37" s="576"/>
      <c r="F37" s="576"/>
      <c r="G37" s="576"/>
      <c r="H37" s="576"/>
      <c r="I37" s="576"/>
      <c r="J37" s="577"/>
      <c r="K37" s="567"/>
      <c r="L37" s="568"/>
      <c r="M37" s="569"/>
      <c r="N37" s="568"/>
    </row>
    <row r="38" spans="2:14" hidden="1">
      <c r="B38" s="564"/>
      <c r="D38" s="566" t="s">
        <v>433</v>
      </c>
      <c r="E38" s="576"/>
      <c r="F38" s="576"/>
      <c r="G38" s="576"/>
      <c r="H38" s="576"/>
      <c r="I38" s="576"/>
      <c r="J38" s="577"/>
      <c r="K38" s="567"/>
      <c r="L38" s="568"/>
      <c r="M38" s="569"/>
      <c r="N38" s="568"/>
    </row>
    <row r="39" spans="2:14" hidden="1">
      <c r="B39" s="564"/>
      <c r="D39" s="566" t="s">
        <v>434</v>
      </c>
      <c r="E39" s="576"/>
      <c r="F39" s="576"/>
      <c r="G39" s="576"/>
      <c r="H39" s="576"/>
      <c r="I39" s="576"/>
      <c r="J39" s="577"/>
      <c r="K39" s="567"/>
      <c r="L39" s="568"/>
      <c r="M39" s="569"/>
      <c r="N39" s="568"/>
    </row>
    <row r="40" spans="2:14" hidden="1">
      <c r="B40" s="564"/>
      <c r="D40" s="566" t="s">
        <v>435</v>
      </c>
      <c r="E40" s="576"/>
      <c r="F40" s="576"/>
      <c r="G40" s="576"/>
      <c r="H40" s="576"/>
      <c r="I40" s="576"/>
      <c r="J40" s="577"/>
      <c r="K40" s="567"/>
      <c r="L40" s="568"/>
      <c r="M40" s="569"/>
      <c r="N40" s="568"/>
    </row>
    <row r="41" spans="2:14" hidden="1">
      <c r="B41" s="564"/>
      <c r="D41" s="570" t="s">
        <v>440</v>
      </c>
      <c r="E41" s="578"/>
      <c r="F41" s="578"/>
      <c r="G41" s="578"/>
      <c r="H41" s="578"/>
      <c r="I41" s="578"/>
      <c r="J41" s="579"/>
      <c r="K41" s="572">
        <v>0</v>
      </c>
      <c r="L41" s="573">
        <v>0</v>
      </c>
      <c r="M41" s="574">
        <v>0</v>
      </c>
      <c r="N41" s="573">
        <v>0</v>
      </c>
    </row>
    <row r="42" spans="2:14" hidden="1">
      <c r="B42" s="564"/>
      <c r="K42" s="564"/>
      <c r="L42" s="565"/>
      <c r="N42" s="565"/>
    </row>
    <row r="43" spans="2:14" hidden="1">
      <c r="B43" s="564"/>
      <c r="K43" s="564"/>
      <c r="L43" s="565"/>
      <c r="N43" s="565"/>
    </row>
    <row r="44" spans="2:14" hidden="1">
      <c r="B44" s="564"/>
      <c r="D44" s="535" t="s">
        <v>441</v>
      </c>
      <c r="K44" s="564"/>
      <c r="L44" s="565"/>
      <c r="N44" s="565"/>
    </row>
    <row r="45" spans="2:14" hidden="1">
      <c r="B45" s="564"/>
      <c r="D45" s="566" t="s">
        <v>437</v>
      </c>
      <c r="E45" s="576"/>
      <c r="F45" s="576"/>
      <c r="G45" s="576"/>
      <c r="H45" s="576"/>
      <c r="I45" s="576"/>
      <c r="J45" s="577"/>
      <c r="K45" s="567"/>
      <c r="L45" s="568"/>
      <c r="M45" s="569"/>
      <c r="N45" s="568"/>
    </row>
    <row r="46" spans="2:14" hidden="1">
      <c r="B46" s="564"/>
      <c r="D46" s="566" t="s">
        <v>432</v>
      </c>
      <c r="E46" s="576"/>
      <c r="F46" s="576"/>
      <c r="G46" s="576"/>
      <c r="H46" s="576"/>
      <c r="I46" s="576"/>
      <c r="J46" s="577"/>
      <c r="K46" s="567"/>
      <c r="L46" s="568"/>
      <c r="M46" s="569"/>
      <c r="N46" s="568"/>
    </row>
    <row r="47" spans="2:14" hidden="1">
      <c r="B47" s="564"/>
      <c r="D47" s="566" t="s">
        <v>433</v>
      </c>
      <c r="E47" s="576"/>
      <c r="F47" s="576"/>
      <c r="G47" s="576"/>
      <c r="H47" s="576"/>
      <c r="I47" s="576"/>
      <c r="J47" s="577"/>
      <c r="K47" s="567"/>
      <c r="L47" s="568"/>
      <c r="M47" s="569"/>
      <c r="N47" s="568"/>
    </row>
    <row r="48" spans="2:14" hidden="1">
      <c r="B48" s="564"/>
      <c r="D48" s="566" t="s">
        <v>434</v>
      </c>
      <c r="E48" s="576"/>
      <c r="F48" s="576"/>
      <c r="G48" s="576"/>
      <c r="H48" s="576"/>
      <c r="I48" s="576"/>
      <c r="J48" s="577"/>
      <c r="K48" s="567"/>
      <c r="L48" s="568"/>
      <c r="M48" s="569"/>
      <c r="N48" s="568"/>
    </row>
    <row r="49" spans="2:14" hidden="1">
      <c r="B49" s="564"/>
      <c r="D49" s="566" t="s">
        <v>435</v>
      </c>
      <c r="E49" s="576"/>
      <c r="F49" s="576"/>
      <c r="G49" s="576"/>
      <c r="H49" s="576"/>
      <c r="I49" s="576"/>
      <c r="J49" s="577"/>
      <c r="K49" s="567"/>
      <c r="L49" s="568"/>
      <c r="M49" s="569"/>
      <c r="N49" s="568"/>
    </row>
    <row r="50" spans="2:14" hidden="1">
      <c r="B50" s="564"/>
      <c r="D50" s="570" t="s">
        <v>442</v>
      </c>
      <c r="E50" s="578"/>
      <c r="F50" s="578"/>
      <c r="G50" s="578"/>
      <c r="H50" s="578"/>
      <c r="I50" s="578"/>
      <c r="J50" s="579"/>
      <c r="K50" s="572">
        <v>0</v>
      </c>
      <c r="L50" s="573">
        <v>0</v>
      </c>
      <c r="M50" s="574">
        <v>0</v>
      </c>
      <c r="N50" s="573">
        <v>0</v>
      </c>
    </row>
    <row r="51" spans="2:14" hidden="1">
      <c r="B51" s="564"/>
      <c r="K51" s="564"/>
      <c r="L51" s="565"/>
      <c r="N51" s="565"/>
    </row>
    <row r="52" spans="2:14">
      <c r="B52" s="564"/>
      <c r="C52" s="535"/>
      <c r="D52" s="535" t="s">
        <v>125</v>
      </c>
      <c r="K52" s="564"/>
      <c r="L52" s="565"/>
      <c r="N52" s="565"/>
    </row>
    <row r="53" spans="2:14">
      <c r="B53" s="564"/>
      <c r="D53" s="566" t="s">
        <v>431</v>
      </c>
      <c r="E53" s="496"/>
      <c r="F53" s="496"/>
      <c r="G53" s="496"/>
      <c r="H53" s="496"/>
      <c r="I53" s="496"/>
      <c r="J53" s="496"/>
      <c r="K53" s="567"/>
      <c r="L53" s="568"/>
      <c r="M53" s="569"/>
      <c r="N53" s="568"/>
    </row>
    <row r="54" spans="2:14">
      <c r="B54" s="564"/>
      <c r="D54" s="566" t="s">
        <v>432</v>
      </c>
      <c r="E54" s="496">
        <v>92822.281428198752</v>
      </c>
      <c r="F54" s="496">
        <v>99423.708306775079</v>
      </c>
      <c r="G54" s="496">
        <v>99234.218080395047</v>
      </c>
      <c r="H54" s="496">
        <v>99234.218080395047</v>
      </c>
      <c r="I54" s="496">
        <v>47675.963148108996</v>
      </c>
      <c r="J54" s="496">
        <v>47675.963148108996</v>
      </c>
      <c r="K54" s="567"/>
      <c r="L54" s="568"/>
      <c r="M54" s="569"/>
      <c r="N54" s="568"/>
    </row>
    <row r="55" spans="2:14" ht="14.25" customHeight="1">
      <c r="B55" s="564"/>
      <c r="D55" s="566" t="s">
        <v>433</v>
      </c>
      <c r="E55" s="496">
        <v>591031.66950200021</v>
      </c>
      <c r="F55" s="496">
        <v>649773.71159853006</v>
      </c>
      <c r="G55" s="496">
        <v>648535.31715716911</v>
      </c>
      <c r="H55" s="496">
        <v>649773.71159853006</v>
      </c>
      <c r="I55" s="496">
        <v>649773.71159853006</v>
      </c>
      <c r="J55" s="496">
        <v>649773.71159853006</v>
      </c>
      <c r="K55" s="567"/>
      <c r="L55" s="568"/>
      <c r="M55" s="569"/>
      <c r="N55" s="568"/>
    </row>
    <row r="56" spans="2:14">
      <c r="B56" s="564"/>
      <c r="D56" s="566" t="s">
        <v>434</v>
      </c>
      <c r="E56" s="496"/>
      <c r="F56" s="496"/>
      <c r="G56" s="496"/>
      <c r="H56" s="496"/>
      <c r="I56" s="496"/>
      <c r="J56" s="496"/>
      <c r="K56" s="567"/>
      <c r="L56" s="568"/>
      <c r="M56" s="569"/>
      <c r="N56" s="568"/>
    </row>
    <row r="57" spans="2:14">
      <c r="B57" s="564"/>
      <c r="D57" s="566" t="s">
        <v>443</v>
      </c>
      <c r="E57" s="496"/>
      <c r="F57" s="496"/>
      <c r="G57" s="496"/>
      <c r="H57" s="496"/>
      <c r="I57" s="496"/>
      <c r="J57" s="496"/>
      <c r="K57" s="567"/>
      <c r="L57" s="568"/>
      <c r="M57" s="569"/>
      <c r="N57" s="568"/>
    </row>
    <row r="58" spans="2:14">
      <c r="B58" s="564"/>
      <c r="D58" s="570" t="s">
        <v>444</v>
      </c>
      <c r="E58" s="571">
        <v>683853.950930199</v>
      </c>
      <c r="F58" s="571">
        <v>749197.41990530514</v>
      </c>
      <c r="G58" s="571">
        <v>747769.53523756412</v>
      </c>
      <c r="H58" s="571">
        <v>749007.92967892508</v>
      </c>
      <c r="I58" s="571">
        <v>697449.6747466391</v>
      </c>
      <c r="J58" s="571">
        <v>697449.6747466391</v>
      </c>
      <c r="K58" s="572">
        <v>0</v>
      </c>
      <c r="L58" s="573">
        <v>0</v>
      </c>
      <c r="M58" s="574">
        <v>0</v>
      </c>
      <c r="N58" s="573">
        <v>0</v>
      </c>
    </row>
    <row r="59" spans="2:14">
      <c r="B59" s="575"/>
      <c r="C59" s="535"/>
      <c r="K59" s="564"/>
      <c r="L59" s="565"/>
      <c r="N59" s="565"/>
    </row>
    <row r="60" spans="2:14">
      <c r="B60" s="564"/>
      <c r="K60" s="564"/>
      <c r="L60" s="565"/>
      <c r="N60" s="565"/>
    </row>
    <row r="61" spans="2:14">
      <c r="B61" s="564"/>
      <c r="D61" s="535" t="s">
        <v>134</v>
      </c>
      <c r="K61" s="564"/>
      <c r="L61" s="565"/>
      <c r="N61" s="565"/>
    </row>
    <row r="62" spans="2:14">
      <c r="B62" s="564"/>
      <c r="D62" s="566" t="s">
        <v>431</v>
      </c>
      <c r="E62" s="496"/>
      <c r="F62" s="496"/>
      <c r="G62" s="496"/>
      <c r="H62" s="496"/>
      <c r="I62" s="496"/>
      <c r="J62" s="496"/>
      <c r="K62" s="567"/>
      <c r="L62" s="568"/>
      <c r="M62" s="569"/>
      <c r="N62" s="568"/>
    </row>
    <row r="63" spans="2:14">
      <c r="B63" s="564"/>
      <c r="D63" s="566" t="s">
        <v>432</v>
      </c>
      <c r="E63" s="496"/>
      <c r="F63" s="496"/>
      <c r="G63" s="496"/>
      <c r="H63" s="496"/>
      <c r="I63" s="496"/>
      <c r="J63" s="496"/>
      <c r="K63" s="567"/>
      <c r="L63" s="568"/>
      <c r="M63" s="569"/>
      <c r="N63" s="568"/>
    </row>
    <row r="64" spans="2:14">
      <c r="B64" s="564"/>
      <c r="D64" s="566" t="s">
        <v>433</v>
      </c>
      <c r="E64" s="496"/>
      <c r="F64" s="496"/>
      <c r="G64" s="496"/>
      <c r="H64" s="496"/>
      <c r="I64" s="496"/>
      <c r="J64" s="496"/>
      <c r="K64" s="567"/>
      <c r="L64" s="568"/>
      <c r="M64" s="569"/>
      <c r="N64" s="568"/>
    </row>
    <row r="65" spans="2:14">
      <c r="B65" s="564"/>
      <c r="D65" s="566" t="s">
        <v>434</v>
      </c>
      <c r="E65" s="496">
        <v>687777.24</v>
      </c>
      <c r="F65" s="496">
        <v>687777.24</v>
      </c>
      <c r="G65" s="496">
        <v>687777.24</v>
      </c>
      <c r="H65" s="496">
        <v>687777.24</v>
      </c>
      <c r="I65" s="496">
        <v>687777.24</v>
      </c>
      <c r="J65" s="496">
        <v>687777.24</v>
      </c>
      <c r="K65" s="567"/>
      <c r="L65" s="568"/>
      <c r="M65" s="569"/>
      <c r="N65" s="568"/>
    </row>
    <row r="66" spans="2:14">
      <c r="B66" s="564"/>
      <c r="D66" s="566" t="s">
        <v>435</v>
      </c>
      <c r="E66" s="496">
        <v>2477102.52</v>
      </c>
      <c r="F66" s="496">
        <v>2477102.52</v>
      </c>
      <c r="G66" s="496">
        <v>2477102.52</v>
      </c>
      <c r="H66" s="496">
        <v>2477102.52</v>
      </c>
      <c r="I66" s="496">
        <v>2477102.52</v>
      </c>
      <c r="J66" s="496">
        <v>2477102.52</v>
      </c>
      <c r="K66" s="567"/>
      <c r="L66" s="568"/>
      <c r="M66" s="569"/>
      <c r="N66" s="568"/>
    </row>
    <row r="67" spans="2:14">
      <c r="B67" s="564"/>
      <c r="D67" s="570" t="s">
        <v>445</v>
      </c>
      <c r="E67" s="571">
        <v>3164879.76</v>
      </c>
      <c r="F67" s="571">
        <v>3164879.76</v>
      </c>
      <c r="G67" s="571">
        <v>3164879.76</v>
      </c>
      <c r="H67" s="571">
        <v>3164879.76</v>
      </c>
      <c r="I67" s="571">
        <v>3164879.76</v>
      </c>
      <c r="J67" s="571">
        <v>3164879.76</v>
      </c>
      <c r="K67" s="572">
        <v>0</v>
      </c>
      <c r="L67" s="573">
        <v>0</v>
      </c>
      <c r="M67" s="574">
        <v>0</v>
      </c>
      <c r="N67" s="573">
        <v>0</v>
      </c>
    </row>
    <row r="68" spans="2:14">
      <c r="B68" s="564"/>
      <c r="K68" s="564"/>
      <c r="L68" s="565"/>
      <c r="N68" s="565"/>
    </row>
    <row r="69" spans="2:14">
      <c r="B69" s="564"/>
      <c r="K69" s="564"/>
      <c r="L69" s="565"/>
      <c r="N69" s="565"/>
    </row>
    <row r="70" spans="2:14" ht="13.5" thickBot="1">
      <c r="B70" s="580"/>
      <c r="C70" s="581" t="s">
        <v>426</v>
      </c>
      <c r="D70" s="581"/>
      <c r="E70" s="582">
        <v>26273258.382459879</v>
      </c>
      <c r="F70" s="582">
        <v>27506148.602243006</v>
      </c>
      <c r="G70" s="582">
        <v>25546703.859730907</v>
      </c>
      <c r="H70" s="582">
        <v>23977373.806612886</v>
      </c>
      <c r="I70" s="582">
        <v>23951322.810918301</v>
      </c>
      <c r="J70" s="582">
        <v>22965650.339666419</v>
      </c>
      <c r="K70" s="583">
        <v>0</v>
      </c>
      <c r="L70" s="584">
        <v>0</v>
      </c>
      <c r="M70" s="585">
        <v>0</v>
      </c>
      <c r="N70" s="584">
        <v>0</v>
      </c>
    </row>
  </sheetData>
  <mergeCells count="3">
    <mergeCell ref="B2:N2"/>
    <mergeCell ref="M5:N5"/>
    <mergeCell ref="K5:L5"/>
  </mergeCells>
  <phoneticPr fontId="17" type="noConversion"/>
  <pageMargins left="0.7" right="0.7" top="0.75" bottom="0.75" header="0.3" footer="0.3"/>
  <pageSetup paperSize="3" fitToHeight="0" orientation="landscape" r:id="rId1"/>
  <headerFooter>
    <oddHeader xml:space="preserve">&amp;L&amp;"Times New Roman,Bold"&amp;KFF0000VA-180815-UC - MOD. 13 </oddHead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R150"/>
  <sheetViews>
    <sheetView zoomScaleNormal="100" workbookViewId="0">
      <selection activeCell="D3" sqref="D3"/>
    </sheetView>
  </sheetViews>
  <sheetFormatPr defaultColWidth="9.296875" defaultRowHeight="13"/>
  <cols>
    <col min="1" max="1" width="3.19921875" style="476" customWidth="1"/>
    <col min="2" max="3" width="4.69921875" style="476" customWidth="1"/>
    <col min="4" max="4" width="64.69921875" style="476" customWidth="1"/>
    <col min="5" max="5" width="12.296875" style="476" hidden="1" customWidth="1"/>
    <col min="6" max="11" width="12.796875" style="477" customWidth="1"/>
    <col min="12" max="12" width="2.796875" style="477" customWidth="1"/>
    <col min="13" max="14" width="13" style="477" customWidth="1"/>
    <col min="15" max="15" width="2.796875" style="477" customWidth="1"/>
    <col min="16" max="17" width="13" style="477" customWidth="1"/>
    <col min="18" max="16384" width="9.296875" style="476"/>
  </cols>
  <sheetData>
    <row r="1" spans="2:18">
      <c r="B1" s="339" t="s">
        <v>1252</v>
      </c>
    </row>
    <row r="2" spans="2:18">
      <c r="B2" s="1170" t="s">
        <v>446</v>
      </c>
      <c r="C2" s="1170"/>
      <c r="D2" s="1170"/>
      <c r="E2" s="1170"/>
      <c r="F2" s="1170"/>
      <c r="G2" s="1170"/>
      <c r="H2" s="1170"/>
      <c r="I2" s="1170"/>
      <c r="J2" s="1170"/>
      <c r="K2" s="1170"/>
      <c r="L2" s="1170"/>
      <c r="M2" s="1170"/>
      <c r="N2" s="1170"/>
      <c r="O2" s="1170"/>
    </row>
    <row r="3" spans="2:18">
      <c r="B3" s="478"/>
      <c r="C3" s="535"/>
      <c r="D3" s="535"/>
      <c r="E3" s="535"/>
    </row>
    <row r="4" spans="2:18">
      <c r="B4" s="478"/>
      <c r="C4" s="535"/>
      <c r="D4" s="535"/>
      <c r="E4" s="535"/>
      <c r="F4" s="477" t="s">
        <v>31</v>
      </c>
      <c r="M4" s="1267" t="s">
        <v>189</v>
      </c>
      <c r="N4" s="1267"/>
      <c r="P4" s="1267" t="s">
        <v>190</v>
      </c>
      <c r="Q4" s="1267"/>
    </row>
    <row r="5" spans="2:18" ht="32.25" customHeight="1" thickBot="1">
      <c r="B5" s="1208" t="s">
        <v>30</v>
      </c>
      <c r="C5" s="1208"/>
      <c r="D5" s="1208"/>
      <c r="E5" s="1124"/>
      <c r="F5" s="481" t="s">
        <v>31</v>
      </c>
      <c r="G5" s="481" t="s">
        <v>32</v>
      </c>
      <c r="H5" s="481" t="s">
        <v>33</v>
      </c>
      <c r="I5" s="481" t="s">
        <v>34</v>
      </c>
      <c r="J5" s="481" t="s">
        <v>35</v>
      </c>
      <c r="K5" s="481" t="s">
        <v>36</v>
      </c>
      <c r="L5" s="482"/>
      <c r="M5" s="483" t="s">
        <v>38</v>
      </c>
      <c r="N5" s="483" t="s">
        <v>39</v>
      </c>
      <c r="O5" s="482"/>
      <c r="P5" s="483" t="s">
        <v>41</v>
      </c>
      <c r="Q5" s="483" t="s">
        <v>42</v>
      </c>
    </row>
    <row r="6" spans="2:18" ht="13.5" thickBot="1">
      <c r="B6" s="536" t="s">
        <v>44</v>
      </c>
      <c r="C6" s="536"/>
      <c r="D6" s="537"/>
      <c r="E6" s="537"/>
      <c r="F6" s="486"/>
      <c r="G6" s="486"/>
      <c r="H6" s="486"/>
      <c r="I6" s="486"/>
      <c r="J6" s="486"/>
      <c r="K6" s="486"/>
      <c r="M6" s="487"/>
      <c r="N6" s="486"/>
      <c r="P6" s="487"/>
      <c r="Q6" s="486"/>
    </row>
    <row r="7" spans="2:18">
      <c r="C7" s="1259" t="s">
        <v>45</v>
      </c>
      <c r="D7" s="1260"/>
      <c r="E7" s="1260"/>
      <c r="F7" s="1260"/>
      <c r="G7" s="1260"/>
      <c r="H7" s="1260"/>
      <c r="I7" s="1260"/>
      <c r="J7" s="1260"/>
      <c r="K7" s="1260"/>
      <c r="M7" s="1268"/>
      <c r="N7" s="1269"/>
      <c r="P7" s="1268"/>
      <c r="Q7" s="1269"/>
    </row>
    <row r="8" spans="2:18">
      <c r="D8" s="488" t="s">
        <v>46</v>
      </c>
      <c r="E8" s="489"/>
      <c r="F8" s="490" t="s">
        <v>219</v>
      </c>
      <c r="G8" s="491">
        <v>0.9</v>
      </c>
      <c r="H8" s="491">
        <v>0.9</v>
      </c>
      <c r="I8" s="491">
        <v>0.9</v>
      </c>
      <c r="J8" s="491">
        <v>0.9</v>
      </c>
      <c r="K8" s="491">
        <v>0.9</v>
      </c>
      <c r="M8" s="491">
        <f>K8</f>
        <v>0.9</v>
      </c>
      <c r="N8" s="491">
        <f>M8</f>
        <v>0.9</v>
      </c>
      <c r="P8" s="491">
        <f>N8</f>
        <v>0.9</v>
      </c>
      <c r="Q8" s="491">
        <f>N8</f>
        <v>0.9</v>
      </c>
    </row>
    <row r="9" spans="2:18">
      <c r="C9" s="392"/>
      <c r="D9" s="392"/>
      <c r="E9" s="392"/>
      <c r="F9" s="392"/>
      <c r="G9" s="392"/>
      <c r="H9" s="392"/>
      <c r="I9" s="392"/>
      <c r="J9" s="392"/>
      <c r="K9" s="392"/>
      <c r="L9" s="392"/>
      <c r="M9" s="392"/>
      <c r="N9" s="392"/>
      <c r="O9" s="392"/>
      <c r="P9" s="392"/>
      <c r="Q9" s="392"/>
      <c r="R9" s="492"/>
    </row>
    <row r="11" spans="2:18">
      <c r="B11" s="538" t="s">
        <v>48</v>
      </c>
      <c r="C11" s="538"/>
      <c r="D11" s="538"/>
      <c r="E11" s="494"/>
      <c r="F11" s="494"/>
      <c r="G11" s="494"/>
      <c r="H11" s="494"/>
      <c r="I11" s="494"/>
      <c r="J11" s="494"/>
      <c r="K11" s="494"/>
      <c r="L11" s="392"/>
      <c r="M11" s="494"/>
      <c r="N11" s="494"/>
      <c r="O11" s="392"/>
      <c r="P11" s="494"/>
      <c r="Q11" s="494"/>
      <c r="R11" s="492"/>
    </row>
    <row r="12" spans="2:18" ht="13.5" thickBot="1">
      <c r="C12" s="1270" t="s">
        <v>49</v>
      </c>
      <c r="D12" s="1271"/>
      <c r="E12" s="1271"/>
      <c r="F12" s="1271"/>
      <c r="G12" s="1271"/>
      <c r="H12" s="1271"/>
      <c r="I12" s="1271"/>
      <c r="J12" s="1271"/>
      <c r="K12" s="1272"/>
      <c r="L12" s="392"/>
      <c r="M12" s="1212"/>
      <c r="N12" s="1212"/>
      <c r="O12" s="392"/>
      <c r="P12" s="1212"/>
      <c r="Q12" s="1212"/>
      <c r="R12" s="492"/>
    </row>
    <row r="13" spans="2:18">
      <c r="C13" s="1264" t="s">
        <v>50</v>
      </c>
      <c r="D13" s="1265"/>
      <c r="E13" s="1265"/>
      <c r="F13" s="1265"/>
      <c r="G13" s="1265"/>
      <c r="H13" s="1265"/>
      <c r="I13" s="1265"/>
      <c r="J13" s="1265"/>
      <c r="K13" s="1266"/>
      <c r="L13" s="392"/>
      <c r="M13" s="1212"/>
      <c r="N13" s="1212"/>
      <c r="O13" s="392"/>
      <c r="P13" s="1212"/>
      <c r="Q13" s="1212"/>
      <c r="R13" s="492"/>
    </row>
    <row r="14" spans="2:18">
      <c r="C14" s="392"/>
      <c r="D14" s="495" t="s">
        <v>51</v>
      </c>
      <c r="E14" s="496" t="s">
        <v>194</v>
      </c>
      <c r="F14" s="490" t="s">
        <v>219</v>
      </c>
      <c r="G14" s="491">
        <v>0</v>
      </c>
      <c r="H14" s="491">
        <v>0</v>
      </c>
      <c r="I14" s="491">
        <v>0</v>
      </c>
      <c r="J14" s="491">
        <v>0</v>
      </c>
      <c r="K14" s="491">
        <v>0</v>
      </c>
      <c r="M14" s="491">
        <v>0</v>
      </c>
      <c r="N14" s="491">
        <v>0</v>
      </c>
      <c r="P14" s="491">
        <v>0</v>
      </c>
      <c r="Q14" s="491">
        <v>0</v>
      </c>
      <c r="R14" s="492"/>
    </row>
    <row r="15" spans="2:18">
      <c r="C15" s="392"/>
      <c r="D15" s="495" t="s">
        <v>52</v>
      </c>
      <c r="E15" s="496" t="s">
        <v>194</v>
      </c>
      <c r="F15" s="490" t="s">
        <v>219</v>
      </c>
      <c r="G15" s="491">
        <v>0</v>
      </c>
      <c r="H15" s="491">
        <v>0</v>
      </c>
      <c r="I15" s="491">
        <v>0</v>
      </c>
      <c r="J15" s="491">
        <v>0</v>
      </c>
      <c r="K15" s="491">
        <v>0</v>
      </c>
      <c r="M15" s="491">
        <v>0</v>
      </c>
      <c r="N15" s="491">
        <v>0</v>
      </c>
      <c r="P15" s="491">
        <v>0</v>
      </c>
      <c r="Q15" s="491">
        <v>0</v>
      </c>
      <c r="R15" s="492"/>
    </row>
    <row r="16" spans="2:18">
      <c r="C16" s="392"/>
      <c r="D16" s="495" t="s">
        <v>53</v>
      </c>
      <c r="E16" s="496" t="s">
        <v>194</v>
      </c>
      <c r="F16" s="490" t="s">
        <v>219</v>
      </c>
      <c r="G16" s="491">
        <v>0</v>
      </c>
      <c r="H16" s="491">
        <v>0</v>
      </c>
      <c r="I16" s="491">
        <v>0</v>
      </c>
      <c r="J16" s="491">
        <v>0</v>
      </c>
      <c r="K16" s="491">
        <v>0</v>
      </c>
      <c r="M16" s="491">
        <v>0</v>
      </c>
      <c r="N16" s="491">
        <v>0</v>
      </c>
      <c r="P16" s="491">
        <v>0</v>
      </c>
      <c r="Q16" s="491">
        <v>0</v>
      </c>
      <c r="R16" s="492"/>
    </row>
    <row r="17" spans="3:18">
      <c r="C17" s="392"/>
      <c r="D17" s="495" t="s">
        <v>54</v>
      </c>
      <c r="E17" s="496" t="s">
        <v>194</v>
      </c>
      <c r="F17" s="490" t="s">
        <v>219</v>
      </c>
      <c r="G17" s="491">
        <v>0</v>
      </c>
      <c r="H17" s="491">
        <v>0</v>
      </c>
      <c r="I17" s="491">
        <v>0</v>
      </c>
      <c r="J17" s="491">
        <v>0</v>
      </c>
      <c r="K17" s="491">
        <v>0</v>
      </c>
      <c r="M17" s="491">
        <v>0</v>
      </c>
      <c r="N17" s="491">
        <v>0</v>
      </c>
      <c r="P17" s="491">
        <v>0</v>
      </c>
      <c r="Q17" s="491">
        <v>0</v>
      </c>
      <c r="R17" s="492"/>
    </row>
    <row r="18" spans="3:18">
      <c r="C18" s="392"/>
      <c r="D18" s="497" t="s">
        <v>55</v>
      </c>
      <c r="E18" s="496" t="s">
        <v>194</v>
      </c>
      <c r="F18" s="490" t="s">
        <v>219</v>
      </c>
      <c r="G18" s="491">
        <v>0</v>
      </c>
      <c r="H18" s="491">
        <v>0</v>
      </c>
      <c r="I18" s="491">
        <v>0</v>
      </c>
      <c r="J18" s="491">
        <v>0</v>
      </c>
      <c r="K18" s="491">
        <v>0</v>
      </c>
      <c r="M18" s="491">
        <v>0</v>
      </c>
      <c r="N18" s="491">
        <v>0</v>
      </c>
      <c r="P18" s="491">
        <v>0</v>
      </c>
      <c r="Q18" s="491">
        <v>0</v>
      </c>
      <c r="R18" s="492"/>
    </row>
    <row r="19" spans="3:18">
      <c r="C19" s="392"/>
      <c r="D19" s="497" t="s">
        <v>56</v>
      </c>
      <c r="E19" s="496" t="s">
        <v>194</v>
      </c>
      <c r="F19" s="490" t="s">
        <v>219</v>
      </c>
      <c r="G19" s="491">
        <v>0</v>
      </c>
      <c r="H19" s="491">
        <v>0</v>
      </c>
      <c r="I19" s="491">
        <v>0</v>
      </c>
      <c r="J19" s="491">
        <v>0</v>
      </c>
      <c r="K19" s="491">
        <v>0</v>
      </c>
      <c r="M19" s="491">
        <v>0</v>
      </c>
      <c r="N19" s="491">
        <v>0</v>
      </c>
      <c r="P19" s="491">
        <v>0</v>
      </c>
      <c r="Q19" s="491">
        <v>0</v>
      </c>
      <c r="R19" s="492"/>
    </row>
    <row r="20" spans="3:18">
      <c r="C20" s="392"/>
      <c r="D20" s="498"/>
      <c r="E20" s="496"/>
      <c r="F20" s="490"/>
      <c r="G20" s="491"/>
      <c r="H20" s="491"/>
      <c r="I20" s="491"/>
      <c r="J20" s="491"/>
      <c r="K20" s="491"/>
      <c r="M20" s="491"/>
      <c r="N20" s="491"/>
      <c r="P20" s="491"/>
      <c r="Q20" s="491"/>
      <c r="R20" s="492"/>
    </row>
    <row r="21" spans="3:18">
      <c r="C21" s="392"/>
      <c r="D21" s="392"/>
      <c r="E21" s="392"/>
      <c r="F21" s="476"/>
      <c r="G21" s="476"/>
      <c r="H21" s="476"/>
      <c r="I21" s="476"/>
      <c r="J21" s="476"/>
      <c r="K21" s="476"/>
      <c r="L21" s="476"/>
      <c r="M21" s="476"/>
      <c r="N21" s="476"/>
      <c r="O21" s="476"/>
      <c r="P21" s="476"/>
      <c r="Q21" s="476"/>
    </row>
    <row r="22" spans="3:18" ht="13.5" thickBot="1">
      <c r="C22" s="392"/>
      <c r="D22" s="392"/>
      <c r="E22" s="392"/>
      <c r="F22" s="392"/>
      <c r="G22" s="392"/>
      <c r="H22" s="392"/>
      <c r="I22" s="392"/>
      <c r="J22" s="392"/>
      <c r="K22" s="392"/>
      <c r="L22" s="392"/>
      <c r="M22" s="392"/>
      <c r="N22" s="392"/>
      <c r="O22" s="392"/>
      <c r="P22" s="392"/>
      <c r="Q22" s="392"/>
      <c r="R22" s="492"/>
    </row>
    <row r="23" spans="3:18">
      <c r="C23" s="1259" t="s">
        <v>447</v>
      </c>
      <c r="D23" s="1260"/>
      <c r="E23" s="1260"/>
      <c r="F23" s="1260"/>
      <c r="G23" s="1260"/>
      <c r="H23" s="1260"/>
      <c r="I23" s="1260"/>
      <c r="J23" s="1260"/>
      <c r="K23" s="1261"/>
      <c r="L23" s="476"/>
      <c r="M23" s="1179"/>
      <c r="N23" s="1180"/>
      <c r="O23" s="476"/>
      <c r="P23" s="1179"/>
      <c r="Q23" s="1180"/>
    </row>
    <row r="24" spans="3:18">
      <c r="C24" s="392"/>
      <c r="D24" s="498" t="s">
        <v>59</v>
      </c>
      <c r="E24" s="496" t="s">
        <v>195</v>
      </c>
      <c r="F24" s="490" t="s">
        <v>219</v>
      </c>
      <c r="G24" s="491">
        <v>0</v>
      </c>
      <c r="H24" s="491">
        <v>0</v>
      </c>
      <c r="I24" s="491">
        <v>0</v>
      </c>
      <c r="J24" s="491">
        <v>0</v>
      </c>
      <c r="K24" s="491">
        <v>0</v>
      </c>
      <c r="M24" s="491">
        <v>0</v>
      </c>
      <c r="N24" s="491">
        <v>0</v>
      </c>
      <c r="P24" s="491">
        <v>0</v>
      </c>
      <c r="Q24" s="491">
        <v>0</v>
      </c>
    </row>
    <row r="25" spans="3:18">
      <c r="C25" s="392"/>
      <c r="D25" s="498" t="s">
        <v>60</v>
      </c>
      <c r="E25" s="496" t="s">
        <v>196</v>
      </c>
      <c r="F25" s="490" t="s">
        <v>219</v>
      </c>
      <c r="G25" s="491">
        <v>0</v>
      </c>
      <c r="H25" s="491">
        <v>0</v>
      </c>
      <c r="I25" s="491">
        <v>0</v>
      </c>
      <c r="J25" s="491">
        <v>0</v>
      </c>
      <c r="K25" s="491">
        <v>0</v>
      </c>
      <c r="M25" s="491">
        <v>0</v>
      </c>
      <c r="N25" s="491">
        <v>0</v>
      </c>
      <c r="P25" s="491">
        <v>0</v>
      </c>
      <c r="Q25" s="491">
        <v>0</v>
      </c>
    </row>
    <row r="26" spans="3:18">
      <c r="C26" s="392"/>
      <c r="D26" s="392"/>
      <c r="E26" s="392"/>
      <c r="F26" s="476"/>
      <c r="G26" s="476"/>
      <c r="H26" s="476"/>
      <c r="I26" s="476"/>
      <c r="J26" s="476"/>
      <c r="K26" s="476"/>
      <c r="L26" s="476"/>
      <c r="M26" s="476"/>
      <c r="N26" s="476"/>
      <c r="O26" s="476"/>
      <c r="P26" s="476"/>
      <c r="Q26" s="476"/>
    </row>
    <row r="27" spans="3:18">
      <c r="C27" s="392"/>
      <c r="D27" s="392"/>
      <c r="E27" s="392"/>
      <c r="F27" s="476"/>
      <c r="G27" s="476"/>
      <c r="H27" s="476"/>
      <c r="I27" s="476"/>
      <c r="J27" s="476"/>
      <c r="K27" s="476"/>
      <c r="L27" s="476"/>
      <c r="M27" s="476"/>
      <c r="N27" s="476"/>
      <c r="O27" s="476"/>
      <c r="P27" s="476"/>
      <c r="Q27" s="476"/>
    </row>
    <row r="28" spans="3:18" ht="13.5" thickBot="1">
      <c r="C28" s="1256" t="s">
        <v>61</v>
      </c>
      <c r="D28" s="1257"/>
      <c r="E28" s="1257"/>
      <c r="F28" s="1257"/>
      <c r="G28" s="1257"/>
      <c r="H28" s="1257"/>
      <c r="I28" s="1257"/>
      <c r="J28" s="1257"/>
      <c r="K28" s="1258"/>
      <c r="L28" s="476"/>
      <c r="M28" s="1179"/>
      <c r="N28" s="1180"/>
      <c r="O28" s="476"/>
      <c r="P28" s="1179"/>
      <c r="Q28" s="1180"/>
    </row>
    <row r="29" spans="3:18">
      <c r="C29" s="1259" t="s">
        <v>62</v>
      </c>
      <c r="D29" s="1260"/>
      <c r="E29" s="1260"/>
      <c r="F29" s="1260"/>
      <c r="G29" s="1260"/>
      <c r="H29" s="1260"/>
      <c r="I29" s="1260"/>
      <c r="J29" s="1260"/>
      <c r="K29" s="1261"/>
      <c r="L29" s="476"/>
      <c r="M29" s="1179"/>
      <c r="N29" s="1180"/>
      <c r="O29" s="476"/>
      <c r="P29" s="1179"/>
      <c r="Q29" s="1180"/>
    </row>
    <row r="30" spans="3:18" s="499" customFormat="1">
      <c r="D30" s="500" t="s">
        <v>63</v>
      </c>
      <c r="E30" s="496" t="s">
        <v>194</v>
      </c>
      <c r="F30" s="490" t="s">
        <v>219</v>
      </c>
      <c r="G30" s="491">
        <v>0</v>
      </c>
      <c r="H30" s="491">
        <v>0</v>
      </c>
      <c r="I30" s="491">
        <v>0</v>
      </c>
      <c r="J30" s="491">
        <v>0</v>
      </c>
      <c r="K30" s="491">
        <v>0</v>
      </c>
      <c r="L30" s="477"/>
      <c r="M30" s="491">
        <v>0</v>
      </c>
      <c r="N30" s="491">
        <v>0</v>
      </c>
      <c r="O30" s="477"/>
      <c r="P30" s="491">
        <v>0</v>
      </c>
      <c r="Q30" s="491">
        <v>0</v>
      </c>
    </row>
    <row r="31" spans="3:18" s="499" customFormat="1">
      <c r="D31" s="500" t="s">
        <v>64</v>
      </c>
      <c r="E31" s="496" t="s">
        <v>194</v>
      </c>
      <c r="F31" s="490" t="s">
        <v>219</v>
      </c>
      <c r="G31" s="491">
        <v>0</v>
      </c>
      <c r="H31" s="491">
        <v>0</v>
      </c>
      <c r="I31" s="491">
        <v>0</v>
      </c>
      <c r="J31" s="491">
        <v>0</v>
      </c>
      <c r="K31" s="491">
        <v>0</v>
      </c>
      <c r="L31" s="477"/>
      <c r="M31" s="491">
        <v>0</v>
      </c>
      <c r="N31" s="491">
        <v>0</v>
      </c>
      <c r="O31" s="477"/>
      <c r="P31" s="491">
        <v>0</v>
      </c>
      <c r="Q31" s="491">
        <v>0</v>
      </c>
    </row>
    <row r="32" spans="3:18" s="499" customFormat="1">
      <c r="D32" s="500" t="s">
        <v>65</v>
      </c>
      <c r="E32" s="496" t="s">
        <v>194</v>
      </c>
      <c r="F32" s="490" t="s">
        <v>219</v>
      </c>
      <c r="G32" s="491">
        <v>0</v>
      </c>
      <c r="H32" s="491">
        <v>0</v>
      </c>
      <c r="I32" s="491">
        <v>0</v>
      </c>
      <c r="J32" s="491">
        <v>0</v>
      </c>
      <c r="K32" s="491">
        <v>0</v>
      </c>
      <c r="L32" s="477"/>
      <c r="M32" s="491">
        <v>0</v>
      </c>
      <c r="N32" s="491">
        <v>0</v>
      </c>
      <c r="O32" s="477"/>
      <c r="P32" s="491">
        <v>0</v>
      </c>
      <c r="Q32" s="491">
        <v>0</v>
      </c>
    </row>
    <row r="33" spans="3:17">
      <c r="D33" s="500" t="s">
        <v>66</v>
      </c>
      <c r="E33" s="496" t="s">
        <v>194</v>
      </c>
      <c r="F33" s="490" t="s">
        <v>219</v>
      </c>
      <c r="G33" s="491">
        <v>0</v>
      </c>
      <c r="H33" s="491">
        <v>0</v>
      </c>
      <c r="I33" s="491">
        <v>0</v>
      </c>
      <c r="J33" s="491">
        <v>0</v>
      </c>
      <c r="K33" s="491">
        <v>0</v>
      </c>
      <c r="M33" s="491">
        <v>0</v>
      </c>
      <c r="N33" s="491">
        <v>0</v>
      </c>
      <c r="P33" s="491">
        <v>0</v>
      </c>
      <c r="Q33" s="491">
        <v>0</v>
      </c>
    </row>
    <row r="34" spans="3:17" s="499" customFormat="1">
      <c r="D34" s="500" t="s">
        <v>67</v>
      </c>
      <c r="E34" s="496" t="s">
        <v>194</v>
      </c>
      <c r="F34" s="490" t="s">
        <v>219</v>
      </c>
      <c r="G34" s="491">
        <v>0</v>
      </c>
      <c r="H34" s="491">
        <v>0</v>
      </c>
      <c r="I34" s="491">
        <v>0</v>
      </c>
      <c r="J34" s="491">
        <v>0</v>
      </c>
      <c r="K34" s="491">
        <v>0</v>
      </c>
      <c r="L34" s="477"/>
      <c r="M34" s="491">
        <v>0</v>
      </c>
      <c r="N34" s="491">
        <v>0</v>
      </c>
      <c r="O34" s="477"/>
      <c r="P34" s="491">
        <v>0</v>
      </c>
      <c r="Q34" s="491">
        <v>0</v>
      </c>
    </row>
    <row r="35" spans="3:17">
      <c r="C35" s="392"/>
      <c r="D35" s="392"/>
      <c r="E35" s="392"/>
      <c r="F35" s="476"/>
      <c r="G35" s="476"/>
      <c r="H35" s="476"/>
      <c r="I35" s="476"/>
      <c r="J35" s="476"/>
      <c r="K35" s="476"/>
      <c r="L35" s="476"/>
      <c r="M35" s="476"/>
      <c r="N35" s="476"/>
      <c r="O35" s="476"/>
      <c r="P35" s="476"/>
      <c r="Q35" s="476"/>
    </row>
    <row r="36" spans="3:17">
      <c r="C36" s="392"/>
      <c r="D36" s="392"/>
      <c r="E36" s="392"/>
      <c r="F36" s="476"/>
      <c r="G36" s="476"/>
      <c r="H36" s="476"/>
      <c r="I36" s="476"/>
      <c r="J36" s="476"/>
      <c r="K36" s="476"/>
      <c r="L36" s="476"/>
      <c r="M36" s="476"/>
      <c r="N36" s="476"/>
      <c r="O36" s="476"/>
      <c r="P36" s="476"/>
      <c r="Q36" s="476"/>
    </row>
    <row r="37" spans="3:17">
      <c r="C37" s="1226" t="s">
        <v>68</v>
      </c>
      <c r="D37" s="1262"/>
      <c r="E37" s="1262"/>
      <c r="F37" s="1262"/>
      <c r="G37" s="1262"/>
      <c r="H37" s="1262"/>
      <c r="I37" s="1262"/>
      <c r="J37" s="1262"/>
      <c r="K37" s="1263"/>
      <c r="L37" s="476"/>
      <c r="M37" s="1179"/>
      <c r="N37" s="1180"/>
      <c r="O37" s="476"/>
      <c r="P37" s="1179"/>
      <c r="Q37" s="1180"/>
    </row>
    <row r="38" spans="3:17">
      <c r="C38" s="539" t="s">
        <v>69</v>
      </c>
      <c r="D38" s="539"/>
      <c r="E38" s="539"/>
      <c r="F38" s="539"/>
      <c r="G38" s="539"/>
      <c r="H38" s="539"/>
      <c r="I38" s="539"/>
      <c r="J38" s="539"/>
      <c r="K38" s="539"/>
      <c r="L38" s="476"/>
      <c r="M38" s="1179"/>
      <c r="N38" s="1180"/>
      <c r="O38" s="476"/>
      <c r="P38" s="1179"/>
      <c r="Q38" s="1180"/>
    </row>
    <row r="39" spans="3:17">
      <c r="D39" s="488" t="s">
        <v>70</v>
      </c>
      <c r="E39" s="496" t="s">
        <v>200</v>
      </c>
      <c r="F39" s="490" t="s">
        <v>219</v>
      </c>
      <c r="G39" s="491">
        <v>0.9</v>
      </c>
      <c r="H39" s="491">
        <v>0.9</v>
      </c>
      <c r="I39" s="491">
        <v>0.9</v>
      </c>
      <c r="J39" s="491">
        <v>0.9</v>
      </c>
      <c r="K39" s="491">
        <v>0.9</v>
      </c>
      <c r="M39" s="491">
        <f t="shared" ref="M39:M49" si="0">K39</f>
        <v>0.9</v>
      </c>
      <c r="N39" s="491">
        <f t="shared" ref="N39:N49" si="1">M39</f>
        <v>0.9</v>
      </c>
      <c r="P39" s="491">
        <f t="shared" ref="P39:P49" si="2">N39</f>
        <v>0.9</v>
      </c>
      <c r="Q39" s="491">
        <f t="shared" ref="Q39:Q49" si="3">N39</f>
        <v>0.9</v>
      </c>
    </row>
    <row r="40" spans="3:17">
      <c r="D40" s="488" t="s">
        <v>71</v>
      </c>
      <c r="E40" s="496" t="s">
        <v>200</v>
      </c>
      <c r="F40" s="490" t="s">
        <v>219</v>
      </c>
      <c r="G40" s="491">
        <v>0.9</v>
      </c>
      <c r="H40" s="491">
        <v>0.9</v>
      </c>
      <c r="I40" s="491">
        <v>0.9</v>
      </c>
      <c r="J40" s="491">
        <v>0.9</v>
      </c>
      <c r="K40" s="491">
        <v>0.9</v>
      </c>
      <c r="M40" s="491">
        <f t="shared" ref="M40" si="4">K40</f>
        <v>0.9</v>
      </c>
      <c r="N40" s="491">
        <f t="shared" ref="N40" si="5">M40</f>
        <v>0.9</v>
      </c>
      <c r="P40" s="491">
        <f t="shared" ref="P40" si="6">N40</f>
        <v>0.9</v>
      </c>
      <c r="Q40" s="491">
        <f t="shared" ref="Q40" si="7">N40</f>
        <v>0.9</v>
      </c>
    </row>
    <row r="41" spans="3:17">
      <c r="D41" s="488" t="s">
        <v>72</v>
      </c>
      <c r="E41" s="496" t="s">
        <v>200</v>
      </c>
      <c r="F41" s="490" t="s">
        <v>219</v>
      </c>
      <c r="G41" s="491">
        <v>0.9</v>
      </c>
      <c r="H41" s="491">
        <v>0.9</v>
      </c>
      <c r="I41" s="491">
        <v>0.9</v>
      </c>
      <c r="J41" s="491">
        <v>0.9</v>
      </c>
      <c r="K41" s="491">
        <v>0.9</v>
      </c>
      <c r="M41" s="491">
        <f t="shared" si="0"/>
        <v>0.9</v>
      </c>
      <c r="N41" s="491">
        <f t="shared" si="1"/>
        <v>0.9</v>
      </c>
      <c r="P41" s="491">
        <f t="shared" si="2"/>
        <v>0.9</v>
      </c>
      <c r="Q41" s="491">
        <f t="shared" si="3"/>
        <v>0.9</v>
      </c>
    </row>
    <row r="42" spans="3:17">
      <c r="D42" s="488" t="s">
        <v>73</v>
      </c>
      <c r="E42" s="496" t="s">
        <v>200</v>
      </c>
      <c r="F42" s="490" t="s">
        <v>219</v>
      </c>
      <c r="G42" s="491">
        <v>0.9</v>
      </c>
      <c r="H42" s="491">
        <v>0.9</v>
      </c>
      <c r="I42" s="491">
        <v>0.9</v>
      </c>
      <c r="J42" s="491">
        <v>0.9</v>
      </c>
      <c r="K42" s="491">
        <v>0.9</v>
      </c>
      <c r="M42" s="491">
        <f t="shared" si="0"/>
        <v>0.9</v>
      </c>
      <c r="N42" s="491">
        <f t="shared" si="1"/>
        <v>0.9</v>
      </c>
      <c r="P42" s="491">
        <f t="shared" si="2"/>
        <v>0.9</v>
      </c>
      <c r="Q42" s="491">
        <f t="shared" si="3"/>
        <v>0.9</v>
      </c>
    </row>
    <row r="43" spans="3:17">
      <c r="D43" s="488" t="s">
        <v>74</v>
      </c>
      <c r="E43" s="496" t="s">
        <v>200</v>
      </c>
      <c r="F43" s="490" t="s">
        <v>219</v>
      </c>
      <c r="G43" s="491">
        <v>0.9</v>
      </c>
      <c r="H43" s="491">
        <v>0.9</v>
      </c>
      <c r="I43" s="491">
        <v>0.9</v>
      </c>
      <c r="J43" s="491">
        <v>0.9</v>
      </c>
      <c r="K43" s="491">
        <v>0.9</v>
      </c>
      <c r="M43" s="491">
        <f t="shared" si="0"/>
        <v>0.9</v>
      </c>
      <c r="N43" s="491">
        <f t="shared" si="1"/>
        <v>0.9</v>
      </c>
      <c r="P43" s="491">
        <f t="shared" si="2"/>
        <v>0.9</v>
      </c>
      <c r="Q43" s="491">
        <f t="shared" si="3"/>
        <v>0.9</v>
      </c>
    </row>
    <row r="44" spans="3:17">
      <c r="D44" s="488" t="s">
        <v>75</v>
      </c>
      <c r="E44" s="496" t="s">
        <v>200</v>
      </c>
      <c r="F44" s="490" t="s">
        <v>219</v>
      </c>
      <c r="G44" s="491">
        <v>0.9</v>
      </c>
      <c r="H44" s="491">
        <v>0.9</v>
      </c>
      <c r="I44" s="491">
        <v>0.9</v>
      </c>
      <c r="J44" s="491">
        <v>0.9</v>
      </c>
      <c r="K44" s="491">
        <v>0.9</v>
      </c>
      <c r="M44" s="491">
        <f t="shared" ref="M44" si="8">K44</f>
        <v>0.9</v>
      </c>
      <c r="N44" s="491">
        <f t="shared" ref="N44" si="9">M44</f>
        <v>0.9</v>
      </c>
      <c r="P44" s="491">
        <f t="shared" ref="P44" si="10">N44</f>
        <v>0.9</v>
      </c>
      <c r="Q44" s="491">
        <f t="shared" ref="Q44" si="11">N44</f>
        <v>0.9</v>
      </c>
    </row>
    <row r="45" spans="3:17">
      <c r="D45" s="488" t="s">
        <v>76</v>
      </c>
      <c r="E45" s="496" t="s">
        <v>200</v>
      </c>
      <c r="F45" s="490" t="s">
        <v>219</v>
      </c>
      <c r="G45" s="491">
        <v>0.9</v>
      </c>
      <c r="H45" s="491">
        <v>0.9</v>
      </c>
      <c r="I45" s="491">
        <v>0.9</v>
      </c>
      <c r="J45" s="491">
        <v>0.9</v>
      </c>
      <c r="K45" s="491">
        <v>0.9</v>
      </c>
      <c r="M45" s="491">
        <f t="shared" si="0"/>
        <v>0.9</v>
      </c>
      <c r="N45" s="491">
        <f t="shared" si="1"/>
        <v>0.9</v>
      </c>
      <c r="P45" s="491">
        <f t="shared" si="2"/>
        <v>0.9</v>
      </c>
      <c r="Q45" s="491">
        <f t="shared" si="3"/>
        <v>0.9</v>
      </c>
    </row>
    <row r="46" spans="3:17">
      <c r="D46" s="488" t="s">
        <v>77</v>
      </c>
      <c r="E46" s="496" t="s">
        <v>200</v>
      </c>
      <c r="F46" s="490" t="s">
        <v>219</v>
      </c>
      <c r="G46" s="491">
        <v>0.9</v>
      </c>
      <c r="H46" s="491">
        <v>0.9</v>
      </c>
      <c r="I46" s="491">
        <v>0.9</v>
      </c>
      <c r="J46" s="491">
        <v>0.9</v>
      </c>
      <c r="K46" s="491">
        <v>0.9</v>
      </c>
      <c r="M46" s="491">
        <f t="shared" si="0"/>
        <v>0.9</v>
      </c>
      <c r="N46" s="491">
        <f t="shared" si="1"/>
        <v>0.9</v>
      </c>
      <c r="P46" s="491">
        <f t="shared" si="2"/>
        <v>0.9</v>
      </c>
      <c r="Q46" s="491">
        <f t="shared" si="3"/>
        <v>0.9</v>
      </c>
    </row>
    <row r="47" spans="3:17">
      <c r="D47" s="498" t="s">
        <v>78</v>
      </c>
      <c r="E47" s="496" t="s">
        <v>200</v>
      </c>
      <c r="F47" s="490" t="s">
        <v>219</v>
      </c>
      <c r="G47" s="491">
        <v>0.9</v>
      </c>
      <c r="H47" s="491">
        <v>0.9</v>
      </c>
      <c r="I47" s="491">
        <v>0.9</v>
      </c>
      <c r="J47" s="491">
        <v>0.9</v>
      </c>
      <c r="K47" s="491">
        <v>0.9</v>
      </c>
      <c r="M47" s="491">
        <f t="shared" si="0"/>
        <v>0.9</v>
      </c>
      <c r="N47" s="491">
        <f t="shared" si="1"/>
        <v>0.9</v>
      </c>
      <c r="P47" s="491">
        <f t="shared" si="2"/>
        <v>0.9</v>
      </c>
      <c r="Q47" s="491">
        <f t="shared" si="3"/>
        <v>0.9</v>
      </c>
    </row>
    <row r="48" spans="3:17" s="492" customFormat="1">
      <c r="C48" s="476"/>
      <c r="D48" s="498" t="s">
        <v>79</v>
      </c>
      <c r="E48" s="496" t="s">
        <v>200</v>
      </c>
      <c r="F48" s="490" t="s">
        <v>219</v>
      </c>
      <c r="G48" s="491">
        <v>0.9</v>
      </c>
      <c r="H48" s="491">
        <v>0.9</v>
      </c>
      <c r="I48" s="491">
        <v>0.9</v>
      </c>
      <c r="J48" s="491">
        <v>0.9</v>
      </c>
      <c r="K48" s="491">
        <v>0.9</v>
      </c>
      <c r="L48" s="477"/>
      <c r="M48" s="491">
        <f t="shared" ref="M48" si="12">K48</f>
        <v>0.9</v>
      </c>
      <c r="N48" s="491">
        <f t="shared" ref="N48" si="13">M48</f>
        <v>0.9</v>
      </c>
      <c r="O48" s="477"/>
      <c r="P48" s="491">
        <f t="shared" ref="P48" si="14">N48</f>
        <v>0.9</v>
      </c>
      <c r="Q48" s="491">
        <f t="shared" ref="Q48" si="15">N48</f>
        <v>0.9</v>
      </c>
    </row>
    <row r="49" spans="3:17" s="492" customFormat="1">
      <c r="C49" s="476"/>
      <c r="D49" s="498" t="s">
        <v>80</v>
      </c>
      <c r="E49" s="496" t="s">
        <v>200</v>
      </c>
      <c r="F49" s="490" t="s">
        <v>219</v>
      </c>
      <c r="G49" s="491">
        <v>0.9</v>
      </c>
      <c r="H49" s="491">
        <v>0.9</v>
      </c>
      <c r="I49" s="491">
        <v>0.9</v>
      </c>
      <c r="J49" s="491">
        <v>0.9</v>
      </c>
      <c r="K49" s="491">
        <v>0.9</v>
      </c>
      <c r="L49" s="477"/>
      <c r="M49" s="491">
        <f t="shared" si="0"/>
        <v>0.9</v>
      </c>
      <c r="N49" s="491">
        <f t="shared" si="1"/>
        <v>0.9</v>
      </c>
      <c r="O49" s="477"/>
      <c r="P49" s="491">
        <f t="shared" si="2"/>
        <v>0.9</v>
      </c>
      <c r="Q49" s="491">
        <f t="shared" si="3"/>
        <v>0.9</v>
      </c>
    </row>
    <row r="50" spans="3:17">
      <c r="C50" s="392"/>
      <c r="D50" s="392"/>
      <c r="E50" s="392"/>
      <c r="F50" s="476"/>
      <c r="G50" s="476"/>
      <c r="H50" s="476"/>
      <c r="I50" s="476"/>
      <c r="J50" s="476"/>
      <c r="K50" s="476"/>
      <c r="L50" s="476"/>
      <c r="M50" s="476"/>
      <c r="N50" s="476"/>
      <c r="O50" s="476"/>
      <c r="P50" s="476"/>
      <c r="Q50" s="476"/>
    </row>
    <row r="51" spans="3:17">
      <c r="C51" s="539" t="s">
        <v>81</v>
      </c>
      <c r="D51" s="539"/>
      <c r="E51" s="539"/>
      <c r="F51" s="539"/>
      <c r="G51" s="539"/>
      <c r="H51" s="539"/>
      <c r="I51" s="539"/>
      <c r="J51" s="539"/>
      <c r="K51" s="539"/>
      <c r="L51" s="476"/>
      <c r="M51" s="1179"/>
      <c r="N51" s="1180"/>
      <c r="O51" s="476"/>
      <c r="P51" s="1179"/>
      <c r="Q51" s="1180"/>
    </row>
    <row r="52" spans="3:17">
      <c r="D52" s="488" t="s">
        <v>70</v>
      </c>
      <c r="E52" s="496" t="s">
        <v>198</v>
      </c>
      <c r="F52" s="490" t="s">
        <v>219</v>
      </c>
      <c r="G52" s="491">
        <v>0.9</v>
      </c>
      <c r="H52" s="491">
        <v>0.9</v>
      </c>
      <c r="I52" s="491">
        <v>0.9</v>
      </c>
      <c r="J52" s="491">
        <v>0.9</v>
      </c>
      <c r="K52" s="491">
        <v>0.9</v>
      </c>
      <c r="M52" s="491">
        <f t="shared" ref="M52:M58" si="16">K52</f>
        <v>0.9</v>
      </c>
      <c r="N52" s="491">
        <f t="shared" ref="N52:N58" si="17">M52</f>
        <v>0.9</v>
      </c>
      <c r="P52" s="491">
        <f t="shared" ref="P52:P58" si="18">N52</f>
        <v>0.9</v>
      </c>
      <c r="Q52" s="491">
        <f t="shared" ref="Q52:Q58" si="19">N52</f>
        <v>0.9</v>
      </c>
    </row>
    <row r="53" spans="3:17">
      <c r="D53" s="488" t="s">
        <v>72</v>
      </c>
      <c r="E53" s="496" t="s">
        <v>198</v>
      </c>
      <c r="F53" s="490" t="s">
        <v>219</v>
      </c>
      <c r="G53" s="491">
        <v>0.9</v>
      </c>
      <c r="H53" s="491">
        <v>0.9</v>
      </c>
      <c r="I53" s="491">
        <v>0.9</v>
      </c>
      <c r="J53" s="491">
        <v>0.9</v>
      </c>
      <c r="K53" s="491">
        <v>0.9</v>
      </c>
      <c r="M53" s="491">
        <f t="shared" si="16"/>
        <v>0.9</v>
      </c>
      <c r="N53" s="491">
        <f t="shared" si="17"/>
        <v>0.9</v>
      </c>
      <c r="P53" s="491">
        <f t="shared" si="18"/>
        <v>0.9</v>
      </c>
      <c r="Q53" s="491">
        <f t="shared" si="19"/>
        <v>0.9</v>
      </c>
    </row>
    <row r="54" spans="3:17">
      <c r="D54" s="488" t="s">
        <v>74</v>
      </c>
      <c r="E54" s="496" t="s">
        <v>198</v>
      </c>
      <c r="F54" s="490" t="s">
        <v>219</v>
      </c>
      <c r="G54" s="491">
        <v>0.9</v>
      </c>
      <c r="H54" s="491">
        <v>0.9</v>
      </c>
      <c r="I54" s="491">
        <v>0.9</v>
      </c>
      <c r="J54" s="491">
        <v>0.9</v>
      </c>
      <c r="K54" s="491">
        <v>0.9</v>
      </c>
      <c r="M54" s="491">
        <f t="shared" si="16"/>
        <v>0.9</v>
      </c>
      <c r="N54" s="491">
        <f t="shared" si="17"/>
        <v>0.9</v>
      </c>
      <c r="P54" s="491">
        <f t="shared" si="18"/>
        <v>0.9</v>
      </c>
      <c r="Q54" s="491">
        <f t="shared" si="19"/>
        <v>0.9</v>
      </c>
    </row>
    <row r="55" spans="3:17">
      <c r="D55" s="488" t="s">
        <v>76</v>
      </c>
      <c r="E55" s="496" t="s">
        <v>198</v>
      </c>
      <c r="F55" s="490" t="s">
        <v>219</v>
      </c>
      <c r="G55" s="491">
        <v>0.9</v>
      </c>
      <c r="H55" s="491">
        <v>0.9</v>
      </c>
      <c r="I55" s="491">
        <v>0.9</v>
      </c>
      <c r="J55" s="491">
        <v>0.9</v>
      </c>
      <c r="K55" s="491">
        <v>0.9</v>
      </c>
      <c r="M55" s="491">
        <f t="shared" si="16"/>
        <v>0.9</v>
      </c>
      <c r="N55" s="491">
        <f t="shared" si="17"/>
        <v>0.9</v>
      </c>
      <c r="P55" s="491">
        <f t="shared" si="18"/>
        <v>0.9</v>
      </c>
      <c r="Q55" s="491">
        <f t="shared" si="19"/>
        <v>0.9</v>
      </c>
    </row>
    <row r="56" spans="3:17">
      <c r="D56" s="488" t="s">
        <v>78</v>
      </c>
      <c r="E56" s="496" t="s">
        <v>198</v>
      </c>
      <c r="F56" s="490" t="s">
        <v>219</v>
      </c>
      <c r="G56" s="491">
        <v>0.9</v>
      </c>
      <c r="H56" s="491">
        <v>0.9</v>
      </c>
      <c r="I56" s="491">
        <v>0.9</v>
      </c>
      <c r="J56" s="491">
        <v>0.9</v>
      </c>
      <c r="K56" s="491">
        <v>0.9</v>
      </c>
      <c r="M56" s="491">
        <f t="shared" si="16"/>
        <v>0.9</v>
      </c>
      <c r="N56" s="491">
        <f t="shared" si="17"/>
        <v>0.9</v>
      </c>
      <c r="P56" s="491">
        <f t="shared" si="18"/>
        <v>0.9</v>
      </c>
      <c r="Q56" s="491">
        <f t="shared" si="19"/>
        <v>0.9</v>
      </c>
    </row>
    <row r="57" spans="3:17">
      <c r="D57" s="488" t="s">
        <v>79</v>
      </c>
      <c r="E57" s="496" t="s">
        <v>198</v>
      </c>
      <c r="F57" s="490" t="s">
        <v>219</v>
      </c>
      <c r="G57" s="491">
        <v>0.9</v>
      </c>
      <c r="H57" s="491">
        <v>0.9</v>
      </c>
      <c r="I57" s="491">
        <v>0.9</v>
      </c>
      <c r="J57" s="491">
        <v>0.9</v>
      </c>
      <c r="K57" s="491">
        <v>0.9</v>
      </c>
      <c r="M57" s="491">
        <f t="shared" si="16"/>
        <v>0.9</v>
      </c>
      <c r="N57" s="491">
        <f t="shared" si="17"/>
        <v>0.9</v>
      </c>
      <c r="P57" s="491">
        <f t="shared" si="18"/>
        <v>0.9</v>
      </c>
      <c r="Q57" s="491">
        <f t="shared" si="19"/>
        <v>0.9</v>
      </c>
    </row>
    <row r="58" spans="3:17">
      <c r="D58" s="903" t="s">
        <v>82</v>
      </c>
      <c r="E58" s="496" t="s">
        <v>198</v>
      </c>
      <c r="F58" s="490" t="s">
        <v>219</v>
      </c>
      <c r="G58" s="491">
        <v>0.9</v>
      </c>
      <c r="H58" s="491">
        <v>0.9</v>
      </c>
      <c r="I58" s="491">
        <v>0.9</v>
      </c>
      <c r="J58" s="491">
        <v>0.9</v>
      </c>
      <c r="K58" s="491">
        <v>0.9</v>
      </c>
      <c r="M58" s="491">
        <f t="shared" si="16"/>
        <v>0.9</v>
      </c>
      <c r="N58" s="491">
        <f t="shared" si="17"/>
        <v>0.9</v>
      </c>
      <c r="P58" s="491">
        <f t="shared" si="18"/>
        <v>0.9</v>
      </c>
      <c r="Q58" s="491">
        <f t="shared" si="19"/>
        <v>0.9</v>
      </c>
    </row>
    <row r="59" spans="3:17">
      <c r="C59" s="392"/>
      <c r="D59" s="392"/>
      <c r="E59" s="392"/>
      <c r="F59" s="476"/>
      <c r="G59" s="476"/>
      <c r="H59" s="476"/>
      <c r="I59" s="476"/>
      <c r="J59" s="476"/>
      <c r="K59" s="476"/>
      <c r="L59" s="476"/>
      <c r="M59" s="476"/>
      <c r="N59" s="476"/>
      <c r="O59" s="476"/>
      <c r="P59" s="476"/>
      <c r="Q59" s="476"/>
    </row>
    <row r="60" spans="3:17">
      <c r="C60" s="539" t="s">
        <v>83</v>
      </c>
      <c r="D60" s="539"/>
      <c r="E60" s="539"/>
      <c r="F60" s="539"/>
      <c r="G60" s="539"/>
      <c r="H60" s="539"/>
      <c r="I60" s="539"/>
      <c r="J60" s="539"/>
      <c r="K60" s="539"/>
      <c r="L60" s="476"/>
      <c r="M60" s="1179"/>
      <c r="N60" s="1180"/>
      <c r="O60" s="476"/>
      <c r="P60" s="1179"/>
      <c r="Q60" s="1180"/>
    </row>
    <row r="61" spans="3:17">
      <c r="D61" s="488" t="s">
        <v>72</v>
      </c>
      <c r="E61" s="496" t="s">
        <v>200</v>
      </c>
      <c r="F61" s="490" t="s">
        <v>219</v>
      </c>
      <c r="G61" s="491">
        <v>0.9</v>
      </c>
      <c r="H61" s="491">
        <v>0.9</v>
      </c>
      <c r="I61" s="491">
        <v>0.9</v>
      </c>
      <c r="J61" s="491">
        <v>0.9</v>
      </c>
      <c r="K61" s="491">
        <v>0.9</v>
      </c>
      <c r="M61" s="491">
        <f t="shared" ref="M61:M66" si="20">K61</f>
        <v>0.9</v>
      </c>
      <c r="N61" s="491">
        <f t="shared" ref="N61:N66" si="21">M61</f>
        <v>0.9</v>
      </c>
      <c r="P61" s="491">
        <f t="shared" ref="P61:P66" si="22">N61</f>
        <v>0.9</v>
      </c>
      <c r="Q61" s="491">
        <f t="shared" ref="Q61:Q66" si="23">N61</f>
        <v>0.9</v>
      </c>
    </row>
    <row r="62" spans="3:17">
      <c r="D62" s="488" t="s">
        <v>73</v>
      </c>
      <c r="E62" s="496" t="s">
        <v>200</v>
      </c>
      <c r="F62" s="490" t="s">
        <v>219</v>
      </c>
      <c r="G62" s="491">
        <v>0.9</v>
      </c>
      <c r="H62" s="491">
        <v>0.9</v>
      </c>
      <c r="I62" s="491">
        <v>0.9</v>
      </c>
      <c r="J62" s="491">
        <v>0.9</v>
      </c>
      <c r="K62" s="491">
        <v>0.9</v>
      </c>
      <c r="M62" s="491">
        <f t="shared" si="20"/>
        <v>0.9</v>
      </c>
      <c r="N62" s="491">
        <f t="shared" si="21"/>
        <v>0.9</v>
      </c>
      <c r="P62" s="491">
        <f t="shared" si="22"/>
        <v>0.9</v>
      </c>
      <c r="Q62" s="491">
        <f t="shared" si="23"/>
        <v>0.9</v>
      </c>
    </row>
    <row r="63" spans="3:17">
      <c r="D63" s="488" t="s">
        <v>84</v>
      </c>
      <c r="E63" s="496" t="s">
        <v>200</v>
      </c>
      <c r="F63" s="490" t="s">
        <v>219</v>
      </c>
      <c r="G63" s="491">
        <v>0.9</v>
      </c>
      <c r="H63" s="491">
        <v>0.9</v>
      </c>
      <c r="I63" s="491">
        <v>0.9</v>
      </c>
      <c r="J63" s="491">
        <v>0.9</v>
      </c>
      <c r="K63" s="491">
        <v>0.9</v>
      </c>
      <c r="M63" s="491">
        <f t="shared" si="20"/>
        <v>0.9</v>
      </c>
      <c r="N63" s="491">
        <f t="shared" si="21"/>
        <v>0.9</v>
      </c>
      <c r="P63" s="491">
        <f t="shared" si="22"/>
        <v>0.9</v>
      </c>
      <c r="Q63" s="491">
        <f t="shared" si="23"/>
        <v>0.9</v>
      </c>
    </row>
    <row r="64" spans="3:17">
      <c r="D64" s="488" t="s">
        <v>77</v>
      </c>
      <c r="E64" s="496" t="s">
        <v>200</v>
      </c>
      <c r="F64" s="490" t="s">
        <v>219</v>
      </c>
      <c r="G64" s="491">
        <v>0.9</v>
      </c>
      <c r="H64" s="491">
        <v>0.9</v>
      </c>
      <c r="I64" s="491">
        <v>0.9</v>
      </c>
      <c r="J64" s="491">
        <v>0.9</v>
      </c>
      <c r="K64" s="491">
        <v>0.9</v>
      </c>
      <c r="M64" s="491">
        <f t="shared" si="20"/>
        <v>0.9</v>
      </c>
      <c r="N64" s="491">
        <f t="shared" si="21"/>
        <v>0.9</v>
      </c>
      <c r="P64" s="491">
        <f t="shared" si="22"/>
        <v>0.9</v>
      </c>
      <c r="Q64" s="491">
        <f t="shared" si="23"/>
        <v>0.9</v>
      </c>
    </row>
    <row r="65" spans="3:17">
      <c r="D65" s="498" t="s">
        <v>78</v>
      </c>
      <c r="E65" s="496" t="s">
        <v>200</v>
      </c>
      <c r="F65" s="490" t="s">
        <v>219</v>
      </c>
      <c r="G65" s="491">
        <v>0.9</v>
      </c>
      <c r="H65" s="491">
        <v>0.9</v>
      </c>
      <c r="I65" s="491">
        <v>0.9</v>
      </c>
      <c r="J65" s="491">
        <v>0.9</v>
      </c>
      <c r="K65" s="491">
        <v>0.9</v>
      </c>
      <c r="M65" s="491">
        <f t="shared" si="20"/>
        <v>0.9</v>
      </c>
      <c r="N65" s="491">
        <f t="shared" si="21"/>
        <v>0.9</v>
      </c>
      <c r="P65" s="491">
        <f t="shared" si="22"/>
        <v>0.9</v>
      </c>
      <c r="Q65" s="491">
        <f t="shared" si="23"/>
        <v>0.9</v>
      </c>
    </row>
    <row r="66" spans="3:17">
      <c r="D66" s="498" t="s">
        <v>80</v>
      </c>
      <c r="E66" s="496" t="s">
        <v>200</v>
      </c>
      <c r="F66" s="490" t="s">
        <v>219</v>
      </c>
      <c r="G66" s="491">
        <v>0.9</v>
      </c>
      <c r="H66" s="491">
        <v>0.9</v>
      </c>
      <c r="I66" s="491">
        <v>0.9</v>
      </c>
      <c r="J66" s="491">
        <v>0.9</v>
      </c>
      <c r="K66" s="491">
        <v>0.9</v>
      </c>
      <c r="M66" s="491">
        <f t="shared" si="20"/>
        <v>0.9</v>
      </c>
      <c r="N66" s="491">
        <f t="shared" si="21"/>
        <v>0.9</v>
      </c>
      <c r="P66" s="491">
        <f t="shared" si="22"/>
        <v>0.9</v>
      </c>
      <c r="Q66" s="491">
        <f t="shared" si="23"/>
        <v>0.9</v>
      </c>
    </row>
    <row r="67" spans="3:17">
      <c r="C67" s="392"/>
      <c r="D67" s="392"/>
      <c r="E67" s="392"/>
      <c r="F67" s="476"/>
      <c r="G67" s="476"/>
      <c r="H67" s="476"/>
      <c r="I67" s="476"/>
      <c r="J67" s="476"/>
      <c r="K67" s="476"/>
      <c r="L67" s="476"/>
      <c r="M67" s="476"/>
      <c r="N67" s="476"/>
      <c r="O67" s="476"/>
      <c r="P67" s="476"/>
      <c r="Q67" s="476"/>
    </row>
    <row r="68" spans="3:17">
      <c r="C68" s="539" t="s">
        <v>85</v>
      </c>
      <c r="D68" s="539"/>
      <c r="E68" s="539"/>
      <c r="F68" s="539"/>
      <c r="G68" s="539"/>
      <c r="H68" s="539"/>
      <c r="I68" s="539"/>
      <c r="J68" s="539"/>
      <c r="K68" s="539"/>
      <c r="L68" s="476"/>
      <c r="M68" s="1179"/>
      <c r="N68" s="1180"/>
      <c r="O68" s="476"/>
      <c r="P68" s="1179"/>
      <c r="Q68" s="1180"/>
    </row>
    <row r="69" spans="3:17">
      <c r="D69" s="501" t="s">
        <v>72</v>
      </c>
      <c r="E69" s="496" t="s">
        <v>198</v>
      </c>
      <c r="F69" s="490" t="s">
        <v>219</v>
      </c>
      <c r="G69" s="491">
        <v>0.9</v>
      </c>
      <c r="H69" s="491">
        <v>0.9</v>
      </c>
      <c r="I69" s="491">
        <v>0.9</v>
      </c>
      <c r="J69" s="491">
        <v>0.9</v>
      </c>
      <c r="K69" s="491">
        <v>0.9</v>
      </c>
      <c r="M69" s="491">
        <f t="shared" ref="M69:M75" si="24">K69</f>
        <v>0.9</v>
      </c>
      <c r="N69" s="491">
        <f t="shared" ref="N69:N75" si="25">M69</f>
        <v>0.9</v>
      </c>
      <c r="P69" s="491">
        <f t="shared" ref="P69:P75" si="26">N69</f>
        <v>0.9</v>
      </c>
      <c r="Q69" s="491">
        <f t="shared" ref="Q69:Q75" si="27">N69</f>
        <v>0.9</v>
      </c>
    </row>
    <row r="70" spans="3:17">
      <c r="D70" s="501" t="s">
        <v>73</v>
      </c>
      <c r="E70" s="496" t="s">
        <v>198</v>
      </c>
      <c r="F70" s="490" t="s">
        <v>219</v>
      </c>
      <c r="G70" s="491">
        <v>0.9</v>
      </c>
      <c r="H70" s="491">
        <v>0.9</v>
      </c>
      <c r="I70" s="491">
        <v>0.9</v>
      </c>
      <c r="J70" s="491">
        <v>0.9</v>
      </c>
      <c r="K70" s="491">
        <v>0.9</v>
      </c>
      <c r="M70" s="491">
        <f t="shared" si="24"/>
        <v>0.9</v>
      </c>
      <c r="N70" s="491">
        <f t="shared" si="25"/>
        <v>0.9</v>
      </c>
      <c r="P70" s="491">
        <f t="shared" si="26"/>
        <v>0.9</v>
      </c>
      <c r="Q70" s="491">
        <f t="shared" si="27"/>
        <v>0.9</v>
      </c>
    </row>
    <row r="71" spans="3:17">
      <c r="D71" s="501" t="s">
        <v>76</v>
      </c>
      <c r="E71" s="496" t="s">
        <v>198</v>
      </c>
      <c r="F71" s="490" t="s">
        <v>219</v>
      </c>
      <c r="G71" s="491">
        <v>0.9</v>
      </c>
      <c r="H71" s="491">
        <v>0.9</v>
      </c>
      <c r="I71" s="491">
        <v>0.9</v>
      </c>
      <c r="J71" s="491">
        <v>0.9</v>
      </c>
      <c r="K71" s="491">
        <v>0.9</v>
      </c>
      <c r="M71" s="491">
        <f t="shared" si="24"/>
        <v>0.9</v>
      </c>
      <c r="N71" s="491">
        <f t="shared" si="25"/>
        <v>0.9</v>
      </c>
      <c r="P71" s="491">
        <f t="shared" si="26"/>
        <v>0.9</v>
      </c>
      <c r="Q71" s="491">
        <f t="shared" si="27"/>
        <v>0.9</v>
      </c>
    </row>
    <row r="72" spans="3:17">
      <c r="D72" s="497" t="s">
        <v>77</v>
      </c>
      <c r="E72" s="496" t="s">
        <v>198</v>
      </c>
      <c r="F72" s="490" t="s">
        <v>219</v>
      </c>
      <c r="G72" s="491">
        <v>0.9</v>
      </c>
      <c r="H72" s="491">
        <v>0.9</v>
      </c>
      <c r="I72" s="491">
        <v>0.9</v>
      </c>
      <c r="J72" s="491">
        <v>0.9</v>
      </c>
      <c r="K72" s="491">
        <v>0.9</v>
      </c>
      <c r="M72" s="491">
        <f t="shared" si="24"/>
        <v>0.9</v>
      </c>
      <c r="N72" s="491">
        <f t="shared" si="25"/>
        <v>0.9</v>
      </c>
      <c r="P72" s="491">
        <f t="shared" si="26"/>
        <v>0.9</v>
      </c>
      <c r="Q72" s="491">
        <f t="shared" si="27"/>
        <v>0.9</v>
      </c>
    </row>
    <row r="73" spans="3:17">
      <c r="D73" s="501" t="s">
        <v>78</v>
      </c>
      <c r="E73" s="496" t="s">
        <v>198</v>
      </c>
      <c r="F73" s="490" t="s">
        <v>219</v>
      </c>
      <c r="G73" s="491">
        <v>0.9</v>
      </c>
      <c r="H73" s="491">
        <v>0.9</v>
      </c>
      <c r="I73" s="491">
        <v>0.9</v>
      </c>
      <c r="J73" s="491">
        <v>0.9</v>
      </c>
      <c r="K73" s="491">
        <v>0.9</v>
      </c>
      <c r="M73" s="491">
        <f t="shared" si="24"/>
        <v>0.9</v>
      </c>
      <c r="N73" s="491">
        <f t="shared" si="25"/>
        <v>0.9</v>
      </c>
      <c r="P73" s="491">
        <f t="shared" si="26"/>
        <v>0.9</v>
      </c>
      <c r="Q73" s="491">
        <f t="shared" si="27"/>
        <v>0.9</v>
      </c>
    </row>
    <row r="74" spans="3:17">
      <c r="D74" s="502" t="s">
        <v>82</v>
      </c>
      <c r="E74" s="496" t="s">
        <v>198</v>
      </c>
      <c r="F74" s="490" t="s">
        <v>219</v>
      </c>
      <c r="G74" s="491">
        <v>0.9</v>
      </c>
      <c r="H74" s="491">
        <v>0.9</v>
      </c>
      <c r="I74" s="491">
        <v>0.9</v>
      </c>
      <c r="J74" s="491">
        <v>0.9</v>
      </c>
      <c r="K74" s="491">
        <v>0.9</v>
      </c>
      <c r="M74" s="491">
        <f t="shared" ref="M74" si="28">K74</f>
        <v>0.9</v>
      </c>
      <c r="N74" s="491">
        <f t="shared" ref="N74" si="29">M74</f>
        <v>0.9</v>
      </c>
      <c r="P74" s="491">
        <f t="shared" ref="P74" si="30">N74</f>
        <v>0.9</v>
      </c>
      <c r="Q74" s="491">
        <f t="shared" ref="Q74" si="31">N74</f>
        <v>0.9</v>
      </c>
    </row>
    <row r="75" spans="3:17">
      <c r="D75" s="502" t="s">
        <v>80</v>
      </c>
      <c r="E75" s="496" t="s">
        <v>198</v>
      </c>
      <c r="F75" s="490" t="s">
        <v>219</v>
      </c>
      <c r="G75" s="491">
        <v>0.9</v>
      </c>
      <c r="H75" s="491">
        <v>0.9</v>
      </c>
      <c r="I75" s="491">
        <v>0.9</v>
      </c>
      <c r="J75" s="491">
        <v>0.9</v>
      </c>
      <c r="K75" s="491">
        <v>0.9</v>
      </c>
      <c r="M75" s="491">
        <f t="shared" si="24"/>
        <v>0.9</v>
      </c>
      <c r="N75" s="491">
        <f t="shared" si="25"/>
        <v>0.9</v>
      </c>
      <c r="P75" s="491">
        <f t="shared" si="26"/>
        <v>0.9</v>
      </c>
      <c r="Q75" s="491">
        <f t="shared" si="27"/>
        <v>0.9</v>
      </c>
    </row>
    <row r="76" spans="3:17">
      <c r="C76" s="392"/>
      <c r="D76" s="392"/>
      <c r="E76" s="392"/>
      <c r="F76" s="476"/>
      <c r="G76" s="476"/>
      <c r="H76" s="476"/>
      <c r="I76" s="476"/>
      <c r="J76" s="476"/>
      <c r="K76" s="476"/>
      <c r="L76" s="476"/>
      <c r="M76" s="476"/>
      <c r="N76" s="476"/>
      <c r="O76" s="476"/>
      <c r="P76" s="476"/>
      <c r="Q76" s="476"/>
    </row>
    <row r="77" spans="3:17">
      <c r="C77" s="392"/>
      <c r="D77" s="392"/>
      <c r="E77" s="392"/>
      <c r="F77" s="476"/>
      <c r="G77" s="476"/>
      <c r="H77" s="476"/>
      <c r="I77" s="476"/>
      <c r="J77" s="476"/>
      <c r="K77" s="476"/>
      <c r="L77" s="476"/>
      <c r="M77" s="476"/>
      <c r="N77" s="476"/>
      <c r="O77" s="476"/>
      <c r="P77" s="476"/>
      <c r="Q77" s="476"/>
    </row>
    <row r="78" spans="3:17">
      <c r="C78" s="539" t="s">
        <v>86</v>
      </c>
      <c r="D78" s="539"/>
      <c r="E78" s="539"/>
      <c r="F78" s="539"/>
      <c r="G78" s="539"/>
      <c r="H78" s="539"/>
      <c r="I78" s="539"/>
      <c r="J78" s="539"/>
      <c r="K78" s="539"/>
      <c r="L78" s="476"/>
      <c r="M78" s="1179"/>
      <c r="N78" s="1180"/>
      <c r="O78" s="503"/>
      <c r="P78" s="1179"/>
      <c r="Q78" s="1180"/>
    </row>
    <row r="79" spans="3:17">
      <c r="D79" s="488" t="s">
        <v>87</v>
      </c>
      <c r="E79" s="496" t="s">
        <v>198</v>
      </c>
      <c r="F79" s="490" t="s">
        <v>219</v>
      </c>
      <c r="G79" s="491">
        <v>0.9</v>
      </c>
      <c r="H79" s="491">
        <v>0.9</v>
      </c>
      <c r="I79" s="491">
        <v>0.9</v>
      </c>
      <c r="J79" s="491">
        <v>0.9</v>
      </c>
      <c r="K79" s="491">
        <v>0.9</v>
      </c>
      <c r="M79" s="491">
        <f>K79</f>
        <v>0.9</v>
      </c>
      <c r="N79" s="491">
        <f t="shared" ref="N79" si="32">M79</f>
        <v>0.9</v>
      </c>
      <c r="P79" s="491">
        <f t="shared" ref="P79" si="33">N79</f>
        <v>0.9</v>
      </c>
      <c r="Q79" s="491">
        <f t="shared" ref="Q79" si="34">N79</f>
        <v>0.9</v>
      </c>
    </row>
    <row r="80" spans="3:17">
      <c r="E80" s="392"/>
      <c r="F80" s="504"/>
      <c r="G80" s="504"/>
      <c r="H80" s="504"/>
      <c r="I80" s="504"/>
      <c r="J80" s="504"/>
      <c r="K80" s="504"/>
      <c r="L80" s="476"/>
      <c r="M80" s="504"/>
      <c r="N80" s="504"/>
      <c r="O80" s="476"/>
      <c r="P80" s="504"/>
      <c r="Q80" s="504"/>
    </row>
    <row r="81" spans="1:17">
      <c r="E81" s="392"/>
      <c r="F81" s="504"/>
      <c r="G81" s="504"/>
      <c r="H81" s="504"/>
      <c r="I81" s="504"/>
      <c r="J81" s="504"/>
      <c r="K81" s="504"/>
      <c r="L81" s="476"/>
      <c r="M81" s="504"/>
      <c r="N81" s="504"/>
      <c r="O81" s="476"/>
      <c r="P81" s="504"/>
      <c r="Q81" s="504"/>
    </row>
    <row r="82" spans="1:17">
      <c r="C82" s="539" t="s">
        <v>88</v>
      </c>
      <c r="D82" s="539"/>
      <c r="E82" s="539"/>
      <c r="F82" s="539"/>
      <c r="G82" s="539"/>
      <c r="H82" s="539"/>
      <c r="I82" s="539"/>
      <c r="J82" s="539"/>
      <c r="K82" s="539"/>
      <c r="L82" s="499"/>
      <c r="M82" s="1273"/>
      <c r="N82" s="1274"/>
      <c r="O82" s="499"/>
      <c r="P82" s="1273"/>
      <c r="Q82" s="1274"/>
    </row>
    <row r="83" spans="1:17">
      <c r="D83" s="488" t="s">
        <v>89</v>
      </c>
      <c r="E83" s="496" t="s">
        <v>198</v>
      </c>
      <c r="F83" s="490" t="s">
        <v>219</v>
      </c>
      <c r="G83" s="491">
        <v>0.9</v>
      </c>
      <c r="H83" s="491">
        <v>0.9</v>
      </c>
      <c r="I83" s="491">
        <v>0.9</v>
      </c>
      <c r="J83" s="491">
        <v>0.9</v>
      </c>
      <c r="K83" s="491">
        <v>0.9</v>
      </c>
      <c r="M83" s="491">
        <f t="shared" ref="M83:M84" si="35">K83</f>
        <v>0.9</v>
      </c>
      <c r="N83" s="491">
        <f t="shared" ref="N83:N84" si="36">M83</f>
        <v>0.9</v>
      </c>
      <c r="P83" s="491">
        <f t="shared" ref="P83:P84" si="37">N83</f>
        <v>0.9</v>
      </c>
      <c r="Q83" s="491">
        <f t="shared" ref="Q83:Q84" si="38">N83</f>
        <v>0.9</v>
      </c>
    </row>
    <row r="84" spans="1:17">
      <c r="D84" s="498" t="s">
        <v>90</v>
      </c>
      <c r="E84" s="496" t="s">
        <v>202</v>
      </c>
      <c r="F84" s="490" t="s">
        <v>219</v>
      </c>
      <c r="G84" s="491">
        <v>0.9</v>
      </c>
      <c r="H84" s="491">
        <v>0.9</v>
      </c>
      <c r="I84" s="491">
        <v>0.9</v>
      </c>
      <c r="J84" s="491">
        <v>0.9</v>
      </c>
      <c r="K84" s="491">
        <v>0.9</v>
      </c>
      <c r="M84" s="491">
        <f t="shared" si="35"/>
        <v>0.9</v>
      </c>
      <c r="N84" s="491">
        <f t="shared" si="36"/>
        <v>0.9</v>
      </c>
      <c r="P84" s="491">
        <f t="shared" si="37"/>
        <v>0.9</v>
      </c>
      <c r="Q84" s="491">
        <f t="shared" si="38"/>
        <v>0.9</v>
      </c>
    </row>
    <row r="85" spans="1:17">
      <c r="D85" s="498" t="s">
        <v>91</v>
      </c>
      <c r="E85" s="496" t="s">
        <v>202</v>
      </c>
      <c r="F85" s="490" t="s">
        <v>219</v>
      </c>
      <c r="G85" s="491">
        <v>0</v>
      </c>
      <c r="H85" s="491">
        <v>0</v>
      </c>
      <c r="I85" s="491">
        <v>0</v>
      </c>
      <c r="J85" s="491">
        <v>0</v>
      </c>
      <c r="K85" s="491">
        <v>0</v>
      </c>
      <c r="M85" s="491">
        <f t="shared" ref="M85" si="39">K85</f>
        <v>0</v>
      </c>
      <c r="N85" s="491">
        <f t="shared" ref="N85" si="40">M85</f>
        <v>0</v>
      </c>
      <c r="P85" s="491">
        <f t="shared" ref="P85" si="41">N85</f>
        <v>0</v>
      </c>
      <c r="Q85" s="491">
        <f t="shared" ref="Q85" si="42">N85</f>
        <v>0</v>
      </c>
    </row>
    <row r="86" spans="1:17">
      <c r="E86" s="392"/>
      <c r="F86" s="504"/>
      <c r="G86" s="504"/>
      <c r="H86" s="504"/>
      <c r="I86" s="504"/>
      <c r="J86" s="504"/>
      <c r="K86" s="476"/>
      <c r="L86" s="476"/>
      <c r="M86" s="504"/>
      <c r="N86" s="504"/>
      <c r="O86" s="476">
        <v>0</v>
      </c>
      <c r="P86" s="504"/>
      <c r="Q86" s="504"/>
    </row>
    <row r="87" spans="1:17">
      <c r="E87" s="392"/>
      <c r="F87" s="504"/>
      <c r="G87" s="504"/>
      <c r="H87" s="504"/>
      <c r="I87" s="504"/>
      <c r="J87" s="504"/>
      <c r="K87" s="504"/>
      <c r="L87" s="476"/>
      <c r="M87" s="504"/>
      <c r="N87" s="504"/>
      <c r="O87" s="476"/>
      <c r="P87" s="504"/>
      <c r="Q87" s="504"/>
    </row>
    <row r="88" spans="1:17">
      <c r="C88" s="1226" t="s">
        <v>92</v>
      </c>
      <c r="D88" s="1262"/>
      <c r="E88" s="1262"/>
      <c r="F88" s="1262"/>
      <c r="G88" s="1262"/>
      <c r="H88" s="1262"/>
      <c r="I88" s="1262"/>
      <c r="J88" s="1262"/>
      <c r="K88" s="1263"/>
      <c r="L88" s="476"/>
      <c r="M88" s="1179"/>
      <c r="N88" s="1180"/>
      <c r="O88" s="476"/>
      <c r="P88" s="1179"/>
      <c r="Q88" s="1180"/>
    </row>
    <row r="89" spans="1:17">
      <c r="C89" s="539" t="s">
        <v>93</v>
      </c>
      <c r="D89" s="539"/>
      <c r="E89" s="539"/>
      <c r="F89" s="539"/>
      <c r="G89" s="539"/>
      <c r="H89" s="539"/>
      <c r="I89" s="539"/>
      <c r="J89" s="539"/>
      <c r="K89" s="539"/>
      <c r="L89" s="476"/>
      <c r="M89" s="1179"/>
      <c r="N89" s="1180"/>
      <c r="O89" s="476"/>
      <c r="P89" s="1179"/>
      <c r="Q89" s="1180"/>
    </row>
    <row r="90" spans="1:17" s="285" customFormat="1">
      <c r="A90" s="476"/>
      <c r="B90" s="476"/>
      <c r="C90" s="505"/>
      <c r="D90" s="501" t="s">
        <v>94</v>
      </c>
      <c r="E90" s="506" t="s">
        <v>203</v>
      </c>
      <c r="F90" s="490" t="s">
        <v>219</v>
      </c>
      <c r="G90" s="491">
        <v>0.35</v>
      </c>
      <c r="H90" s="491">
        <v>0.35</v>
      </c>
      <c r="I90" s="491">
        <v>0.35</v>
      </c>
      <c r="J90" s="491">
        <v>0.35</v>
      </c>
      <c r="K90" s="491">
        <v>0.35</v>
      </c>
      <c r="L90" s="477"/>
      <c r="M90" s="491">
        <f t="shared" ref="M90:M94" si="43">K90</f>
        <v>0.35</v>
      </c>
      <c r="N90" s="491">
        <f t="shared" ref="N90:N94" si="44">M90</f>
        <v>0.35</v>
      </c>
      <c r="O90" s="477"/>
      <c r="P90" s="491">
        <f t="shared" ref="P90:P94" si="45">N90</f>
        <v>0.35</v>
      </c>
      <c r="Q90" s="491">
        <f t="shared" ref="Q90:Q94" si="46">N90</f>
        <v>0.35</v>
      </c>
    </row>
    <row r="91" spans="1:17" s="285" customFormat="1">
      <c r="A91" s="476"/>
      <c r="B91" s="476"/>
      <c r="C91" s="505"/>
      <c r="D91" s="501" t="s">
        <v>232</v>
      </c>
      <c r="E91" s="506" t="s">
        <v>203</v>
      </c>
      <c r="F91" s="490" t="s">
        <v>219</v>
      </c>
      <c r="G91" s="491">
        <v>0.35</v>
      </c>
      <c r="H91" s="491">
        <v>0.35</v>
      </c>
      <c r="I91" s="491">
        <v>0.35</v>
      </c>
      <c r="J91" s="491">
        <v>0.35</v>
      </c>
      <c r="K91" s="491">
        <v>0.35</v>
      </c>
      <c r="L91" s="477"/>
      <c r="M91" s="491">
        <f t="shared" si="43"/>
        <v>0.35</v>
      </c>
      <c r="N91" s="491">
        <f t="shared" si="44"/>
        <v>0.35</v>
      </c>
      <c r="O91" s="477"/>
      <c r="P91" s="491">
        <f t="shared" si="45"/>
        <v>0.35</v>
      </c>
      <c r="Q91" s="491">
        <f t="shared" si="46"/>
        <v>0.35</v>
      </c>
    </row>
    <row r="92" spans="1:17" s="285" customFormat="1">
      <c r="A92" s="476"/>
      <c r="B92" s="476"/>
      <c r="C92" s="505"/>
      <c r="D92" s="501" t="s">
        <v>233</v>
      </c>
      <c r="E92" s="506" t="s">
        <v>203</v>
      </c>
      <c r="F92" s="490" t="s">
        <v>219</v>
      </c>
      <c r="G92" s="491">
        <v>0.35</v>
      </c>
      <c r="H92" s="491">
        <v>0.35</v>
      </c>
      <c r="I92" s="491">
        <v>0.35</v>
      </c>
      <c r="J92" s="491">
        <v>0.35</v>
      </c>
      <c r="K92" s="491">
        <v>0.35</v>
      </c>
      <c r="L92" s="477"/>
      <c r="M92" s="491">
        <f t="shared" si="43"/>
        <v>0.35</v>
      </c>
      <c r="N92" s="491">
        <f t="shared" si="44"/>
        <v>0.35</v>
      </c>
      <c r="O92" s="477"/>
      <c r="P92" s="491">
        <f t="shared" si="45"/>
        <v>0.35</v>
      </c>
      <c r="Q92" s="491">
        <f t="shared" si="46"/>
        <v>0.35</v>
      </c>
    </row>
    <row r="93" spans="1:17" s="285" customFormat="1">
      <c r="A93" s="476"/>
      <c r="B93" s="476"/>
      <c r="C93" s="505"/>
      <c r="D93" s="497" t="s">
        <v>97</v>
      </c>
      <c r="E93" s="506" t="s">
        <v>203</v>
      </c>
      <c r="F93" s="490" t="s">
        <v>219</v>
      </c>
      <c r="G93" s="491">
        <v>0.35</v>
      </c>
      <c r="H93" s="491">
        <v>0.35</v>
      </c>
      <c r="I93" s="491">
        <v>0.35</v>
      </c>
      <c r="J93" s="491">
        <v>0.35</v>
      </c>
      <c r="K93" s="491">
        <v>0.35</v>
      </c>
      <c r="L93" s="477"/>
      <c r="M93" s="491">
        <f t="shared" si="43"/>
        <v>0.35</v>
      </c>
      <c r="N93" s="491">
        <f t="shared" si="44"/>
        <v>0.35</v>
      </c>
      <c r="O93" s="477"/>
      <c r="P93" s="491">
        <f t="shared" si="45"/>
        <v>0.35</v>
      </c>
      <c r="Q93" s="491">
        <f t="shared" si="46"/>
        <v>0.35</v>
      </c>
    </row>
    <row r="94" spans="1:17" s="285" customFormat="1">
      <c r="A94" s="476"/>
      <c r="B94" s="476"/>
      <c r="C94" s="505"/>
      <c r="D94" s="501" t="s">
        <v>98</v>
      </c>
      <c r="E94" s="506" t="s">
        <v>203</v>
      </c>
      <c r="F94" s="490" t="s">
        <v>219</v>
      </c>
      <c r="G94" s="491">
        <v>0.35</v>
      </c>
      <c r="H94" s="491">
        <v>0.35</v>
      </c>
      <c r="I94" s="491">
        <v>0.35</v>
      </c>
      <c r="J94" s="491">
        <v>0.35</v>
      </c>
      <c r="K94" s="491">
        <v>0.35</v>
      </c>
      <c r="L94" s="477"/>
      <c r="M94" s="491">
        <f t="shared" si="43"/>
        <v>0.35</v>
      </c>
      <c r="N94" s="491">
        <f t="shared" si="44"/>
        <v>0.35</v>
      </c>
      <c r="O94" s="477"/>
      <c r="P94" s="491">
        <f t="shared" si="45"/>
        <v>0.35</v>
      </c>
      <c r="Q94" s="491">
        <f t="shared" si="46"/>
        <v>0.35</v>
      </c>
    </row>
    <row r="95" spans="1:17" s="285" customFormat="1">
      <c r="A95" s="476"/>
      <c r="B95" s="476"/>
      <c r="C95" s="476"/>
      <c r="D95" s="476"/>
      <c r="E95" s="392"/>
    </row>
    <row r="96" spans="1:17" s="285" customFormat="1">
      <c r="A96" s="476"/>
      <c r="B96" s="476"/>
      <c r="C96" s="476"/>
      <c r="D96" s="476"/>
      <c r="E96" s="392"/>
    </row>
    <row r="97" spans="1:17">
      <c r="C97" s="1127" t="s">
        <v>99</v>
      </c>
      <c r="D97" s="1131"/>
      <c r="E97" s="1131"/>
      <c r="F97" s="1131"/>
      <c r="G97" s="1131"/>
      <c r="H97" s="1131"/>
      <c r="I97" s="1131"/>
      <c r="J97" s="1131"/>
      <c r="K97" s="1132"/>
      <c r="L97" s="476"/>
      <c r="M97" s="1179"/>
      <c r="N97" s="1180"/>
      <c r="O97" s="476"/>
      <c r="P97" s="1179"/>
      <c r="Q97" s="1180"/>
    </row>
    <row r="98" spans="1:17" s="285" customFormat="1">
      <c r="A98" s="476"/>
      <c r="B98" s="476"/>
      <c r="C98" s="540" t="s">
        <v>100</v>
      </c>
      <c r="D98" s="540"/>
      <c r="E98" s="540"/>
      <c r="F98" s="540"/>
      <c r="G98" s="540"/>
      <c r="H98" s="540"/>
      <c r="I98" s="540"/>
      <c r="J98" s="540"/>
      <c r="K98" s="540"/>
      <c r="M98" s="1179"/>
      <c r="N98" s="1180"/>
      <c r="P98" s="1179"/>
      <c r="Q98" s="1180"/>
    </row>
    <row r="99" spans="1:17" s="285" customFormat="1">
      <c r="A99" s="476"/>
      <c r="B99" s="476"/>
      <c r="C99" s="476"/>
      <c r="D99" s="508" t="s">
        <v>101</v>
      </c>
      <c r="E99" s="496" t="s">
        <v>204</v>
      </c>
      <c r="F99" s="490" t="s">
        <v>219</v>
      </c>
      <c r="G99" s="491">
        <v>0.6</v>
      </c>
      <c r="H99" s="491">
        <v>0.6</v>
      </c>
      <c r="I99" s="491">
        <v>0.6</v>
      </c>
      <c r="J99" s="491">
        <v>0.6</v>
      </c>
      <c r="K99" s="491">
        <v>0.6</v>
      </c>
      <c r="L99" s="477"/>
      <c r="M99" s="491">
        <f>K99</f>
        <v>0.6</v>
      </c>
      <c r="N99" s="491">
        <f>M99</f>
        <v>0.6</v>
      </c>
      <c r="O99" s="477"/>
      <c r="P99" s="491">
        <f>N99</f>
        <v>0.6</v>
      </c>
      <c r="Q99" s="491">
        <f>N99</f>
        <v>0.6</v>
      </c>
    </row>
    <row r="100" spans="1:17" s="285" customFormat="1">
      <c r="A100" s="476"/>
      <c r="B100" s="476"/>
      <c r="C100" s="476"/>
      <c r="D100" s="508" t="s">
        <v>106</v>
      </c>
      <c r="E100" s="496" t="s">
        <v>204</v>
      </c>
      <c r="F100" s="490" t="s">
        <v>219</v>
      </c>
      <c r="G100" s="491">
        <v>0.9</v>
      </c>
      <c r="H100" s="491">
        <v>0.9</v>
      </c>
      <c r="I100" s="491">
        <v>0.9</v>
      </c>
      <c r="J100" s="491">
        <v>0.9</v>
      </c>
      <c r="K100" s="491">
        <v>0.9</v>
      </c>
      <c r="L100" s="477"/>
      <c r="M100" s="491">
        <f>K100</f>
        <v>0.9</v>
      </c>
      <c r="N100" s="491">
        <f>M100</f>
        <v>0.9</v>
      </c>
      <c r="O100" s="477"/>
      <c r="P100" s="491">
        <f>N100</f>
        <v>0.9</v>
      </c>
      <c r="Q100" s="491">
        <f>N100</f>
        <v>0.9</v>
      </c>
    </row>
    <row r="101" spans="1:17" s="285" customFormat="1">
      <c r="A101" s="476"/>
      <c r="B101" s="476"/>
      <c r="C101" s="476"/>
      <c r="D101" s="508" t="s">
        <v>103</v>
      </c>
      <c r="E101" s="496" t="s">
        <v>204</v>
      </c>
      <c r="F101" s="490" t="s">
        <v>219</v>
      </c>
      <c r="G101" s="491">
        <v>0.9</v>
      </c>
      <c r="H101" s="491">
        <v>0.9</v>
      </c>
      <c r="I101" s="491">
        <v>0.9</v>
      </c>
      <c r="J101" s="491">
        <v>0.9</v>
      </c>
      <c r="K101" s="491">
        <v>0.9</v>
      </c>
      <c r="L101" s="477"/>
      <c r="M101" s="491">
        <f>K101</f>
        <v>0.9</v>
      </c>
      <c r="N101" s="491">
        <f>M101</f>
        <v>0.9</v>
      </c>
      <c r="O101" s="477"/>
      <c r="P101" s="491">
        <f>N101</f>
        <v>0.9</v>
      </c>
      <c r="Q101" s="491">
        <f>N101</f>
        <v>0.9</v>
      </c>
    </row>
    <row r="102" spans="1:17" s="285" customFormat="1">
      <c r="A102" s="476"/>
      <c r="B102" s="476"/>
      <c r="C102" s="476"/>
      <c r="D102" s="508" t="s">
        <v>104</v>
      </c>
      <c r="E102" s="496" t="s">
        <v>205</v>
      </c>
      <c r="F102" s="490" t="s">
        <v>219</v>
      </c>
      <c r="G102" s="491">
        <v>1</v>
      </c>
      <c r="H102" s="491">
        <v>1</v>
      </c>
      <c r="I102" s="491">
        <v>1</v>
      </c>
      <c r="J102" s="491">
        <v>1</v>
      </c>
      <c r="K102" s="491">
        <v>1</v>
      </c>
      <c r="L102" s="477"/>
      <c r="M102" s="491">
        <f>K102</f>
        <v>1</v>
      </c>
      <c r="N102" s="491">
        <f>M102</f>
        <v>1</v>
      </c>
      <c r="O102" s="477"/>
      <c r="P102" s="491">
        <f>N102</f>
        <v>1</v>
      </c>
      <c r="Q102" s="491">
        <f>N102</f>
        <v>1</v>
      </c>
    </row>
    <row r="103" spans="1:17">
      <c r="C103" s="541" t="s">
        <v>105</v>
      </c>
      <c r="D103" s="542"/>
      <c r="E103" s="542"/>
      <c r="F103" s="543"/>
      <c r="G103" s="543"/>
      <c r="H103" s="543"/>
      <c r="I103" s="543"/>
      <c r="J103" s="543"/>
      <c r="K103" s="544"/>
      <c r="L103" s="392"/>
      <c r="M103" s="1275"/>
      <c r="N103" s="1276"/>
      <c r="O103" s="392"/>
      <c r="P103" s="1275"/>
      <c r="Q103" s="1276"/>
    </row>
    <row r="104" spans="1:17">
      <c r="D104" s="508" t="s">
        <v>101</v>
      </c>
      <c r="E104" s="496" t="s">
        <v>204</v>
      </c>
      <c r="F104" s="490" t="s">
        <v>219</v>
      </c>
      <c r="G104" s="491">
        <v>0.6</v>
      </c>
      <c r="H104" s="491">
        <v>0.6</v>
      </c>
      <c r="I104" s="491">
        <v>0.6</v>
      </c>
      <c r="J104" s="491">
        <v>0.6</v>
      </c>
      <c r="K104" s="491">
        <v>0.6</v>
      </c>
      <c r="M104" s="491">
        <f>K104</f>
        <v>0.6</v>
      </c>
      <c r="N104" s="491">
        <f>M104</f>
        <v>0.6</v>
      </c>
      <c r="P104" s="491">
        <f>N104</f>
        <v>0.6</v>
      </c>
      <c r="Q104" s="491">
        <f>N104</f>
        <v>0.6</v>
      </c>
    </row>
    <row r="105" spans="1:17">
      <c r="D105" s="508" t="s">
        <v>106</v>
      </c>
      <c r="E105" s="496" t="s">
        <v>204</v>
      </c>
      <c r="F105" s="490" t="s">
        <v>219</v>
      </c>
      <c r="G105" s="491">
        <v>0.9</v>
      </c>
      <c r="H105" s="491">
        <v>0.9</v>
      </c>
      <c r="I105" s="491">
        <v>0.9</v>
      </c>
      <c r="J105" s="491">
        <v>0.9</v>
      </c>
      <c r="K105" s="491">
        <v>0.9</v>
      </c>
      <c r="M105" s="491">
        <f>K105</f>
        <v>0.9</v>
      </c>
      <c r="N105" s="491">
        <f>M105</f>
        <v>0.9</v>
      </c>
      <c r="P105" s="491">
        <f>N105</f>
        <v>0.9</v>
      </c>
      <c r="Q105" s="491">
        <f>N105</f>
        <v>0.9</v>
      </c>
    </row>
    <row r="106" spans="1:17">
      <c r="D106" s="508" t="s">
        <v>107</v>
      </c>
      <c r="E106" s="496" t="s">
        <v>204</v>
      </c>
      <c r="F106" s="490" t="s">
        <v>219</v>
      </c>
      <c r="G106" s="491">
        <v>0.9</v>
      </c>
      <c r="H106" s="491">
        <v>0.9</v>
      </c>
      <c r="I106" s="491">
        <v>0.9</v>
      </c>
      <c r="J106" s="491">
        <v>0.9</v>
      </c>
      <c r="K106" s="491">
        <v>0.9</v>
      </c>
      <c r="M106" s="491">
        <f>K106</f>
        <v>0.9</v>
      </c>
      <c r="N106" s="491">
        <f>M106</f>
        <v>0.9</v>
      </c>
      <c r="P106" s="491">
        <f>N106</f>
        <v>0.9</v>
      </c>
      <c r="Q106" s="491">
        <f>N106</f>
        <v>0.9</v>
      </c>
    </row>
    <row r="107" spans="1:17">
      <c r="D107" s="508" t="s">
        <v>103</v>
      </c>
      <c r="E107" s="496" t="s">
        <v>204</v>
      </c>
      <c r="F107" s="490" t="s">
        <v>219</v>
      </c>
      <c r="G107" s="491">
        <v>0.9</v>
      </c>
      <c r="H107" s="491">
        <v>0.9</v>
      </c>
      <c r="I107" s="491">
        <v>0.9</v>
      </c>
      <c r="J107" s="491">
        <v>0.9</v>
      </c>
      <c r="K107" s="491">
        <v>0.9</v>
      </c>
      <c r="M107" s="491">
        <f>K107</f>
        <v>0.9</v>
      </c>
      <c r="N107" s="491">
        <f>M107</f>
        <v>0.9</v>
      </c>
      <c r="P107" s="491">
        <f>N107</f>
        <v>0.9</v>
      </c>
      <c r="Q107" s="491">
        <f>N107</f>
        <v>0.9</v>
      </c>
    </row>
    <row r="108" spans="1:17">
      <c r="D108" s="508" t="s">
        <v>104</v>
      </c>
      <c r="E108" s="496" t="s">
        <v>205</v>
      </c>
      <c r="F108" s="490" t="s">
        <v>219</v>
      </c>
      <c r="G108" s="491">
        <v>1</v>
      </c>
      <c r="H108" s="491">
        <v>1</v>
      </c>
      <c r="I108" s="491">
        <v>1</v>
      </c>
      <c r="J108" s="491">
        <v>1</v>
      </c>
      <c r="K108" s="491">
        <v>1</v>
      </c>
      <c r="M108" s="491">
        <f>K108</f>
        <v>1</v>
      </c>
      <c r="N108" s="491">
        <f>M108</f>
        <v>1</v>
      </c>
      <c r="P108" s="491">
        <f>N108</f>
        <v>1</v>
      </c>
      <c r="Q108" s="491">
        <f>N108</f>
        <v>1</v>
      </c>
    </row>
    <row r="109" spans="1:17" s="492" customFormat="1">
      <c r="D109" s="513"/>
      <c r="E109" s="514"/>
      <c r="F109" s="515"/>
      <c r="G109" s="515"/>
      <c r="H109" s="515"/>
      <c r="I109" s="515"/>
      <c r="J109" s="515"/>
      <c r="K109" s="515"/>
      <c r="M109" s="515"/>
      <c r="N109" s="515"/>
      <c r="P109" s="515"/>
      <c r="Q109" s="515"/>
    </row>
    <row r="110" spans="1:17" s="492" customFormat="1">
      <c r="D110" s="513"/>
      <c r="E110" s="514"/>
      <c r="F110" s="515"/>
      <c r="G110" s="515"/>
      <c r="H110" s="515"/>
      <c r="I110" s="515"/>
      <c r="J110" s="515"/>
      <c r="K110" s="515"/>
      <c r="M110" s="515"/>
      <c r="N110" s="515"/>
      <c r="P110" s="515"/>
      <c r="Q110" s="515"/>
    </row>
    <row r="111" spans="1:17">
      <c r="C111" s="1127" t="s">
        <v>108</v>
      </c>
      <c r="D111" s="1131"/>
      <c r="E111" s="1131"/>
      <c r="F111" s="1131"/>
      <c r="G111" s="1131"/>
      <c r="H111" s="1131"/>
      <c r="I111" s="1131"/>
      <c r="J111" s="1131"/>
      <c r="K111" s="1132"/>
      <c r="L111" s="476"/>
      <c r="M111" s="1179"/>
      <c r="N111" s="1180"/>
      <c r="O111" s="476"/>
      <c r="P111" s="1179"/>
      <c r="Q111" s="1180"/>
    </row>
    <row r="112" spans="1:17">
      <c r="C112" s="545" t="s">
        <v>108</v>
      </c>
      <c r="D112" s="546"/>
      <c r="E112" s="546"/>
      <c r="F112" s="546"/>
      <c r="G112" s="546"/>
      <c r="H112" s="546"/>
      <c r="I112" s="546"/>
      <c r="J112" s="546"/>
      <c r="K112" s="547"/>
      <c r="L112" s="476"/>
      <c r="M112" s="1179"/>
      <c r="N112" s="1180"/>
      <c r="O112" s="476"/>
      <c r="P112" s="1179"/>
      <c r="Q112" s="1180"/>
    </row>
    <row r="113" spans="1:17">
      <c r="D113" s="502" t="s">
        <v>109</v>
      </c>
      <c r="E113" s="496" t="s">
        <v>193</v>
      </c>
      <c r="F113" s="490" t="s">
        <v>219</v>
      </c>
      <c r="G113" s="491">
        <v>0.9</v>
      </c>
      <c r="H113" s="491">
        <v>0.9</v>
      </c>
      <c r="I113" s="491">
        <v>0.9</v>
      </c>
      <c r="J113" s="491">
        <v>0.9</v>
      </c>
      <c r="K113" s="491">
        <v>0.9</v>
      </c>
      <c r="M113" s="491">
        <f t="shared" ref="M113:M116" si="47">K113</f>
        <v>0.9</v>
      </c>
      <c r="N113" s="491">
        <f t="shared" ref="N113:N116" si="48">M113</f>
        <v>0.9</v>
      </c>
      <c r="P113" s="491">
        <f t="shared" ref="P113:P116" si="49">N113</f>
        <v>0.9</v>
      </c>
      <c r="Q113" s="491">
        <f t="shared" ref="Q113:Q116" si="50">N113</f>
        <v>0.9</v>
      </c>
    </row>
    <row r="114" spans="1:17">
      <c r="A114" s="492"/>
      <c r="D114" s="502" t="s">
        <v>110</v>
      </c>
      <c r="E114" s="496" t="s">
        <v>204</v>
      </c>
      <c r="F114" s="490" t="s">
        <v>219</v>
      </c>
      <c r="G114" s="491">
        <v>0.9</v>
      </c>
      <c r="H114" s="491">
        <v>0.9</v>
      </c>
      <c r="I114" s="491">
        <v>0.9</v>
      </c>
      <c r="J114" s="491">
        <v>0.9</v>
      </c>
      <c r="K114" s="491">
        <v>0.9</v>
      </c>
      <c r="M114" s="491">
        <f t="shared" si="47"/>
        <v>0.9</v>
      </c>
      <c r="N114" s="491">
        <f t="shared" si="48"/>
        <v>0.9</v>
      </c>
      <c r="P114" s="491">
        <f t="shared" si="49"/>
        <v>0.9</v>
      </c>
      <c r="Q114" s="491">
        <f t="shared" si="50"/>
        <v>0.9</v>
      </c>
    </row>
    <row r="115" spans="1:17">
      <c r="A115" s="492"/>
      <c r="D115" s="502" t="s">
        <v>111</v>
      </c>
      <c r="E115" s="496" t="s">
        <v>204</v>
      </c>
      <c r="F115" s="490" t="s">
        <v>219</v>
      </c>
      <c r="G115" s="491">
        <v>0.9</v>
      </c>
      <c r="H115" s="491">
        <v>0.9</v>
      </c>
      <c r="I115" s="491">
        <v>0.9</v>
      </c>
      <c r="J115" s="491">
        <v>0.9</v>
      </c>
      <c r="K115" s="491">
        <v>0.9</v>
      </c>
      <c r="M115" s="491">
        <f t="shared" si="47"/>
        <v>0.9</v>
      </c>
      <c r="N115" s="491">
        <f t="shared" si="48"/>
        <v>0.9</v>
      </c>
      <c r="P115" s="491">
        <f t="shared" si="49"/>
        <v>0.9</v>
      </c>
      <c r="Q115" s="491">
        <f t="shared" si="50"/>
        <v>0.9</v>
      </c>
    </row>
    <row r="116" spans="1:17">
      <c r="A116" s="492"/>
      <c r="D116" s="502" t="s">
        <v>112</v>
      </c>
      <c r="E116" s="496" t="s">
        <v>204</v>
      </c>
      <c r="F116" s="490" t="s">
        <v>219</v>
      </c>
      <c r="G116" s="491">
        <v>0.9</v>
      </c>
      <c r="H116" s="491">
        <v>0.9</v>
      </c>
      <c r="I116" s="491">
        <v>0.9</v>
      </c>
      <c r="J116" s="491">
        <v>0.9</v>
      </c>
      <c r="K116" s="491">
        <v>0.9</v>
      </c>
      <c r="M116" s="491">
        <f t="shared" si="47"/>
        <v>0.9</v>
      </c>
      <c r="N116" s="491">
        <f t="shared" si="48"/>
        <v>0.9</v>
      </c>
      <c r="P116" s="491">
        <f t="shared" si="49"/>
        <v>0.9</v>
      </c>
      <c r="Q116" s="491">
        <f t="shared" si="50"/>
        <v>0.9</v>
      </c>
    </row>
    <row r="117" spans="1:17">
      <c r="A117" s="492"/>
      <c r="D117" s="502" t="s">
        <v>113</v>
      </c>
      <c r="E117" s="496" t="s">
        <v>204</v>
      </c>
      <c r="F117" s="490" t="s">
        <v>219</v>
      </c>
      <c r="G117" s="491">
        <v>0.9</v>
      </c>
      <c r="H117" s="491">
        <v>0.9</v>
      </c>
      <c r="I117" s="491">
        <v>0.9</v>
      </c>
      <c r="J117" s="491">
        <v>0.9</v>
      </c>
      <c r="K117" s="491">
        <v>0.9</v>
      </c>
      <c r="M117" s="491">
        <f t="shared" ref="M117" si="51">K117</f>
        <v>0.9</v>
      </c>
      <c r="N117" s="491">
        <f t="shared" ref="N117" si="52">M117</f>
        <v>0.9</v>
      </c>
      <c r="P117" s="491">
        <f t="shared" ref="P117" si="53">N117</f>
        <v>0.9</v>
      </c>
      <c r="Q117" s="491">
        <f t="shared" ref="Q117" si="54">N117</f>
        <v>0.9</v>
      </c>
    </row>
    <row r="118" spans="1:17">
      <c r="D118" s="519"/>
      <c r="E118" s="392"/>
      <c r="F118" s="504"/>
      <c r="G118" s="504"/>
      <c r="H118" s="504"/>
      <c r="I118" s="504"/>
      <c r="J118" s="504"/>
      <c r="K118" s="504"/>
      <c r="L118" s="476"/>
      <c r="M118" s="504"/>
      <c r="N118" s="504"/>
      <c r="O118" s="476"/>
      <c r="P118" s="504"/>
      <c r="Q118" s="504"/>
    </row>
    <row r="119" spans="1:17">
      <c r="D119" s="519"/>
      <c r="E119" s="392"/>
      <c r="F119" s="504"/>
      <c r="G119" s="504"/>
      <c r="H119" s="504"/>
      <c r="I119" s="504"/>
      <c r="J119" s="504"/>
      <c r="K119" s="504"/>
      <c r="L119" s="476"/>
      <c r="M119" s="504"/>
      <c r="N119" s="504"/>
      <c r="O119" s="476"/>
      <c r="P119" s="504"/>
      <c r="Q119" s="504"/>
    </row>
    <row r="120" spans="1:17">
      <c r="D120" s="519"/>
      <c r="E120" s="392"/>
      <c r="F120" s="504"/>
      <c r="G120" s="504"/>
      <c r="H120" s="504"/>
      <c r="I120" s="504"/>
      <c r="J120" s="504"/>
      <c r="K120" s="504"/>
      <c r="L120" s="476"/>
      <c r="M120" s="504"/>
      <c r="N120" s="504"/>
      <c r="O120" s="476"/>
      <c r="P120" s="504"/>
      <c r="Q120" s="504"/>
    </row>
    <row r="121" spans="1:17" ht="13.5" thickBot="1">
      <c r="D121" s="519"/>
      <c r="E121" s="392"/>
      <c r="F121" s="504"/>
      <c r="G121" s="504"/>
      <c r="H121" s="504"/>
      <c r="I121" s="504"/>
      <c r="J121" s="504"/>
      <c r="K121" s="504"/>
      <c r="L121" s="476"/>
      <c r="M121" s="504"/>
      <c r="N121" s="504"/>
      <c r="O121" s="476"/>
      <c r="P121" s="504"/>
      <c r="Q121" s="504"/>
    </row>
    <row r="122" spans="1:17" ht="13.5" thickBot="1">
      <c r="B122" s="536" t="s">
        <v>115</v>
      </c>
      <c r="C122" s="536"/>
      <c r="D122" s="537"/>
      <c r="E122" s="520"/>
      <c r="F122" s="521"/>
      <c r="G122" s="521"/>
      <c r="H122" s="521"/>
      <c r="I122" s="521"/>
      <c r="J122" s="521"/>
      <c r="K122" s="521"/>
      <c r="L122" s="476"/>
      <c r="M122" s="522"/>
      <c r="N122" s="521"/>
      <c r="O122" s="476"/>
      <c r="P122" s="522"/>
      <c r="Q122" s="521"/>
    </row>
    <row r="123" spans="1:17">
      <c r="C123" s="1277" t="s">
        <v>116</v>
      </c>
      <c r="D123" s="1277">
        <v>0</v>
      </c>
      <c r="E123" s="1277">
        <v>0</v>
      </c>
      <c r="F123" s="1277">
        <v>0</v>
      </c>
      <c r="G123" s="1277">
        <v>0</v>
      </c>
      <c r="H123" s="1277">
        <v>0</v>
      </c>
      <c r="I123" s="1277">
        <v>0</v>
      </c>
      <c r="J123" s="1277">
        <v>0</v>
      </c>
      <c r="K123" s="539"/>
      <c r="L123" s="476"/>
      <c r="M123" s="1278"/>
      <c r="N123" s="1279"/>
      <c r="O123" s="476"/>
      <c r="P123" s="1278"/>
      <c r="Q123" s="1279"/>
    </row>
    <row r="124" spans="1:17">
      <c r="D124" s="501" t="s">
        <v>117</v>
      </c>
      <c r="E124" s="523" t="s">
        <v>448</v>
      </c>
      <c r="F124" s="490" t="s">
        <v>219</v>
      </c>
      <c r="G124" s="491">
        <v>0</v>
      </c>
      <c r="H124" s="491">
        <v>0</v>
      </c>
      <c r="I124" s="491">
        <v>0</v>
      </c>
      <c r="J124" s="491">
        <v>0</v>
      </c>
      <c r="K124" s="491">
        <v>0</v>
      </c>
      <c r="M124" s="491">
        <f>K124</f>
        <v>0</v>
      </c>
      <c r="N124" s="491">
        <f t="shared" ref="N124:N125" si="55">M124</f>
        <v>0</v>
      </c>
      <c r="P124" s="491">
        <f t="shared" ref="P124:P125" si="56">N124</f>
        <v>0</v>
      </c>
      <c r="Q124" s="491">
        <f t="shared" ref="Q124:Q125" si="57">N124</f>
        <v>0</v>
      </c>
    </row>
    <row r="125" spans="1:17">
      <c r="D125" s="501" t="s">
        <v>118</v>
      </c>
      <c r="E125" s="523" t="s">
        <v>448</v>
      </c>
      <c r="F125" s="490" t="s">
        <v>219</v>
      </c>
      <c r="G125" s="491">
        <v>0</v>
      </c>
      <c r="H125" s="491">
        <v>0</v>
      </c>
      <c r="I125" s="491">
        <v>0</v>
      </c>
      <c r="J125" s="491">
        <v>0</v>
      </c>
      <c r="K125" s="491">
        <v>0</v>
      </c>
      <c r="M125" s="491">
        <f>K125</f>
        <v>0</v>
      </c>
      <c r="N125" s="491">
        <f t="shared" si="55"/>
        <v>0</v>
      </c>
      <c r="P125" s="491">
        <f t="shared" si="56"/>
        <v>0</v>
      </c>
      <c r="Q125" s="491">
        <f t="shared" si="57"/>
        <v>0</v>
      </c>
    </row>
    <row r="126" spans="1:17">
      <c r="C126" s="1277" t="s">
        <v>119</v>
      </c>
      <c r="D126" s="1277">
        <v>0</v>
      </c>
      <c r="E126" s="1277">
        <v>0</v>
      </c>
      <c r="F126" s="1277">
        <v>0</v>
      </c>
      <c r="G126" s="1277">
        <v>0</v>
      </c>
      <c r="H126" s="1277">
        <v>0</v>
      </c>
      <c r="I126" s="1277">
        <v>0</v>
      </c>
      <c r="J126" s="1277">
        <v>0</v>
      </c>
      <c r="K126" s="548"/>
      <c r="L126" s="392"/>
      <c r="M126" s="1275"/>
      <c r="N126" s="1276"/>
      <c r="O126" s="392"/>
      <c r="P126" s="1275"/>
      <c r="Q126" s="1276"/>
    </row>
    <row r="127" spans="1:17">
      <c r="D127" s="525" t="s">
        <v>120</v>
      </c>
      <c r="E127" s="523" t="s">
        <v>117</v>
      </c>
      <c r="F127" s="490" t="s">
        <v>219</v>
      </c>
      <c r="G127" s="491">
        <v>0</v>
      </c>
      <c r="H127" s="491">
        <v>0</v>
      </c>
      <c r="I127" s="491">
        <v>0</v>
      </c>
      <c r="J127" s="491">
        <v>0</v>
      </c>
      <c r="K127" s="491">
        <v>0</v>
      </c>
      <c r="M127" s="491">
        <f>K127</f>
        <v>0</v>
      </c>
      <c r="N127" s="491">
        <f t="shared" ref="N127" si="58">M127</f>
        <v>0</v>
      </c>
      <c r="P127" s="491">
        <f t="shared" ref="P127" si="59">N127</f>
        <v>0</v>
      </c>
      <c r="Q127" s="491">
        <f t="shared" ref="Q127" si="60">N127</f>
        <v>0</v>
      </c>
    </row>
    <row r="128" spans="1:17">
      <c r="D128" s="525" t="s">
        <v>121</v>
      </c>
      <c r="E128" s="523" t="s">
        <v>449</v>
      </c>
      <c r="F128" s="490" t="s">
        <v>219</v>
      </c>
      <c r="G128" s="491">
        <v>0</v>
      </c>
      <c r="H128" s="491">
        <v>0</v>
      </c>
      <c r="I128" s="491">
        <v>0</v>
      </c>
      <c r="J128" s="491">
        <v>0</v>
      </c>
      <c r="K128" s="491">
        <v>0</v>
      </c>
      <c r="M128" s="491">
        <f>K128</f>
        <v>0</v>
      </c>
      <c r="N128" s="491">
        <f t="shared" ref="N128" si="61">M128</f>
        <v>0</v>
      </c>
      <c r="P128" s="491">
        <f t="shared" ref="P128" si="62">N128</f>
        <v>0</v>
      </c>
      <c r="Q128" s="491">
        <f t="shared" ref="Q128" si="63">N128</f>
        <v>0</v>
      </c>
    </row>
    <row r="129" spans="1:17">
      <c r="C129" s="1282" t="s">
        <v>450</v>
      </c>
      <c r="D129" s="1282">
        <v>0</v>
      </c>
      <c r="E129" s="1282">
        <v>0</v>
      </c>
      <c r="F129" s="1282">
        <v>0</v>
      </c>
      <c r="G129" s="1282">
        <v>0</v>
      </c>
      <c r="H129" s="1282">
        <v>0</v>
      </c>
      <c r="I129" s="1282">
        <v>0</v>
      </c>
      <c r="J129" s="1282">
        <v>0</v>
      </c>
      <c r="K129" s="549"/>
      <c r="L129" s="526"/>
      <c r="M129" s="1254"/>
      <c r="N129" s="1255"/>
      <c r="O129" s="526"/>
      <c r="P129" s="1254"/>
      <c r="Q129" s="1255"/>
    </row>
    <row r="130" spans="1:17" s="527" customFormat="1">
      <c r="C130" s="528"/>
      <c r="D130" s="529" t="s">
        <v>123</v>
      </c>
      <c r="E130" s="530" t="s">
        <v>117</v>
      </c>
      <c r="F130" s="531" t="s">
        <v>219</v>
      </c>
      <c r="G130" s="532">
        <v>0</v>
      </c>
      <c r="H130" s="532">
        <v>0</v>
      </c>
      <c r="I130" s="532">
        <v>0</v>
      </c>
      <c r="J130" s="532">
        <v>0</v>
      </c>
      <c r="K130" s="532">
        <v>0</v>
      </c>
      <c r="L130" s="533"/>
      <c r="M130" s="532">
        <f>K130</f>
        <v>0</v>
      </c>
      <c r="N130" s="532">
        <f t="shared" ref="N130" si="64">M130</f>
        <v>0</v>
      </c>
      <c r="O130" s="533"/>
      <c r="P130" s="532">
        <f t="shared" ref="P130" si="65">N130</f>
        <v>0</v>
      </c>
      <c r="Q130" s="532">
        <f t="shared" ref="Q130" si="66">N130</f>
        <v>0</v>
      </c>
    </row>
    <row r="131" spans="1:17" s="527" customFormat="1">
      <c r="E131" s="298"/>
    </row>
    <row r="132" spans="1:17" ht="13.5" thickBot="1">
      <c r="E132" s="392"/>
      <c r="F132" s="476"/>
      <c r="G132" s="476"/>
      <c r="H132" s="476"/>
      <c r="I132" s="476"/>
      <c r="J132" s="476"/>
      <c r="K132" s="476"/>
      <c r="L132" s="476"/>
      <c r="M132" s="476"/>
      <c r="N132" s="476"/>
      <c r="O132" s="476"/>
      <c r="P132" s="476"/>
      <c r="Q132" s="476"/>
    </row>
    <row r="133" spans="1:17" ht="13.5" thickBot="1">
      <c r="B133" s="536" t="s">
        <v>125</v>
      </c>
      <c r="C133" s="536"/>
      <c r="D133" s="537"/>
      <c r="E133" s="520"/>
      <c r="F133" s="521"/>
      <c r="G133" s="521"/>
      <c r="H133" s="521"/>
      <c r="I133" s="521"/>
      <c r="J133" s="521"/>
      <c r="K133" s="521"/>
      <c r="L133" s="476"/>
      <c r="M133" s="522"/>
      <c r="N133" s="521"/>
      <c r="O133" s="476"/>
      <c r="P133" s="522"/>
      <c r="Q133" s="521"/>
    </row>
    <row r="134" spans="1:17">
      <c r="A134" s="492"/>
      <c r="C134" s="1280" t="s">
        <v>126</v>
      </c>
      <c r="D134" s="1281"/>
      <c r="E134" s="1281"/>
      <c r="F134" s="1281"/>
      <c r="G134" s="1281"/>
      <c r="H134" s="1281"/>
      <c r="I134" s="1281"/>
      <c r="J134" s="1281"/>
      <c r="K134" s="539"/>
      <c r="L134" s="476"/>
      <c r="M134" s="1278"/>
      <c r="N134" s="1279"/>
      <c r="O134" s="476"/>
      <c r="P134" s="1278"/>
      <c r="Q134" s="1279"/>
    </row>
    <row r="135" spans="1:17">
      <c r="D135" s="534" t="s">
        <v>127</v>
      </c>
      <c r="E135" s="496" t="s">
        <v>193</v>
      </c>
      <c r="F135" s="490" t="s">
        <v>219</v>
      </c>
      <c r="G135" s="491">
        <v>0.9</v>
      </c>
      <c r="H135" s="491">
        <v>0.9</v>
      </c>
      <c r="I135" s="491">
        <v>0.9</v>
      </c>
      <c r="J135" s="491">
        <v>0.9</v>
      </c>
      <c r="K135" s="491">
        <v>0.9</v>
      </c>
      <c r="M135" s="491">
        <f>K135</f>
        <v>0.9</v>
      </c>
      <c r="N135" s="491">
        <f>M135</f>
        <v>0.9</v>
      </c>
      <c r="P135" s="491">
        <f>N135</f>
        <v>0.9</v>
      </c>
      <c r="Q135" s="491">
        <f>N135</f>
        <v>0.9</v>
      </c>
    </row>
    <row r="136" spans="1:17">
      <c r="A136" s="492"/>
      <c r="C136" s="1277" t="s">
        <v>128</v>
      </c>
      <c r="D136" s="1277">
        <v>0</v>
      </c>
      <c r="E136" s="1277">
        <v>0</v>
      </c>
      <c r="F136" s="1277">
        <v>0</v>
      </c>
      <c r="G136" s="1277">
        <v>0</v>
      </c>
      <c r="H136" s="1277">
        <v>0</v>
      </c>
      <c r="I136" s="1277">
        <v>0</v>
      </c>
      <c r="J136" s="1277">
        <v>0</v>
      </c>
      <c r="K136" s="548"/>
      <c r="L136" s="392"/>
      <c r="M136" s="1275"/>
      <c r="N136" s="1276"/>
      <c r="O136" s="392"/>
      <c r="P136" s="1275"/>
      <c r="Q136" s="1276"/>
    </row>
    <row r="137" spans="1:17">
      <c r="D137" s="534" t="s">
        <v>109</v>
      </c>
      <c r="E137" s="496" t="s">
        <v>193</v>
      </c>
      <c r="F137" s="490" t="s">
        <v>219</v>
      </c>
      <c r="G137" s="491">
        <v>0.9</v>
      </c>
      <c r="H137" s="491">
        <v>0.9</v>
      </c>
      <c r="I137" s="491">
        <v>0.9</v>
      </c>
      <c r="J137" s="491">
        <v>0.9</v>
      </c>
      <c r="K137" s="491">
        <v>0.9</v>
      </c>
      <c r="M137" s="491">
        <f>K137</f>
        <v>0.9</v>
      </c>
      <c r="N137" s="491">
        <f t="shared" ref="N137:N141" si="67">M137</f>
        <v>0.9</v>
      </c>
      <c r="P137" s="491">
        <f t="shared" ref="P137:P141" si="68">N137</f>
        <v>0.9</v>
      </c>
      <c r="Q137" s="491">
        <f t="shared" ref="Q137:Q141" si="69">N137</f>
        <v>0.9</v>
      </c>
    </row>
    <row r="138" spans="1:17">
      <c r="D138" s="534" t="s">
        <v>129</v>
      </c>
      <c r="E138" s="496" t="s">
        <v>214</v>
      </c>
      <c r="F138" s="490" t="s">
        <v>219</v>
      </c>
      <c r="G138" s="491">
        <v>0.4</v>
      </c>
      <c r="H138" s="491">
        <v>0.4</v>
      </c>
      <c r="I138" s="491">
        <v>0.4</v>
      </c>
      <c r="J138" s="491">
        <v>0.4</v>
      </c>
      <c r="K138" s="491">
        <v>0.4</v>
      </c>
      <c r="M138" s="491">
        <f>K138</f>
        <v>0.4</v>
      </c>
      <c r="N138" s="491">
        <f t="shared" si="67"/>
        <v>0.4</v>
      </c>
      <c r="P138" s="491">
        <f t="shared" si="68"/>
        <v>0.4</v>
      </c>
      <c r="Q138" s="491">
        <f t="shared" si="69"/>
        <v>0.4</v>
      </c>
    </row>
    <row r="139" spans="1:17">
      <c r="D139" s="534" t="s">
        <v>130</v>
      </c>
      <c r="E139" s="496" t="s">
        <v>214</v>
      </c>
      <c r="F139" s="490" t="s">
        <v>219</v>
      </c>
      <c r="G139" s="491">
        <v>0.4</v>
      </c>
      <c r="H139" s="491">
        <v>0.4</v>
      </c>
      <c r="I139" s="491">
        <v>0.4</v>
      </c>
      <c r="J139" s="491">
        <v>0.4</v>
      </c>
      <c r="K139" s="491">
        <v>0.4</v>
      </c>
      <c r="M139" s="491">
        <f>K139</f>
        <v>0.4</v>
      </c>
      <c r="N139" s="491">
        <f t="shared" si="67"/>
        <v>0.4</v>
      </c>
      <c r="P139" s="491">
        <f t="shared" si="68"/>
        <v>0.4</v>
      </c>
      <c r="Q139" s="491">
        <f t="shared" si="69"/>
        <v>0.4</v>
      </c>
    </row>
    <row r="140" spans="1:17">
      <c r="D140" s="534" t="s">
        <v>131</v>
      </c>
      <c r="E140" s="496" t="s">
        <v>214</v>
      </c>
      <c r="F140" s="490" t="s">
        <v>219</v>
      </c>
      <c r="G140" s="491">
        <v>0.7</v>
      </c>
      <c r="H140" s="491">
        <v>0.7</v>
      </c>
      <c r="I140" s="491">
        <v>0.7</v>
      </c>
      <c r="J140" s="491">
        <v>0.7</v>
      </c>
      <c r="K140" s="491">
        <v>0.7</v>
      </c>
      <c r="M140" s="491">
        <f>K140</f>
        <v>0.7</v>
      </c>
      <c r="N140" s="491">
        <f t="shared" si="67"/>
        <v>0.7</v>
      </c>
      <c r="P140" s="491">
        <f t="shared" si="68"/>
        <v>0.7</v>
      </c>
      <c r="Q140" s="491">
        <f t="shared" si="69"/>
        <v>0.7</v>
      </c>
    </row>
    <row r="141" spans="1:17">
      <c r="D141" s="525" t="s">
        <v>132</v>
      </c>
      <c r="E141" s="496" t="s">
        <v>215</v>
      </c>
      <c r="F141" s="490" t="s">
        <v>219</v>
      </c>
      <c r="G141" s="491">
        <v>0.7</v>
      </c>
      <c r="H141" s="491">
        <v>0.7</v>
      </c>
      <c r="I141" s="491">
        <v>0.7</v>
      </c>
      <c r="J141" s="491">
        <v>0.7</v>
      </c>
      <c r="K141" s="491">
        <v>0.7</v>
      </c>
      <c r="M141" s="491">
        <f>K141</f>
        <v>0.7</v>
      </c>
      <c r="N141" s="491">
        <f t="shared" si="67"/>
        <v>0.7</v>
      </c>
      <c r="P141" s="491">
        <f t="shared" si="68"/>
        <v>0.7</v>
      </c>
      <c r="Q141" s="491">
        <f t="shared" si="69"/>
        <v>0.7</v>
      </c>
    </row>
    <row r="142" spans="1:17">
      <c r="E142" s="392"/>
      <c r="F142" s="476"/>
      <c r="G142" s="476"/>
      <c r="H142" s="476"/>
      <c r="I142" s="476"/>
      <c r="J142" s="476"/>
      <c r="K142" s="476"/>
      <c r="L142" s="476"/>
      <c r="M142" s="476"/>
      <c r="N142" s="476"/>
      <c r="O142" s="476"/>
      <c r="P142" s="476"/>
      <c r="Q142" s="476"/>
    </row>
    <row r="143" spans="1:17">
      <c r="E143" s="392"/>
      <c r="F143" s="476"/>
      <c r="G143" s="476"/>
      <c r="H143" s="476"/>
      <c r="I143" s="476"/>
      <c r="J143" s="476"/>
      <c r="K143" s="476"/>
      <c r="L143" s="476"/>
      <c r="M143" s="476"/>
      <c r="N143" s="476"/>
      <c r="O143" s="476"/>
      <c r="P143" s="476"/>
      <c r="Q143" s="476"/>
    </row>
    <row r="144" spans="1:17">
      <c r="E144" s="392"/>
      <c r="F144" s="476"/>
      <c r="G144" s="476"/>
      <c r="H144" s="476"/>
      <c r="I144" s="476"/>
      <c r="J144" s="476"/>
      <c r="K144" s="476"/>
      <c r="L144" s="476"/>
      <c r="M144" s="476"/>
      <c r="N144" s="476"/>
      <c r="O144" s="476"/>
      <c r="P144" s="476"/>
      <c r="Q144" s="476"/>
    </row>
    <row r="145" spans="1:17">
      <c r="E145" s="392"/>
      <c r="F145" s="476"/>
      <c r="G145" s="476"/>
      <c r="H145" s="476"/>
      <c r="I145" s="476"/>
      <c r="J145" s="476"/>
      <c r="K145" s="476"/>
      <c r="L145" s="476"/>
      <c r="M145" s="476"/>
      <c r="N145" s="476"/>
      <c r="O145" s="476"/>
      <c r="P145" s="476"/>
      <c r="Q145" s="476"/>
    </row>
    <row r="146" spans="1:17" ht="13.5" thickBot="1">
      <c r="E146" s="392"/>
      <c r="F146" s="476"/>
      <c r="G146" s="476"/>
      <c r="H146" s="476"/>
      <c r="I146" s="476"/>
      <c r="J146" s="476"/>
      <c r="K146" s="476"/>
      <c r="L146" s="476"/>
      <c r="M146" s="476"/>
      <c r="N146" s="476"/>
      <c r="O146" s="476"/>
      <c r="P146" s="476"/>
      <c r="Q146" s="476"/>
    </row>
    <row r="147" spans="1:17" ht="13.5" thickBot="1">
      <c r="B147" s="536" t="s">
        <v>134</v>
      </c>
      <c r="C147" s="536"/>
      <c r="D147" s="537"/>
      <c r="E147" s="520"/>
      <c r="F147" s="521"/>
      <c r="G147" s="521"/>
      <c r="H147" s="521"/>
      <c r="I147" s="521"/>
      <c r="J147" s="521"/>
      <c r="K147" s="521"/>
      <c r="L147" s="476"/>
      <c r="M147" s="522"/>
      <c r="N147" s="521"/>
      <c r="O147" s="476"/>
      <c r="P147" s="522"/>
      <c r="Q147" s="521"/>
    </row>
    <row r="148" spans="1:17">
      <c r="A148" s="492"/>
      <c r="C148" s="1259" t="s">
        <v>135</v>
      </c>
      <c r="D148" s="1260">
        <v>0</v>
      </c>
      <c r="E148" s="1260">
        <v>0</v>
      </c>
      <c r="F148" s="1260">
        <v>0</v>
      </c>
      <c r="G148" s="1260">
        <v>0</v>
      </c>
      <c r="H148" s="1260">
        <v>0</v>
      </c>
      <c r="I148" s="1260">
        <v>0</v>
      </c>
      <c r="J148" s="1260">
        <v>0</v>
      </c>
      <c r="K148" s="1261">
        <v>0</v>
      </c>
      <c r="L148" s="476"/>
      <c r="M148" s="1278"/>
      <c r="N148" s="1279"/>
      <c r="O148" s="476"/>
      <c r="P148" s="1278"/>
      <c r="Q148" s="1279"/>
    </row>
    <row r="149" spans="1:17">
      <c r="D149" s="534" t="s">
        <v>136</v>
      </c>
      <c r="E149" s="523" t="s">
        <v>216</v>
      </c>
      <c r="F149" s="490" t="s">
        <v>219</v>
      </c>
      <c r="G149" s="491">
        <v>0.9</v>
      </c>
      <c r="H149" s="491">
        <v>0.9</v>
      </c>
      <c r="I149" s="491">
        <v>0.9</v>
      </c>
      <c r="J149" s="491">
        <v>0.9</v>
      </c>
      <c r="K149" s="491">
        <v>0.9</v>
      </c>
      <c r="M149" s="491">
        <f>K149</f>
        <v>0.9</v>
      </c>
      <c r="N149" s="491">
        <f>M149</f>
        <v>0.9</v>
      </c>
      <c r="P149" s="491">
        <f>N149</f>
        <v>0.9</v>
      </c>
      <c r="Q149" s="491">
        <f>N149</f>
        <v>0.9</v>
      </c>
    </row>
    <row r="150" spans="1:17">
      <c r="D150" s="534" t="s">
        <v>451</v>
      </c>
      <c r="E150" s="523" t="s">
        <v>216</v>
      </c>
      <c r="F150" s="490" t="s">
        <v>219</v>
      </c>
      <c r="G150" s="491">
        <v>0</v>
      </c>
      <c r="H150" s="491">
        <v>0</v>
      </c>
      <c r="I150" s="491">
        <v>0</v>
      </c>
      <c r="J150" s="491">
        <v>0</v>
      </c>
      <c r="K150" s="491">
        <v>0</v>
      </c>
      <c r="M150" s="491">
        <f>K150</f>
        <v>0</v>
      </c>
      <c r="N150" s="491">
        <f>M150</f>
        <v>0</v>
      </c>
      <c r="P150" s="491">
        <f>N150</f>
        <v>0</v>
      </c>
      <c r="Q150" s="491">
        <f>N150</f>
        <v>0</v>
      </c>
    </row>
  </sheetData>
  <mergeCells count="70">
    <mergeCell ref="C123:J123"/>
    <mergeCell ref="M136:N136"/>
    <mergeCell ref="P136:Q136"/>
    <mergeCell ref="C148:K148"/>
    <mergeCell ref="M148:N148"/>
    <mergeCell ref="P148:Q148"/>
    <mergeCell ref="M123:N123"/>
    <mergeCell ref="P123:Q123"/>
    <mergeCell ref="M134:N134"/>
    <mergeCell ref="P134:Q134"/>
    <mergeCell ref="C136:J136"/>
    <mergeCell ref="C134:J134"/>
    <mergeCell ref="C126:J126"/>
    <mergeCell ref="M126:N126"/>
    <mergeCell ref="P126:Q126"/>
    <mergeCell ref="C129:J129"/>
    <mergeCell ref="M103:N103"/>
    <mergeCell ref="P103:Q103"/>
    <mergeCell ref="M111:N111"/>
    <mergeCell ref="P111:Q111"/>
    <mergeCell ref="M112:N112"/>
    <mergeCell ref="P112:Q112"/>
    <mergeCell ref="C88:K88"/>
    <mergeCell ref="M88:N88"/>
    <mergeCell ref="P88:Q88"/>
    <mergeCell ref="M89:N89"/>
    <mergeCell ref="P89:Q89"/>
    <mergeCell ref="M82:N82"/>
    <mergeCell ref="P82:Q82"/>
    <mergeCell ref="M97:N97"/>
    <mergeCell ref="P97:Q97"/>
    <mergeCell ref="M98:N98"/>
    <mergeCell ref="P98:Q98"/>
    <mergeCell ref="P60:Q60"/>
    <mergeCell ref="M68:N68"/>
    <mergeCell ref="P68:Q68"/>
    <mergeCell ref="M78:N78"/>
    <mergeCell ref="P78:Q78"/>
    <mergeCell ref="B2:O2"/>
    <mergeCell ref="B5:D5"/>
    <mergeCell ref="M4:N4"/>
    <mergeCell ref="C12:K12"/>
    <mergeCell ref="M12:N12"/>
    <mergeCell ref="P4:Q4"/>
    <mergeCell ref="C7:K7"/>
    <mergeCell ref="M7:N7"/>
    <mergeCell ref="P7:Q7"/>
    <mergeCell ref="P12:Q12"/>
    <mergeCell ref="C13:K13"/>
    <mergeCell ref="M13:N13"/>
    <mergeCell ref="P13:Q13"/>
    <mergeCell ref="C23:K23"/>
    <mergeCell ref="M23:N23"/>
    <mergeCell ref="P23:Q23"/>
    <mergeCell ref="M129:N129"/>
    <mergeCell ref="P129:Q129"/>
    <mergeCell ref="C28:K28"/>
    <mergeCell ref="M28:N28"/>
    <mergeCell ref="P28:Q28"/>
    <mergeCell ref="C29:K29"/>
    <mergeCell ref="M29:N29"/>
    <mergeCell ref="P29:Q29"/>
    <mergeCell ref="C37:K37"/>
    <mergeCell ref="M37:N37"/>
    <mergeCell ref="P37:Q37"/>
    <mergeCell ref="M38:N38"/>
    <mergeCell ref="P38:Q38"/>
    <mergeCell ref="M51:N51"/>
    <mergeCell ref="P51:Q51"/>
    <mergeCell ref="M60:N60"/>
  </mergeCells>
  <pageMargins left="0.7" right="0.7" top="0.75" bottom="0.75" header="0.3" footer="0.3"/>
  <pageSetup paperSize="3" fitToHeight="0" orientation="landscape" r:id="rId1"/>
  <headerFooter>
    <oddHeader>&amp;LVA-180815-UC - MOD. 6</oddHeader>
  </headerFooter>
  <colBreaks count="1" manualBreakCount="1">
    <brk id="16"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U109"/>
  <sheetViews>
    <sheetView zoomScale="80" zoomScaleNormal="80" workbookViewId="0">
      <selection activeCell="B8" sqref="B8"/>
    </sheetView>
  </sheetViews>
  <sheetFormatPr defaultColWidth="9" defaultRowHeight="13"/>
  <cols>
    <col min="1" max="1" width="9" style="288"/>
    <col min="2" max="2" width="59.296875" style="288" customWidth="1"/>
    <col min="3" max="3" width="15.296875" style="288" customWidth="1"/>
    <col min="4" max="4" width="16.19921875" style="288" customWidth="1"/>
    <col min="5" max="5" width="9" style="288"/>
    <col min="6" max="10" width="12.19921875" style="288" customWidth="1"/>
    <col min="11" max="11" width="19.19921875" style="288" customWidth="1"/>
    <col min="12" max="12" width="18.5" style="288" customWidth="1"/>
    <col min="13" max="13" width="16.796875" style="288" customWidth="1"/>
    <col min="14" max="14" width="16.19921875" style="288" customWidth="1"/>
    <col min="15" max="15" width="23.69921875" style="288" customWidth="1"/>
    <col min="16" max="16384" width="9" style="288"/>
  </cols>
  <sheetData>
    <row r="1" spans="1:17">
      <c r="A1" s="947" t="s">
        <v>1252</v>
      </c>
      <c r="B1" s="948"/>
    </row>
    <row r="2" spans="1:17" ht="13.5" thickBot="1">
      <c r="A2" s="339"/>
      <c r="F2" s="936" t="s">
        <v>24</v>
      </c>
    </row>
    <row r="3" spans="1:17" ht="13.5" thickBot="1">
      <c r="A3" s="339"/>
      <c r="F3" s="936" t="s">
        <v>322</v>
      </c>
      <c r="L3" s="1322" t="s">
        <v>189</v>
      </c>
      <c r="M3" s="1323"/>
      <c r="N3" s="1322" t="s">
        <v>190</v>
      </c>
      <c r="O3" s="1323"/>
    </row>
    <row r="4" spans="1:17" ht="26.5" thickBot="1">
      <c r="B4" s="937" t="s">
        <v>452</v>
      </c>
      <c r="C4" s="938" t="s">
        <v>453</v>
      </c>
      <c r="D4" s="938" t="s">
        <v>454</v>
      </c>
      <c r="E4" s="939"/>
      <c r="F4" s="940" t="s">
        <v>31</v>
      </c>
      <c r="G4" s="941" t="s">
        <v>32</v>
      </c>
      <c r="H4" s="941" t="s">
        <v>33</v>
      </c>
      <c r="I4" s="941" t="s">
        <v>34</v>
      </c>
      <c r="J4" s="942" t="s">
        <v>35</v>
      </c>
      <c r="K4" s="943" t="s">
        <v>455</v>
      </c>
      <c r="L4" s="944" t="s">
        <v>38</v>
      </c>
      <c r="M4" s="945" t="s">
        <v>39</v>
      </c>
      <c r="N4" s="946" t="s">
        <v>41</v>
      </c>
      <c r="O4" s="945" t="s">
        <v>42</v>
      </c>
      <c r="Q4" s="297"/>
    </row>
    <row r="5" spans="1:17">
      <c r="A5" s="339"/>
      <c r="B5" s="922" t="s">
        <v>456</v>
      </c>
      <c r="C5" s="923" t="s">
        <v>457</v>
      </c>
      <c r="D5" s="924">
        <v>1920</v>
      </c>
      <c r="E5" s="932"/>
      <c r="F5" s="932"/>
      <c r="G5" s="932"/>
      <c r="H5" s="932"/>
      <c r="I5" s="932"/>
      <c r="J5" s="932"/>
      <c r="K5" s="933">
        <v>329</v>
      </c>
      <c r="L5" s="934">
        <f>SUM(K5*3%)+K5</f>
        <v>338.87</v>
      </c>
      <c r="M5" s="934">
        <f t="shared" ref="M5:O5" si="0">SUM(L5*3%)+L5</f>
        <v>349.03610000000003</v>
      </c>
      <c r="N5" s="934">
        <f t="shared" si="0"/>
        <v>359.50718300000005</v>
      </c>
      <c r="O5" s="934">
        <f t="shared" si="0"/>
        <v>370.29239849000004</v>
      </c>
    </row>
    <row r="6" spans="1:17">
      <c r="A6" s="339"/>
      <c r="B6" s="925" t="s">
        <v>458</v>
      </c>
      <c r="C6" s="926" t="s">
        <v>457</v>
      </c>
      <c r="D6" s="927">
        <v>1920</v>
      </c>
      <c r="E6" s="932"/>
      <c r="F6" s="932"/>
      <c r="G6" s="932"/>
      <c r="H6" s="932"/>
      <c r="I6" s="932"/>
      <c r="J6" s="932"/>
      <c r="K6" s="933">
        <v>294</v>
      </c>
      <c r="L6" s="934">
        <f t="shared" ref="L6:O13" si="1">SUM(K6*3%)+K6</f>
        <v>302.82</v>
      </c>
      <c r="M6" s="934">
        <f t="shared" si="1"/>
        <v>311.90460000000002</v>
      </c>
      <c r="N6" s="934">
        <f t="shared" si="1"/>
        <v>321.26173800000004</v>
      </c>
      <c r="O6" s="934">
        <f t="shared" si="1"/>
        <v>330.89959014000004</v>
      </c>
    </row>
    <row r="7" spans="1:17">
      <c r="A7" s="339"/>
      <c r="B7" s="928" t="s">
        <v>459</v>
      </c>
      <c r="C7" s="926" t="s">
        <v>457</v>
      </c>
      <c r="D7" s="927">
        <v>1920</v>
      </c>
      <c r="E7" s="932"/>
      <c r="F7" s="932"/>
      <c r="G7" s="932"/>
      <c r="H7" s="932"/>
      <c r="I7" s="932"/>
      <c r="J7" s="932"/>
      <c r="K7" s="935">
        <v>335</v>
      </c>
      <c r="L7" s="934">
        <f t="shared" si="1"/>
        <v>345.05</v>
      </c>
      <c r="M7" s="934">
        <f t="shared" si="1"/>
        <v>355.4015</v>
      </c>
      <c r="N7" s="934">
        <f t="shared" si="1"/>
        <v>366.06354499999998</v>
      </c>
      <c r="O7" s="934">
        <f t="shared" si="1"/>
        <v>377.04545134999995</v>
      </c>
    </row>
    <row r="8" spans="1:17">
      <c r="A8" s="339"/>
      <c r="B8" s="929" t="s">
        <v>460</v>
      </c>
      <c r="C8" s="926" t="s">
        <v>457</v>
      </c>
      <c r="D8" s="927">
        <v>1920</v>
      </c>
      <c r="E8" s="932"/>
      <c r="F8" s="932"/>
      <c r="G8" s="932"/>
      <c r="H8" s="932"/>
      <c r="I8" s="932"/>
      <c r="J8" s="932"/>
      <c r="K8" s="935">
        <v>250</v>
      </c>
      <c r="L8" s="934">
        <f t="shared" si="1"/>
        <v>257.5</v>
      </c>
      <c r="M8" s="934">
        <f t="shared" si="1"/>
        <v>265.22500000000002</v>
      </c>
      <c r="N8" s="934">
        <f t="shared" si="1"/>
        <v>273.18175000000002</v>
      </c>
      <c r="O8" s="934">
        <f t="shared" si="1"/>
        <v>281.37720250000001</v>
      </c>
    </row>
    <row r="9" spans="1:17">
      <c r="A9" s="339"/>
      <c r="B9" s="929" t="s">
        <v>461</v>
      </c>
      <c r="C9" s="923" t="s">
        <v>457</v>
      </c>
      <c r="D9" s="927">
        <v>1920</v>
      </c>
      <c r="E9" s="932"/>
      <c r="F9" s="932"/>
      <c r="G9" s="932"/>
      <c r="H9" s="932"/>
      <c r="I9" s="932"/>
      <c r="J9" s="932"/>
      <c r="K9" s="933">
        <v>182</v>
      </c>
      <c r="L9" s="934">
        <f t="shared" si="1"/>
        <v>187.46</v>
      </c>
      <c r="M9" s="934">
        <f t="shared" si="1"/>
        <v>193.0838</v>
      </c>
      <c r="N9" s="934">
        <f t="shared" si="1"/>
        <v>198.87631400000001</v>
      </c>
      <c r="O9" s="934">
        <f t="shared" si="1"/>
        <v>204.84260342000002</v>
      </c>
    </row>
    <row r="10" spans="1:17">
      <c r="A10" s="339"/>
      <c r="B10" s="929" t="s">
        <v>462</v>
      </c>
      <c r="C10" s="923" t="s">
        <v>457</v>
      </c>
      <c r="D10" s="927">
        <v>1920</v>
      </c>
      <c r="E10" s="932"/>
      <c r="F10" s="932"/>
      <c r="G10" s="932"/>
      <c r="H10" s="932"/>
      <c r="I10" s="932"/>
      <c r="J10" s="932"/>
      <c r="K10" s="933">
        <v>134</v>
      </c>
      <c r="L10" s="934">
        <f t="shared" si="1"/>
        <v>138.02000000000001</v>
      </c>
      <c r="M10" s="934">
        <f t="shared" si="1"/>
        <v>142.16060000000002</v>
      </c>
      <c r="N10" s="934">
        <f t="shared" si="1"/>
        <v>146.42541800000001</v>
      </c>
      <c r="O10" s="934">
        <f t="shared" si="1"/>
        <v>150.81818054000001</v>
      </c>
    </row>
    <row r="11" spans="1:17">
      <c r="A11" s="339"/>
      <c r="B11" s="930" t="s">
        <v>463</v>
      </c>
      <c r="C11" s="931" t="s">
        <v>457</v>
      </c>
      <c r="D11" s="924">
        <v>1920</v>
      </c>
      <c r="E11" s="932"/>
      <c r="F11" s="932"/>
      <c r="G11" s="932"/>
      <c r="H11" s="932"/>
      <c r="I11" s="932"/>
      <c r="J11" s="932"/>
      <c r="K11" s="933">
        <v>315</v>
      </c>
      <c r="L11" s="934">
        <f t="shared" si="1"/>
        <v>324.45</v>
      </c>
      <c r="M11" s="934">
        <f t="shared" si="1"/>
        <v>334.18349999999998</v>
      </c>
      <c r="N11" s="934">
        <f t="shared" si="1"/>
        <v>344.20900499999999</v>
      </c>
      <c r="O11" s="934">
        <f t="shared" si="1"/>
        <v>354.53527514999996</v>
      </c>
    </row>
    <row r="12" spans="1:17">
      <c r="A12" s="339"/>
      <c r="B12" s="930" t="s">
        <v>464</v>
      </c>
      <c r="C12" s="931" t="s">
        <v>457</v>
      </c>
      <c r="D12" s="924">
        <v>1920</v>
      </c>
      <c r="E12" s="932"/>
      <c r="F12" s="932"/>
      <c r="G12" s="932"/>
      <c r="H12" s="932"/>
      <c r="I12" s="932"/>
      <c r="J12" s="932"/>
      <c r="K12" s="933">
        <v>224</v>
      </c>
      <c r="L12" s="934">
        <f t="shared" si="1"/>
        <v>230.72</v>
      </c>
      <c r="M12" s="934">
        <f t="shared" si="1"/>
        <v>237.64160000000001</v>
      </c>
      <c r="N12" s="934">
        <f t="shared" si="1"/>
        <v>244.770848</v>
      </c>
      <c r="O12" s="934">
        <f t="shared" si="1"/>
        <v>252.11397344</v>
      </c>
    </row>
    <row r="13" spans="1:17" ht="12.65" customHeight="1">
      <c r="A13" s="339"/>
      <c r="B13" s="1010" t="s">
        <v>465</v>
      </c>
      <c r="C13" s="1011" t="s">
        <v>457</v>
      </c>
      <c r="D13" s="1012">
        <v>1920</v>
      </c>
      <c r="E13" s="932"/>
      <c r="F13" s="932"/>
      <c r="G13" s="932"/>
      <c r="H13" s="932"/>
      <c r="I13" s="932"/>
      <c r="J13" s="932"/>
      <c r="K13" s="1013">
        <v>207</v>
      </c>
      <c r="L13" s="1014">
        <f t="shared" si="1"/>
        <v>213.21</v>
      </c>
      <c r="M13" s="1014">
        <f t="shared" si="1"/>
        <v>219.6063</v>
      </c>
      <c r="N13" s="1014">
        <f t="shared" si="1"/>
        <v>226.194489</v>
      </c>
      <c r="O13" s="1014">
        <f t="shared" si="1"/>
        <v>232.98032367000002</v>
      </c>
    </row>
    <row r="14" spans="1:17" s="297" customFormat="1">
      <c r="B14" s="1329" t="s">
        <v>24</v>
      </c>
      <c r="C14" s="1329"/>
      <c r="D14" s="1329"/>
      <c r="E14" s="1329"/>
      <c r="F14" s="1329"/>
      <c r="G14" s="1329"/>
      <c r="H14" s="1329"/>
      <c r="I14" s="1329"/>
      <c r="J14" s="1329"/>
      <c r="K14" s="1329"/>
      <c r="L14" s="1329"/>
      <c r="M14" s="1329"/>
      <c r="N14" s="1329"/>
      <c r="O14" s="1329"/>
    </row>
    <row r="15" spans="1:17">
      <c r="B15" s="1330" t="s">
        <v>322</v>
      </c>
      <c r="C15" s="1330"/>
      <c r="D15" s="1330"/>
      <c r="E15" s="1330"/>
      <c r="F15" s="1330"/>
      <c r="G15" s="1330"/>
      <c r="H15" s="1330"/>
      <c r="I15" s="1330"/>
      <c r="J15" s="1330"/>
      <c r="K15" s="1330"/>
      <c r="L15" s="1330"/>
      <c r="M15" s="1330"/>
      <c r="N15" s="1330"/>
      <c r="O15" s="1330"/>
    </row>
    <row r="16" spans="1:17" ht="13.5" thickBot="1">
      <c r="F16" s="352"/>
    </row>
    <row r="17" spans="2:17" ht="13.5" thickBot="1">
      <c r="B17" s="378"/>
      <c r="C17" s="378"/>
      <c r="D17" s="378"/>
      <c r="E17" s="472"/>
      <c r="F17" s="287"/>
      <c r="G17" s="287"/>
      <c r="L17" s="1322" t="s">
        <v>189</v>
      </c>
      <c r="M17" s="1323"/>
      <c r="N17" s="1322" t="s">
        <v>190</v>
      </c>
      <c r="O17" s="1323"/>
    </row>
    <row r="18" spans="2:17" ht="26.5" thickBot="1">
      <c r="B18" s="432" t="s">
        <v>452</v>
      </c>
      <c r="C18" s="433" t="s">
        <v>453</v>
      </c>
      <c r="D18" s="433" t="s">
        <v>454</v>
      </c>
      <c r="E18" s="434"/>
      <c r="F18" s="435" t="s">
        <v>31</v>
      </c>
      <c r="G18" s="436" t="s">
        <v>32</v>
      </c>
      <c r="H18" s="436" t="s">
        <v>33</v>
      </c>
      <c r="I18" s="436" t="s">
        <v>34</v>
      </c>
      <c r="J18" s="437" t="s">
        <v>35</v>
      </c>
      <c r="K18" s="437" t="s">
        <v>36</v>
      </c>
      <c r="L18" s="438" t="s">
        <v>38</v>
      </c>
      <c r="M18" s="439" t="s">
        <v>39</v>
      </c>
      <c r="N18" s="440" t="s">
        <v>41</v>
      </c>
      <c r="O18" s="439" t="s">
        <v>42</v>
      </c>
      <c r="Q18" s="297"/>
    </row>
    <row r="19" spans="2:17">
      <c r="B19" s="473" t="s">
        <v>466</v>
      </c>
      <c r="C19" s="441" t="s">
        <v>457</v>
      </c>
      <c r="D19" s="442">
        <v>1920</v>
      </c>
      <c r="E19" s="443"/>
      <c r="F19" s="444">
        <v>255</v>
      </c>
      <c r="G19" s="445">
        <v>267.62745840356973</v>
      </c>
      <c r="H19" s="446">
        <v>270.52950000000004</v>
      </c>
      <c r="I19" s="447">
        <v>278.64538500000003</v>
      </c>
      <c r="J19" s="447">
        <v>287.00474655000005</v>
      </c>
      <c r="K19" s="447">
        <v>295.61488894650006</v>
      </c>
      <c r="L19" s="448">
        <v>0</v>
      </c>
      <c r="M19" s="448">
        <v>0</v>
      </c>
      <c r="N19" s="448">
        <v>0</v>
      </c>
      <c r="O19" s="448">
        <v>0</v>
      </c>
      <c r="Q19" s="449"/>
    </row>
    <row r="20" spans="2:17">
      <c r="B20" s="474" t="s">
        <v>467</v>
      </c>
      <c r="C20" s="441" t="s">
        <v>457</v>
      </c>
      <c r="D20" s="442">
        <v>1920</v>
      </c>
      <c r="E20" s="443"/>
      <c r="F20" s="444">
        <v>207.06</v>
      </c>
      <c r="G20" s="445">
        <v>217.31349622369859</v>
      </c>
      <c r="H20" s="446">
        <v>219.66995400000002</v>
      </c>
      <c r="I20" s="447">
        <v>226.26005262000004</v>
      </c>
      <c r="J20" s="447">
        <v>233.04785419860005</v>
      </c>
      <c r="K20" s="447">
        <v>240.03928982455807</v>
      </c>
      <c r="L20" s="448">
        <v>0</v>
      </c>
      <c r="M20" s="448">
        <v>0</v>
      </c>
      <c r="N20" s="448">
        <v>0</v>
      </c>
      <c r="O20" s="448">
        <v>0</v>
      </c>
      <c r="Q20" s="449"/>
    </row>
    <row r="21" spans="2:17">
      <c r="B21" s="474" t="s">
        <v>468</v>
      </c>
      <c r="C21" s="441" t="s">
        <v>457</v>
      </c>
      <c r="D21" s="442">
        <v>1920</v>
      </c>
      <c r="E21" s="443"/>
      <c r="F21" s="444">
        <v>156.06</v>
      </c>
      <c r="G21" s="445">
        <v>163.78800454298465</v>
      </c>
      <c r="H21" s="446">
        <v>165.56405400000003</v>
      </c>
      <c r="I21" s="447">
        <v>170.53097562000002</v>
      </c>
      <c r="J21" s="447">
        <v>175.64690488860003</v>
      </c>
      <c r="K21" s="447">
        <v>180.91631203525804</v>
      </c>
      <c r="L21" s="448">
        <v>0</v>
      </c>
      <c r="M21" s="448">
        <v>0</v>
      </c>
      <c r="N21" s="448">
        <v>0</v>
      </c>
      <c r="O21" s="448">
        <v>0</v>
      </c>
      <c r="Q21" s="449"/>
    </row>
    <row r="22" spans="2:17">
      <c r="B22" s="474" t="s">
        <v>469</v>
      </c>
      <c r="C22" s="441" t="s">
        <v>457</v>
      </c>
      <c r="D22" s="442">
        <v>1920</v>
      </c>
      <c r="E22" s="443"/>
      <c r="F22" s="444">
        <v>133.62</v>
      </c>
      <c r="G22" s="445">
        <v>140.23678820347052</v>
      </c>
      <c r="H22" s="446">
        <v>141.75745800000001</v>
      </c>
      <c r="I22" s="447">
        <v>146.01018174000001</v>
      </c>
      <c r="J22" s="447">
        <v>150.3904871922</v>
      </c>
      <c r="K22" s="447">
        <v>154.90220180796601</v>
      </c>
      <c r="L22" s="448">
        <v>0</v>
      </c>
      <c r="M22" s="448">
        <v>0</v>
      </c>
      <c r="N22" s="448">
        <v>0</v>
      </c>
      <c r="O22" s="448">
        <v>0</v>
      </c>
      <c r="Q22" s="449"/>
    </row>
    <row r="23" spans="2:17">
      <c r="B23" s="474" t="s">
        <v>470</v>
      </c>
      <c r="C23" s="441" t="s">
        <v>457</v>
      </c>
      <c r="D23" s="442">
        <v>1920</v>
      </c>
      <c r="E23" s="443"/>
      <c r="F23" s="444">
        <v>122.80799999999999</v>
      </c>
      <c r="G23" s="445">
        <v>128.88938396715915</v>
      </c>
      <c r="H23" s="446">
        <v>130.28700720000001</v>
      </c>
      <c r="I23" s="447">
        <v>134.195617416</v>
      </c>
      <c r="J23" s="447">
        <v>138.22148593848001</v>
      </c>
      <c r="K23" s="447">
        <v>142.36813051663441</v>
      </c>
      <c r="L23" s="448">
        <v>0</v>
      </c>
      <c r="M23" s="448">
        <v>0</v>
      </c>
      <c r="N23" s="448">
        <v>0</v>
      </c>
      <c r="O23" s="448">
        <v>0</v>
      </c>
      <c r="Q23" s="449"/>
    </row>
    <row r="24" spans="2:17">
      <c r="B24" s="474" t="s">
        <v>471</v>
      </c>
      <c r="C24" s="441" t="s">
        <v>457</v>
      </c>
      <c r="D24" s="442">
        <v>1920</v>
      </c>
      <c r="E24" s="443"/>
      <c r="F24" s="444">
        <v>156.06</v>
      </c>
      <c r="G24" s="445">
        <v>163.78800454298465</v>
      </c>
      <c r="H24" s="446">
        <v>165.56405400000003</v>
      </c>
      <c r="I24" s="447">
        <v>170.53097562000002</v>
      </c>
      <c r="J24" s="447">
        <v>175.64690488860003</v>
      </c>
      <c r="K24" s="447">
        <v>180.91631203525804</v>
      </c>
      <c r="L24" s="448">
        <v>0</v>
      </c>
      <c r="M24" s="448">
        <v>0</v>
      </c>
      <c r="N24" s="448">
        <v>0</v>
      </c>
      <c r="O24" s="448">
        <v>0</v>
      </c>
      <c r="Q24" s="449"/>
    </row>
    <row r="25" spans="2:17">
      <c r="B25" s="474" t="s">
        <v>472</v>
      </c>
      <c r="C25" s="441" t="s">
        <v>457</v>
      </c>
      <c r="D25" s="442">
        <v>1920</v>
      </c>
      <c r="E25" s="443"/>
      <c r="F25" s="444">
        <v>140.76</v>
      </c>
      <c r="G25" s="445">
        <v>147.73035703877045</v>
      </c>
      <c r="H25" s="446">
        <v>149.33228399999999</v>
      </c>
      <c r="I25" s="447">
        <v>153.81225251999999</v>
      </c>
      <c r="J25" s="447">
        <v>158.42662009559999</v>
      </c>
      <c r="K25" s="447">
        <v>163.179418698468</v>
      </c>
      <c r="L25" s="448">
        <v>0</v>
      </c>
      <c r="M25" s="448">
        <v>0</v>
      </c>
      <c r="N25" s="448">
        <v>0</v>
      </c>
      <c r="O25" s="448">
        <v>0</v>
      </c>
      <c r="Q25" s="449"/>
    </row>
    <row r="26" spans="2:17">
      <c r="B26" s="474" t="s">
        <v>473</v>
      </c>
      <c r="C26" s="441" t="s">
        <v>457</v>
      </c>
      <c r="D26" s="442">
        <v>1920</v>
      </c>
      <c r="E26" s="443"/>
      <c r="F26" s="444">
        <v>124.44</v>
      </c>
      <c r="G26" s="445">
        <v>130.60219970094201</v>
      </c>
      <c r="H26" s="446">
        <v>132.01839600000002</v>
      </c>
      <c r="I26" s="447">
        <v>135.97894788000002</v>
      </c>
      <c r="J26" s="447">
        <v>140.05831631640004</v>
      </c>
      <c r="K26" s="447">
        <v>144.26006580589205</v>
      </c>
      <c r="L26" s="448">
        <v>0</v>
      </c>
      <c r="M26" s="448">
        <v>0</v>
      </c>
      <c r="N26" s="448">
        <v>0</v>
      </c>
      <c r="O26" s="448">
        <v>0</v>
      </c>
      <c r="Q26" s="449"/>
    </row>
    <row r="27" spans="2:17">
      <c r="B27" s="474" t="s">
        <v>474</v>
      </c>
      <c r="C27" s="441" t="s">
        <v>457</v>
      </c>
      <c r="D27" s="442">
        <v>1920</v>
      </c>
      <c r="E27" s="443"/>
      <c r="F27" s="444">
        <v>109.14</v>
      </c>
      <c r="G27" s="445">
        <v>114.54455219672784</v>
      </c>
      <c r="H27" s="446">
        <v>115.78662600000001</v>
      </c>
      <c r="I27" s="447">
        <v>119.26022478000002</v>
      </c>
      <c r="J27" s="447">
        <v>122.83803152340002</v>
      </c>
      <c r="K27" s="447">
        <v>126.52317246910202</v>
      </c>
      <c r="L27" s="448">
        <v>0</v>
      </c>
      <c r="M27" s="448">
        <v>0</v>
      </c>
      <c r="N27" s="448">
        <v>0</v>
      </c>
      <c r="O27" s="448">
        <v>0</v>
      </c>
      <c r="Q27" s="449"/>
    </row>
    <row r="28" spans="2:17">
      <c r="B28" s="474" t="s">
        <v>475</v>
      </c>
      <c r="C28" s="441" t="s">
        <v>457</v>
      </c>
      <c r="D28" s="442">
        <v>1920</v>
      </c>
      <c r="E28" s="443"/>
      <c r="F28" s="444">
        <v>107.10000000000001</v>
      </c>
      <c r="G28" s="445">
        <v>112.40353252949929</v>
      </c>
      <c r="H28" s="446">
        <v>113.62239000000002</v>
      </c>
      <c r="I28" s="447">
        <v>117.03106170000002</v>
      </c>
      <c r="J28" s="447">
        <v>120.54199355100003</v>
      </c>
      <c r="K28" s="447">
        <v>124.15825335753004</v>
      </c>
      <c r="L28" s="448">
        <v>0</v>
      </c>
      <c r="M28" s="448">
        <v>0</v>
      </c>
      <c r="N28" s="448">
        <v>0</v>
      </c>
      <c r="O28" s="448">
        <v>0</v>
      </c>
      <c r="Q28" s="449"/>
    </row>
    <row r="29" spans="2:17">
      <c r="B29" s="474" t="s">
        <v>476</v>
      </c>
      <c r="C29" s="441" t="s">
        <v>457</v>
      </c>
      <c r="D29" s="442">
        <v>1920</v>
      </c>
      <c r="E29" s="443"/>
      <c r="F29" s="444">
        <v>107.1</v>
      </c>
      <c r="G29" s="445">
        <v>112.4</v>
      </c>
      <c r="H29" s="446">
        <v>117.20683822512795</v>
      </c>
      <c r="I29" s="447">
        <v>117.03106170000002</v>
      </c>
      <c r="J29" s="450" t="s">
        <v>219</v>
      </c>
      <c r="K29" s="450" t="s">
        <v>219</v>
      </c>
      <c r="L29" s="448">
        <v>0</v>
      </c>
      <c r="M29" s="448">
        <v>0</v>
      </c>
      <c r="N29" s="448">
        <v>0</v>
      </c>
      <c r="O29" s="448">
        <v>0</v>
      </c>
      <c r="Q29" s="449"/>
    </row>
    <row r="30" spans="2:17">
      <c r="B30" s="474" t="s">
        <v>477</v>
      </c>
      <c r="C30" s="441" t="s">
        <v>457</v>
      </c>
      <c r="D30" s="442">
        <v>1920</v>
      </c>
      <c r="E30" s="443"/>
      <c r="F30" s="444">
        <v>135.66</v>
      </c>
      <c r="G30" s="445">
        <v>142.37780787069909</v>
      </c>
      <c r="H30" s="446">
        <v>143.921694</v>
      </c>
      <c r="I30" s="447">
        <v>148.23934482000001</v>
      </c>
      <c r="J30" s="447">
        <v>152.68652516460003</v>
      </c>
      <c r="K30" s="447">
        <v>157.26712091953803</v>
      </c>
      <c r="L30" s="448">
        <v>0</v>
      </c>
      <c r="M30" s="448">
        <v>0</v>
      </c>
      <c r="N30" s="448">
        <v>0</v>
      </c>
      <c r="O30" s="448">
        <v>0</v>
      </c>
      <c r="Q30" s="449"/>
    </row>
    <row r="31" spans="2:17">
      <c r="B31" s="474" t="s">
        <v>478</v>
      </c>
      <c r="C31" s="441" t="s">
        <v>457</v>
      </c>
      <c r="D31" s="442">
        <v>1920</v>
      </c>
      <c r="E31" s="443"/>
      <c r="F31" s="444">
        <v>99.960000000000008</v>
      </c>
      <c r="G31" s="445">
        <v>104.90996369419932</v>
      </c>
      <c r="H31" s="446">
        <v>106.04756400000001</v>
      </c>
      <c r="I31" s="447">
        <v>109.22899092000002</v>
      </c>
      <c r="J31" s="447">
        <v>112.50586064760002</v>
      </c>
      <c r="K31" s="447">
        <v>115.88103646702803</v>
      </c>
      <c r="L31" s="448">
        <v>0</v>
      </c>
      <c r="M31" s="448">
        <v>0</v>
      </c>
      <c r="N31" s="448">
        <v>0</v>
      </c>
      <c r="O31" s="448">
        <v>0</v>
      </c>
      <c r="Q31" s="449"/>
    </row>
    <row r="32" spans="2:17" hidden="1">
      <c r="B32" s="474"/>
      <c r="C32" s="441" t="s">
        <v>457</v>
      </c>
      <c r="D32" s="442">
        <v>1920</v>
      </c>
      <c r="E32" s="443"/>
      <c r="F32" s="448">
        <v>0</v>
      </c>
      <c r="G32" s="448">
        <v>0</v>
      </c>
      <c r="H32" s="448">
        <v>0</v>
      </c>
      <c r="I32" s="448">
        <v>0</v>
      </c>
      <c r="J32" s="451">
        <v>0</v>
      </c>
      <c r="K32" s="452">
        <v>0</v>
      </c>
      <c r="L32" s="453">
        <v>0</v>
      </c>
      <c r="M32" s="454">
        <v>0</v>
      </c>
      <c r="N32" s="453">
        <v>0</v>
      </c>
      <c r="P32" s="297"/>
    </row>
    <row r="33" spans="2:21" hidden="1">
      <c r="B33" s="474"/>
      <c r="C33" s="441" t="s">
        <v>457</v>
      </c>
      <c r="D33" s="442">
        <v>1920</v>
      </c>
      <c r="E33" s="443"/>
      <c r="F33" s="448">
        <v>0</v>
      </c>
      <c r="G33" s="448">
        <v>0</v>
      </c>
      <c r="H33" s="448">
        <v>0</v>
      </c>
      <c r="I33" s="448">
        <v>0</v>
      </c>
      <c r="J33" s="451">
        <v>0</v>
      </c>
      <c r="K33" s="452">
        <v>0</v>
      </c>
      <c r="L33" s="453">
        <v>0</v>
      </c>
      <c r="M33" s="454">
        <v>0</v>
      </c>
      <c r="N33" s="453">
        <v>0</v>
      </c>
    </row>
    <row r="34" spans="2:21" hidden="1">
      <c r="B34" s="474"/>
      <c r="C34" s="441" t="s">
        <v>457</v>
      </c>
      <c r="D34" s="442">
        <v>1920</v>
      </c>
      <c r="E34" s="443"/>
      <c r="F34" s="448">
        <v>0</v>
      </c>
      <c r="G34" s="448">
        <v>0</v>
      </c>
      <c r="H34" s="448">
        <v>0</v>
      </c>
      <c r="I34" s="448">
        <v>0</v>
      </c>
      <c r="J34" s="451">
        <v>0</v>
      </c>
      <c r="K34" s="452">
        <v>0</v>
      </c>
      <c r="L34" s="453">
        <v>0</v>
      </c>
      <c r="M34" s="454">
        <v>0</v>
      </c>
      <c r="N34" s="453">
        <v>0</v>
      </c>
    </row>
    <row r="35" spans="2:21" hidden="1">
      <c r="B35" s="474"/>
      <c r="C35" s="441" t="s">
        <v>457</v>
      </c>
      <c r="D35" s="442">
        <v>1920</v>
      </c>
      <c r="E35" s="443"/>
      <c r="F35" s="448">
        <v>0</v>
      </c>
      <c r="G35" s="448">
        <v>0</v>
      </c>
      <c r="H35" s="448">
        <v>0</v>
      </c>
      <c r="I35" s="448">
        <v>0</v>
      </c>
      <c r="J35" s="451">
        <v>0</v>
      </c>
      <c r="K35" s="452">
        <v>0</v>
      </c>
      <c r="L35" s="453">
        <v>0</v>
      </c>
      <c r="M35" s="454">
        <v>0</v>
      </c>
      <c r="N35" s="453">
        <v>0</v>
      </c>
    </row>
    <row r="36" spans="2:21" hidden="1">
      <c r="B36" s="474"/>
      <c r="C36" s="441" t="s">
        <v>457</v>
      </c>
      <c r="D36" s="442">
        <v>1920</v>
      </c>
      <c r="E36" s="443"/>
      <c r="F36" s="448">
        <v>0</v>
      </c>
      <c r="G36" s="448">
        <v>0</v>
      </c>
      <c r="H36" s="448">
        <v>0</v>
      </c>
      <c r="I36" s="448">
        <v>0</v>
      </c>
      <c r="J36" s="451">
        <v>0</v>
      </c>
      <c r="K36" s="452">
        <v>0</v>
      </c>
      <c r="L36" s="453">
        <v>0</v>
      </c>
      <c r="M36" s="454">
        <v>0</v>
      </c>
      <c r="N36" s="453">
        <v>0</v>
      </c>
    </row>
    <row r="37" spans="2:21" hidden="1">
      <c r="B37" s="474"/>
      <c r="C37" s="441" t="s">
        <v>457</v>
      </c>
      <c r="D37" s="442">
        <v>1920</v>
      </c>
      <c r="E37" s="443"/>
      <c r="F37" s="448">
        <v>0</v>
      </c>
      <c r="G37" s="448">
        <v>0</v>
      </c>
      <c r="H37" s="448">
        <v>0</v>
      </c>
      <c r="I37" s="448">
        <v>0</v>
      </c>
      <c r="J37" s="451">
        <v>0</v>
      </c>
      <c r="K37" s="452">
        <v>0</v>
      </c>
      <c r="L37" s="453">
        <v>0</v>
      </c>
      <c r="M37" s="454">
        <v>0</v>
      </c>
      <c r="N37" s="453">
        <v>0</v>
      </c>
    </row>
    <row r="38" spans="2:21" hidden="1">
      <c r="B38" s="474"/>
      <c r="C38" s="441" t="s">
        <v>457</v>
      </c>
      <c r="D38" s="442">
        <v>1920</v>
      </c>
      <c r="E38" s="443"/>
      <c r="F38" s="448">
        <v>0</v>
      </c>
      <c r="G38" s="448">
        <v>0</v>
      </c>
      <c r="H38" s="448">
        <v>0</v>
      </c>
      <c r="I38" s="448">
        <v>0</v>
      </c>
      <c r="J38" s="451">
        <v>0</v>
      </c>
      <c r="K38" s="452">
        <v>0</v>
      </c>
      <c r="L38" s="453">
        <v>0</v>
      </c>
      <c r="M38" s="454">
        <v>0</v>
      </c>
      <c r="N38" s="453">
        <v>0</v>
      </c>
    </row>
    <row r="39" spans="2:21" ht="13.5" hidden="1" thickBot="1">
      <c r="B39" s="475"/>
      <c r="C39" s="455" t="s">
        <v>457</v>
      </c>
      <c r="D39" s="456">
        <v>1920</v>
      </c>
      <c r="E39" s="457"/>
      <c r="F39" s="458">
        <v>0</v>
      </c>
      <c r="G39" s="458">
        <v>0</v>
      </c>
      <c r="H39" s="458">
        <v>0</v>
      </c>
      <c r="I39" s="458">
        <v>0</v>
      </c>
      <c r="J39" s="459">
        <v>0</v>
      </c>
      <c r="K39" s="460">
        <v>0</v>
      </c>
      <c r="L39" s="461">
        <v>0</v>
      </c>
      <c r="M39" s="462">
        <v>0</v>
      </c>
      <c r="N39" s="461">
        <v>0</v>
      </c>
    </row>
    <row r="40" spans="2:21">
      <c r="B40" s="474" t="s">
        <v>479</v>
      </c>
      <c r="C40" s="441" t="s">
        <v>457</v>
      </c>
      <c r="D40" s="442">
        <v>1920</v>
      </c>
      <c r="E40" s="285"/>
      <c r="F40" s="444">
        <v>124.44</v>
      </c>
      <c r="G40" s="445">
        <v>130.60219970094201</v>
      </c>
      <c r="H40" s="446">
        <v>132.01839600000002</v>
      </c>
      <c r="I40" s="447">
        <v>135.97894788000002</v>
      </c>
      <c r="J40" s="447">
        <v>140.05831631640004</v>
      </c>
      <c r="K40" s="447">
        <v>144.26006580589205</v>
      </c>
      <c r="L40" s="448">
        <v>0</v>
      </c>
      <c r="M40" s="448">
        <v>0</v>
      </c>
      <c r="N40" s="448">
        <v>0</v>
      </c>
      <c r="O40" s="448">
        <v>0</v>
      </c>
      <c r="Q40" s="463"/>
    </row>
    <row r="44" spans="2:21" ht="13.5" thickBot="1"/>
    <row r="45" spans="2:21" ht="36.65" customHeight="1" thickBot="1">
      <c r="B45" s="464" t="s">
        <v>452</v>
      </c>
      <c r="C45" s="435" t="s">
        <v>480</v>
      </c>
      <c r="D45" s="435" t="s">
        <v>481</v>
      </c>
      <c r="E45" s="465"/>
      <c r="F45" s="1324" t="s">
        <v>482</v>
      </c>
      <c r="G45" s="1325"/>
      <c r="H45" s="1325"/>
      <c r="I45" s="1326"/>
      <c r="J45" s="1324" t="s">
        <v>483</v>
      </c>
      <c r="K45" s="1325"/>
      <c r="L45" s="1325"/>
      <c r="M45" s="1325"/>
      <c r="N45" s="1326"/>
      <c r="Q45" s="466"/>
      <c r="R45" s="466"/>
      <c r="S45" s="466"/>
      <c r="T45" s="466"/>
      <c r="U45" s="466"/>
    </row>
    <row r="46" spans="2:21" ht="18.649999999999999" customHeight="1" thickBot="1"/>
    <row r="47" spans="2:21" ht="115.4" customHeight="1">
      <c r="B47" s="1310" t="s">
        <v>466</v>
      </c>
      <c r="C47" s="1313" t="s">
        <v>484</v>
      </c>
      <c r="D47" s="1316"/>
      <c r="E47" s="467" t="s">
        <v>485</v>
      </c>
      <c r="F47" s="1283" t="s">
        <v>486</v>
      </c>
      <c r="G47" s="1284" t="s">
        <v>487</v>
      </c>
      <c r="H47" s="1284" t="s">
        <v>487</v>
      </c>
      <c r="I47" s="1285" t="s">
        <v>487</v>
      </c>
      <c r="J47" s="1283" t="s">
        <v>488</v>
      </c>
      <c r="K47" s="1284" t="s">
        <v>488</v>
      </c>
      <c r="L47" s="1284" t="s">
        <v>488</v>
      </c>
      <c r="M47" s="1284" t="s">
        <v>488</v>
      </c>
      <c r="N47" s="1285" t="s">
        <v>488</v>
      </c>
    </row>
    <row r="48" spans="2:21" ht="115.4" customHeight="1">
      <c r="B48" s="1311"/>
      <c r="C48" s="1314"/>
      <c r="D48" s="1317"/>
      <c r="E48" s="468" t="s">
        <v>489</v>
      </c>
      <c r="F48" s="1286"/>
      <c r="G48" s="1287"/>
      <c r="H48" s="1287"/>
      <c r="I48" s="1288"/>
      <c r="J48" s="1286"/>
      <c r="K48" s="1287"/>
      <c r="L48" s="1287"/>
      <c r="M48" s="1287"/>
      <c r="N48" s="1288"/>
    </row>
    <row r="49" spans="2:14" ht="115.4" customHeight="1">
      <c r="B49" s="1311"/>
      <c r="C49" s="1314"/>
      <c r="D49" s="1317"/>
      <c r="E49" s="468" t="s">
        <v>490</v>
      </c>
      <c r="F49" s="1286"/>
      <c r="G49" s="1287"/>
      <c r="H49" s="1287"/>
      <c r="I49" s="1288"/>
      <c r="J49" s="1286"/>
      <c r="K49" s="1287"/>
      <c r="L49" s="1287"/>
      <c r="M49" s="1287"/>
      <c r="N49" s="1288"/>
    </row>
    <row r="50" spans="2:14" ht="115.4" customHeight="1" thickBot="1">
      <c r="B50" s="1312"/>
      <c r="C50" s="1315"/>
      <c r="D50" s="1318"/>
      <c r="E50" s="469" t="s">
        <v>491</v>
      </c>
      <c r="F50" s="1289"/>
      <c r="G50" s="1290"/>
      <c r="H50" s="1290"/>
      <c r="I50" s="1291"/>
      <c r="J50" s="1289"/>
      <c r="K50" s="1290"/>
      <c r="L50" s="1290"/>
      <c r="M50" s="1290"/>
      <c r="N50" s="1291"/>
    </row>
    <row r="51" spans="2:14" ht="115.4" customHeight="1">
      <c r="B51" s="1310" t="s">
        <v>467</v>
      </c>
      <c r="C51" s="1313" t="s">
        <v>492</v>
      </c>
      <c r="D51" s="1316"/>
      <c r="E51" s="467" t="s">
        <v>485</v>
      </c>
      <c r="F51" s="1283" t="s">
        <v>493</v>
      </c>
      <c r="G51" s="1284" t="s">
        <v>493</v>
      </c>
      <c r="H51" s="1284" t="s">
        <v>493</v>
      </c>
      <c r="I51" s="1285" t="s">
        <v>493</v>
      </c>
      <c r="J51" s="1283" t="s">
        <v>494</v>
      </c>
      <c r="K51" s="1284"/>
      <c r="L51" s="1284"/>
      <c r="M51" s="1284"/>
      <c r="N51" s="1285"/>
    </row>
    <row r="52" spans="2:14" ht="115.4" customHeight="1">
      <c r="B52" s="1311"/>
      <c r="C52" s="1314"/>
      <c r="D52" s="1317"/>
      <c r="E52" s="468" t="s">
        <v>489</v>
      </c>
      <c r="F52" s="1286"/>
      <c r="G52" s="1287"/>
      <c r="H52" s="1287"/>
      <c r="I52" s="1288"/>
      <c r="J52" s="1286"/>
      <c r="K52" s="1287"/>
      <c r="L52" s="1287"/>
      <c r="M52" s="1287"/>
      <c r="N52" s="1288"/>
    </row>
    <row r="53" spans="2:14" ht="115.4" customHeight="1">
      <c r="B53" s="1311"/>
      <c r="C53" s="1314"/>
      <c r="D53" s="1317"/>
      <c r="E53" s="468" t="s">
        <v>490</v>
      </c>
      <c r="F53" s="1286"/>
      <c r="G53" s="1287"/>
      <c r="H53" s="1287"/>
      <c r="I53" s="1288"/>
      <c r="J53" s="1286"/>
      <c r="K53" s="1287"/>
      <c r="L53" s="1287"/>
      <c r="M53" s="1287"/>
      <c r="N53" s="1288"/>
    </row>
    <row r="54" spans="2:14" ht="115.4" customHeight="1" thickBot="1">
      <c r="B54" s="1312"/>
      <c r="C54" s="1315"/>
      <c r="D54" s="1318"/>
      <c r="E54" s="469" t="s">
        <v>491</v>
      </c>
      <c r="F54" s="1289"/>
      <c r="G54" s="1290"/>
      <c r="H54" s="1290"/>
      <c r="I54" s="1291"/>
      <c r="J54" s="1289"/>
      <c r="K54" s="1290"/>
      <c r="L54" s="1290"/>
      <c r="M54" s="1290"/>
      <c r="N54" s="1291"/>
    </row>
    <row r="55" spans="2:14" ht="115.4" customHeight="1">
      <c r="B55" s="1310" t="s">
        <v>468</v>
      </c>
      <c r="C55" s="1313" t="s">
        <v>495</v>
      </c>
      <c r="D55" s="1316"/>
      <c r="E55" s="467" t="s">
        <v>485</v>
      </c>
      <c r="F55" s="1283" t="s">
        <v>496</v>
      </c>
      <c r="G55" s="1284" t="s">
        <v>496</v>
      </c>
      <c r="H55" s="1284" t="s">
        <v>496</v>
      </c>
      <c r="I55" s="1285" t="s">
        <v>496</v>
      </c>
      <c r="J55" s="1283" t="s">
        <v>497</v>
      </c>
      <c r="K55" s="1284"/>
      <c r="L55" s="1284"/>
      <c r="M55" s="1284"/>
      <c r="N55" s="1285"/>
    </row>
    <row r="56" spans="2:14" ht="115.4" customHeight="1">
      <c r="B56" s="1311"/>
      <c r="C56" s="1314"/>
      <c r="D56" s="1317"/>
      <c r="E56" s="468" t="s">
        <v>489</v>
      </c>
      <c r="F56" s="1286"/>
      <c r="G56" s="1287"/>
      <c r="H56" s="1287"/>
      <c r="I56" s="1288"/>
      <c r="J56" s="1286"/>
      <c r="K56" s="1287"/>
      <c r="L56" s="1287"/>
      <c r="M56" s="1287"/>
      <c r="N56" s="1288"/>
    </row>
    <row r="57" spans="2:14" ht="115.4" customHeight="1">
      <c r="B57" s="1311"/>
      <c r="C57" s="1314"/>
      <c r="D57" s="1317"/>
      <c r="E57" s="468" t="s">
        <v>490</v>
      </c>
      <c r="F57" s="1286"/>
      <c r="G57" s="1287"/>
      <c r="H57" s="1287"/>
      <c r="I57" s="1288"/>
      <c r="J57" s="1286"/>
      <c r="K57" s="1287"/>
      <c r="L57" s="1287"/>
      <c r="M57" s="1287"/>
      <c r="N57" s="1288"/>
    </row>
    <row r="58" spans="2:14" ht="115.4" customHeight="1" thickBot="1">
      <c r="B58" s="1312"/>
      <c r="C58" s="1315"/>
      <c r="D58" s="1318"/>
      <c r="E58" s="469" t="s">
        <v>491</v>
      </c>
      <c r="F58" s="1289"/>
      <c r="G58" s="1290"/>
      <c r="H58" s="1290"/>
      <c r="I58" s="1291"/>
      <c r="J58" s="1289"/>
      <c r="K58" s="1290"/>
      <c r="L58" s="1290"/>
      <c r="M58" s="1290"/>
      <c r="N58" s="1291"/>
    </row>
    <row r="59" spans="2:14" ht="115.4" customHeight="1">
      <c r="B59" s="1310" t="s">
        <v>469</v>
      </c>
      <c r="C59" s="1313" t="s">
        <v>498</v>
      </c>
      <c r="D59" s="1316"/>
      <c r="E59" s="467" t="s">
        <v>485</v>
      </c>
      <c r="F59" s="1283" t="s">
        <v>499</v>
      </c>
      <c r="G59" s="1284" t="s">
        <v>499</v>
      </c>
      <c r="H59" s="1284" t="s">
        <v>499</v>
      </c>
      <c r="I59" s="1285" t="s">
        <v>499</v>
      </c>
      <c r="J59" s="1283" t="s">
        <v>500</v>
      </c>
      <c r="K59" s="1284" t="s">
        <v>500</v>
      </c>
      <c r="L59" s="1284" t="s">
        <v>500</v>
      </c>
      <c r="M59" s="1284" t="s">
        <v>500</v>
      </c>
      <c r="N59" s="1285" t="s">
        <v>500</v>
      </c>
    </row>
    <row r="60" spans="2:14" ht="115.4" customHeight="1">
      <c r="B60" s="1311"/>
      <c r="C60" s="1314"/>
      <c r="D60" s="1317"/>
      <c r="E60" s="468" t="s">
        <v>489</v>
      </c>
      <c r="F60" s="1286"/>
      <c r="G60" s="1287"/>
      <c r="H60" s="1287"/>
      <c r="I60" s="1288"/>
      <c r="J60" s="1286"/>
      <c r="K60" s="1287"/>
      <c r="L60" s="1287"/>
      <c r="M60" s="1287"/>
      <c r="N60" s="1288"/>
    </row>
    <row r="61" spans="2:14" ht="115.4" customHeight="1">
      <c r="B61" s="1311"/>
      <c r="C61" s="1314"/>
      <c r="D61" s="1317"/>
      <c r="E61" s="468" t="s">
        <v>490</v>
      </c>
      <c r="F61" s="1286"/>
      <c r="G61" s="1287"/>
      <c r="H61" s="1287"/>
      <c r="I61" s="1288"/>
      <c r="J61" s="1286"/>
      <c r="K61" s="1287"/>
      <c r="L61" s="1287"/>
      <c r="M61" s="1287"/>
      <c r="N61" s="1288"/>
    </row>
    <row r="62" spans="2:14" ht="115.4" customHeight="1" thickBot="1">
      <c r="B62" s="1312"/>
      <c r="C62" s="1315"/>
      <c r="D62" s="1318"/>
      <c r="E62" s="469" t="s">
        <v>491</v>
      </c>
      <c r="F62" s="1289"/>
      <c r="G62" s="1290"/>
      <c r="H62" s="1290"/>
      <c r="I62" s="1291"/>
      <c r="J62" s="1289"/>
      <c r="K62" s="1290"/>
      <c r="L62" s="1290"/>
      <c r="M62" s="1290"/>
      <c r="N62" s="1291"/>
    </row>
    <row r="63" spans="2:14" ht="115.4" customHeight="1">
      <c r="B63" s="1310" t="s">
        <v>470</v>
      </c>
      <c r="C63" s="1313" t="s">
        <v>501</v>
      </c>
      <c r="D63" s="1316"/>
      <c r="E63" s="467" t="s">
        <v>485</v>
      </c>
      <c r="F63" s="1283" t="s">
        <v>502</v>
      </c>
      <c r="G63" s="1284" t="s">
        <v>502</v>
      </c>
      <c r="H63" s="1284" t="s">
        <v>502</v>
      </c>
      <c r="I63" s="1285" t="s">
        <v>502</v>
      </c>
      <c r="J63" s="1283" t="s">
        <v>503</v>
      </c>
      <c r="K63" s="1284" t="s">
        <v>503</v>
      </c>
      <c r="L63" s="1284" t="s">
        <v>503</v>
      </c>
      <c r="M63" s="1284" t="s">
        <v>503</v>
      </c>
      <c r="N63" s="1285" t="s">
        <v>503</v>
      </c>
    </row>
    <row r="64" spans="2:14" ht="115.4" customHeight="1">
      <c r="B64" s="1311"/>
      <c r="C64" s="1314"/>
      <c r="D64" s="1317"/>
      <c r="E64" s="468" t="s">
        <v>489</v>
      </c>
      <c r="F64" s="1286"/>
      <c r="G64" s="1287"/>
      <c r="H64" s="1287"/>
      <c r="I64" s="1288"/>
      <c r="J64" s="1286"/>
      <c r="K64" s="1287"/>
      <c r="L64" s="1287"/>
      <c r="M64" s="1287"/>
      <c r="N64" s="1288"/>
    </row>
    <row r="65" spans="2:14" ht="115.4" customHeight="1">
      <c r="B65" s="1311"/>
      <c r="C65" s="1314"/>
      <c r="D65" s="1317"/>
      <c r="E65" s="468" t="s">
        <v>490</v>
      </c>
      <c r="F65" s="1286"/>
      <c r="G65" s="1287"/>
      <c r="H65" s="1287"/>
      <c r="I65" s="1288"/>
      <c r="J65" s="1286"/>
      <c r="K65" s="1287"/>
      <c r="L65" s="1287"/>
      <c r="M65" s="1287"/>
      <c r="N65" s="1288"/>
    </row>
    <row r="66" spans="2:14" ht="115.4" customHeight="1" thickBot="1">
      <c r="B66" s="1312"/>
      <c r="C66" s="1315"/>
      <c r="D66" s="1318"/>
      <c r="E66" s="469" t="s">
        <v>491</v>
      </c>
      <c r="F66" s="1289"/>
      <c r="G66" s="1290"/>
      <c r="H66" s="1290"/>
      <c r="I66" s="1291"/>
      <c r="J66" s="1289"/>
      <c r="K66" s="1290"/>
      <c r="L66" s="1290"/>
      <c r="M66" s="1290"/>
      <c r="N66" s="1291"/>
    </row>
    <row r="67" spans="2:14" ht="115.4" customHeight="1">
      <c r="B67" s="1310" t="s">
        <v>471</v>
      </c>
      <c r="C67" s="1313" t="s">
        <v>504</v>
      </c>
      <c r="D67" s="1316"/>
      <c r="E67" s="467" t="s">
        <v>485</v>
      </c>
      <c r="F67" s="1283" t="s">
        <v>505</v>
      </c>
      <c r="G67" s="1284" t="s">
        <v>505</v>
      </c>
      <c r="H67" s="1284" t="s">
        <v>505</v>
      </c>
      <c r="I67" s="1285" t="s">
        <v>505</v>
      </c>
      <c r="J67" s="1283" t="s">
        <v>506</v>
      </c>
      <c r="K67" s="1284" t="s">
        <v>506</v>
      </c>
      <c r="L67" s="1284" t="s">
        <v>506</v>
      </c>
      <c r="M67" s="1284" t="s">
        <v>506</v>
      </c>
      <c r="N67" s="1285" t="s">
        <v>506</v>
      </c>
    </row>
    <row r="68" spans="2:14" ht="115.4" customHeight="1">
      <c r="B68" s="1311"/>
      <c r="C68" s="1314"/>
      <c r="D68" s="1317"/>
      <c r="E68" s="468" t="s">
        <v>489</v>
      </c>
      <c r="F68" s="1286"/>
      <c r="G68" s="1287"/>
      <c r="H68" s="1287"/>
      <c r="I68" s="1288"/>
      <c r="J68" s="1286"/>
      <c r="K68" s="1287"/>
      <c r="L68" s="1287"/>
      <c r="M68" s="1287"/>
      <c r="N68" s="1288"/>
    </row>
    <row r="69" spans="2:14" ht="115.4" customHeight="1">
      <c r="B69" s="1311"/>
      <c r="C69" s="1314"/>
      <c r="D69" s="1317"/>
      <c r="E69" s="468" t="s">
        <v>490</v>
      </c>
      <c r="F69" s="1286"/>
      <c r="G69" s="1287"/>
      <c r="H69" s="1287"/>
      <c r="I69" s="1288"/>
      <c r="J69" s="1286"/>
      <c r="K69" s="1287"/>
      <c r="L69" s="1287"/>
      <c r="M69" s="1287"/>
      <c r="N69" s="1288"/>
    </row>
    <row r="70" spans="2:14" ht="115.4" customHeight="1" thickBot="1">
      <c r="B70" s="1312"/>
      <c r="C70" s="1315"/>
      <c r="D70" s="1318"/>
      <c r="E70" s="469" t="s">
        <v>491</v>
      </c>
      <c r="F70" s="1289"/>
      <c r="G70" s="1290"/>
      <c r="H70" s="1290"/>
      <c r="I70" s="1291"/>
      <c r="J70" s="1289"/>
      <c r="K70" s="1290"/>
      <c r="L70" s="1290"/>
      <c r="M70" s="1290"/>
      <c r="N70" s="1291"/>
    </row>
    <row r="71" spans="2:14" ht="115.4" customHeight="1">
      <c r="B71" s="1310" t="s">
        <v>472</v>
      </c>
      <c r="C71" s="1313" t="s">
        <v>507</v>
      </c>
      <c r="D71" s="470"/>
      <c r="E71" s="471"/>
      <c r="F71" s="1283" t="s">
        <v>508</v>
      </c>
      <c r="G71" s="1284"/>
      <c r="H71" s="1284"/>
      <c r="I71" s="1285"/>
      <c r="J71" s="1283" t="s">
        <v>509</v>
      </c>
      <c r="K71" s="1284"/>
      <c r="L71" s="1284"/>
      <c r="M71" s="1284"/>
      <c r="N71" s="1285"/>
    </row>
    <row r="72" spans="2:14" ht="115.4" customHeight="1">
      <c r="B72" s="1311"/>
      <c r="C72" s="1314"/>
      <c r="D72" s="470"/>
      <c r="E72" s="471"/>
      <c r="F72" s="1286"/>
      <c r="G72" s="1287"/>
      <c r="H72" s="1287"/>
      <c r="I72" s="1288"/>
      <c r="J72" s="1286"/>
      <c r="K72" s="1287"/>
      <c r="L72" s="1287"/>
      <c r="M72" s="1287"/>
      <c r="N72" s="1288"/>
    </row>
    <row r="73" spans="2:14" ht="113.5" customHeight="1" thickBot="1">
      <c r="B73" s="1311"/>
      <c r="C73" s="1314"/>
      <c r="D73" s="470"/>
      <c r="E73" s="471"/>
      <c r="F73" s="1286"/>
      <c r="G73" s="1287"/>
      <c r="H73" s="1287"/>
      <c r="I73" s="1288"/>
      <c r="J73" s="1286"/>
      <c r="K73" s="1287"/>
      <c r="L73" s="1287"/>
      <c r="M73" s="1287"/>
      <c r="N73" s="1288"/>
    </row>
    <row r="74" spans="2:14" ht="115" hidden="1" customHeight="1" thickBot="1">
      <c r="B74" s="1312"/>
      <c r="C74" s="1315"/>
      <c r="D74" s="470"/>
      <c r="E74" s="471"/>
      <c r="F74" s="1289"/>
      <c r="G74" s="1290"/>
      <c r="H74" s="1290"/>
      <c r="I74" s="1291"/>
      <c r="J74" s="1289"/>
      <c r="K74" s="1290"/>
      <c r="L74" s="1290"/>
      <c r="M74" s="1290"/>
      <c r="N74" s="1291"/>
    </row>
    <row r="75" spans="2:14" ht="115.4" customHeight="1">
      <c r="B75" s="1310" t="s">
        <v>473</v>
      </c>
      <c r="C75" s="1313" t="s">
        <v>507</v>
      </c>
      <c r="D75" s="1316"/>
      <c r="E75" s="467" t="s">
        <v>485</v>
      </c>
      <c r="F75" s="1283" t="s">
        <v>510</v>
      </c>
      <c r="G75" s="1284" t="s">
        <v>511</v>
      </c>
      <c r="H75" s="1284" t="s">
        <v>511</v>
      </c>
      <c r="I75" s="1285" t="s">
        <v>511</v>
      </c>
      <c r="J75" s="1283" t="s">
        <v>512</v>
      </c>
      <c r="K75" s="1284" t="s">
        <v>513</v>
      </c>
      <c r="L75" s="1284" t="s">
        <v>513</v>
      </c>
      <c r="M75" s="1284" t="s">
        <v>513</v>
      </c>
      <c r="N75" s="1285" t="s">
        <v>513</v>
      </c>
    </row>
    <row r="76" spans="2:14" ht="115.4" customHeight="1">
      <c r="B76" s="1311"/>
      <c r="C76" s="1314"/>
      <c r="D76" s="1317"/>
      <c r="E76" s="468" t="s">
        <v>489</v>
      </c>
      <c r="F76" s="1286"/>
      <c r="G76" s="1287"/>
      <c r="H76" s="1287"/>
      <c r="I76" s="1288"/>
      <c r="J76" s="1286"/>
      <c r="K76" s="1287"/>
      <c r="L76" s="1287"/>
      <c r="M76" s="1287"/>
      <c r="N76" s="1288"/>
    </row>
    <row r="77" spans="2:14" ht="115.4" customHeight="1">
      <c r="B77" s="1311"/>
      <c r="C77" s="1314"/>
      <c r="D77" s="1317"/>
      <c r="E77" s="468" t="s">
        <v>490</v>
      </c>
      <c r="F77" s="1286"/>
      <c r="G77" s="1287"/>
      <c r="H77" s="1287"/>
      <c r="I77" s="1288"/>
      <c r="J77" s="1286"/>
      <c r="K77" s="1287"/>
      <c r="L77" s="1287"/>
      <c r="M77" s="1287"/>
      <c r="N77" s="1288"/>
    </row>
    <row r="78" spans="2:14" ht="115.4" customHeight="1" thickBot="1">
      <c r="B78" s="1312"/>
      <c r="C78" s="1315"/>
      <c r="D78" s="1318"/>
      <c r="E78" s="469" t="s">
        <v>491</v>
      </c>
      <c r="F78" s="1289"/>
      <c r="G78" s="1290"/>
      <c r="H78" s="1290"/>
      <c r="I78" s="1291"/>
      <c r="J78" s="1289"/>
      <c r="K78" s="1290"/>
      <c r="L78" s="1290"/>
      <c r="M78" s="1290"/>
      <c r="N78" s="1291"/>
    </row>
    <row r="79" spans="2:14" ht="115.4" customHeight="1">
      <c r="B79" s="1310" t="s">
        <v>474</v>
      </c>
      <c r="C79" s="1313" t="s">
        <v>504</v>
      </c>
      <c r="D79" s="1316"/>
      <c r="E79" s="467" t="s">
        <v>485</v>
      </c>
      <c r="F79" s="1283" t="s">
        <v>514</v>
      </c>
      <c r="G79" s="1284" t="s">
        <v>514</v>
      </c>
      <c r="H79" s="1284" t="s">
        <v>514</v>
      </c>
      <c r="I79" s="1285" t="s">
        <v>514</v>
      </c>
      <c r="J79" s="1283" t="s">
        <v>515</v>
      </c>
      <c r="K79" s="1284" t="s">
        <v>515</v>
      </c>
      <c r="L79" s="1284" t="s">
        <v>515</v>
      </c>
      <c r="M79" s="1284" t="s">
        <v>515</v>
      </c>
      <c r="N79" s="1285" t="s">
        <v>515</v>
      </c>
    </row>
    <row r="80" spans="2:14" ht="115.4" customHeight="1">
      <c r="B80" s="1311"/>
      <c r="C80" s="1314"/>
      <c r="D80" s="1317"/>
      <c r="E80" s="468" t="s">
        <v>489</v>
      </c>
      <c r="F80" s="1286"/>
      <c r="G80" s="1287"/>
      <c r="H80" s="1287"/>
      <c r="I80" s="1288"/>
      <c r="J80" s="1286"/>
      <c r="K80" s="1287"/>
      <c r="L80" s="1287"/>
      <c r="M80" s="1287"/>
      <c r="N80" s="1288"/>
    </row>
    <row r="81" spans="2:14" ht="115.4" customHeight="1">
      <c r="B81" s="1311"/>
      <c r="C81" s="1314"/>
      <c r="D81" s="1317"/>
      <c r="E81" s="468" t="s">
        <v>490</v>
      </c>
      <c r="F81" s="1286"/>
      <c r="G81" s="1287"/>
      <c r="H81" s="1287"/>
      <c r="I81" s="1288"/>
      <c r="J81" s="1286"/>
      <c r="K81" s="1287"/>
      <c r="L81" s="1287"/>
      <c r="M81" s="1287"/>
      <c r="N81" s="1288"/>
    </row>
    <row r="82" spans="2:14" ht="115.4" customHeight="1" thickBot="1">
      <c r="B82" s="1312"/>
      <c r="C82" s="1315"/>
      <c r="D82" s="1318"/>
      <c r="E82" s="469" t="s">
        <v>491</v>
      </c>
      <c r="F82" s="1289"/>
      <c r="G82" s="1290"/>
      <c r="H82" s="1290"/>
      <c r="I82" s="1291"/>
      <c r="J82" s="1289"/>
      <c r="K82" s="1290"/>
      <c r="L82" s="1290"/>
      <c r="M82" s="1290"/>
      <c r="N82" s="1291"/>
    </row>
    <row r="83" spans="2:14" ht="115.4" customHeight="1">
      <c r="B83" s="1319" t="s">
        <v>475</v>
      </c>
      <c r="C83" s="1316" t="s">
        <v>498</v>
      </c>
      <c r="D83" s="1316"/>
      <c r="E83" s="467" t="s">
        <v>485</v>
      </c>
      <c r="F83" s="1283" t="s">
        <v>516</v>
      </c>
      <c r="G83" s="1284"/>
      <c r="H83" s="1284"/>
      <c r="I83" s="1285"/>
      <c r="J83" s="1283" t="s">
        <v>517</v>
      </c>
      <c r="K83" s="1284"/>
      <c r="L83" s="1284"/>
      <c r="M83" s="1284"/>
      <c r="N83" s="1285"/>
    </row>
    <row r="84" spans="2:14" ht="115.4" customHeight="1">
      <c r="B84" s="1320"/>
      <c r="C84" s="1317"/>
      <c r="D84" s="1317"/>
      <c r="E84" s="468" t="s">
        <v>489</v>
      </c>
      <c r="F84" s="1286"/>
      <c r="G84" s="1287"/>
      <c r="H84" s="1287"/>
      <c r="I84" s="1288"/>
      <c r="J84" s="1286"/>
      <c r="K84" s="1287"/>
      <c r="L84" s="1287"/>
      <c r="M84" s="1287"/>
      <c r="N84" s="1288"/>
    </row>
    <row r="85" spans="2:14" ht="115.4" customHeight="1">
      <c r="B85" s="1320"/>
      <c r="C85" s="1317"/>
      <c r="D85" s="1317"/>
      <c r="E85" s="468" t="s">
        <v>490</v>
      </c>
      <c r="F85" s="1286"/>
      <c r="G85" s="1287"/>
      <c r="H85" s="1287"/>
      <c r="I85" s="1288"/>
      <c r="J85" s="1286"/>
      <c r="K85" s="1287"/>
      <c r="L85" s="1287"/>
      <c r="M85" s="1287"/>
      <c r="N85" s="1288"/>
    </row>
    <row r="86" spans="2:14" ht="115.4" customHeight="1" thickBot="1">
      <c r="B86" s="1321"/>
      <c r="C86" s="1318"/>
      <c r="D86" s="1318"/>
      <c r="E86" s="469" t="s">
        <v>491</v>
      </c>
      <c r="F86" s="1289"/>
      <c r="G86" s="1290"/>
      <c r="H86" s="1290"/>
      <c r="I86" s="1291"/>
      <c r="J86" s="1289"/>
      <c r="K86" s="1290"/>
      <c r="L86" s="1290"/>
      <c r="M86" s="1290"/>
      <c r="N86" s="1291"/>
    </row>
    <row r="87" spans="2:14" ht="115.4" customHeight="1">
      <c r="B87" s="1310" t="s">
        <v>477</v>
      </c>
      <c r="C87" s="1313" t="s">
        <v>518</v>
      </c>
      <c r="D87" s="1316"/>
      <c r="E87" s="467" t="s">
        <v>485</v>
      </c>
      <c r="F87" s="1283" t="s">
        <v>519</v>
      </c>
      <c r="G87" s="1284" t="s">
        <v>519</v>
      </c>
      <c r="H87" s="1284" t="s">
        <v>519</v>
      </c>
      <c r="I87" s="1285" t="s">
        <v>519</v>
      </c>
      <c r="J87" s="1283" t="s">
        <v>520</v>
      </c>
      <c r="K87" s="1284" t="s">
        <v>520</v>
      </c>
      <c r="L87" s="1284" t="s">
        <v>520</v>
      </c>
      <c r="M87" s="1284" t="s">
        <v>520</v>
      </c>
      <c r="N87" s="1285" t="s">
        <v>520</v>
      </c>
    </row>
    <row r="88" spans="2:14" ht="115.4" customHeight="1">
      <c r="B88" s="1311"/>
      <c r="C88" s="1314"/>
      <c r="D88" s="1317"/>
      <c r="E88" s="468" t="s">
        <v>489</v>
      </c>
      <c r="F88" s="1286"/>
      <c r="G88" s="1287"/>
      <c r="H88" s="1287"/>
      <c r="I88" s="1288"/>
      <c r="J88" s="1286"/>
      <c r="K88" s="1287"/>
      <c r="L88" s="1287"/>
      <c r="M88" s="1287"/>
      <c r="N88" s="1288"/>
    </row>
    <row r="89" spans="2:14" ht="115.4" customHeight="1">
      <c r="B89" s="1311"/>
      <c r="C89" s="1314"/>
      <c r="D89" s="1317"/>
      <c r="E89" s="468" t="s">
        <v>490</v>
      </c>
      <c r="F89" s="1286"/>
      <c r="G89" s="1287"/>
      <c r="H89" s="1287"/>
      <c r="I89" s="1288"/>
      <c r="J89" s="1286"/>
      <c r="K89" s="1287"/>
      <c r="L89" s="1287"/>
      <c r="M89" s="1287"/>
      <c r="N89" s="1288"/>
    </row>
    <row r="90" spans="2:14" ht="115.4" customHeight="1" thickBot="1">
      <c r="B90" s="1312"/>
      <c r="C90" s="1315"/>
      <c r="D90" s="1318"/>
      <c r="E90" s="469" t="s">
        <v>491</v>
      </c>
      <c r="F90" s="1289"/>
      <c r="G90" s="1290"/>
      <c r="H90" s="1290"/>
      <c r="I90" s="1291"/>
      <c r="J90" s="1289"/>
      <c r="K90" s="1290"/>
      <c r="L90" s="1290"/>
      <c r="M90" s="1290"/>
      <c r="N90" s="1291"/>
    </row>
    <row r="91" spans="2:14" ht="115.4" customHeight="1">
      <c r="B91" s="1310" t="s">
        <v>478</v>
      </c>
      <c r="C91" s="1313" t="s">
        <v>504</v>
      </c>
      <c r="D91" s="1316"/>
      <c r="E91" s="467" t="s">
        <v>485</v>
      </c>
      <c r="F91" s="1283" t="s">
        <v>521</v>
      </c>
      <c r="G91" s="1284" t="s">
        <v>522</v>
      </c>
      <c r="H91" s="1284" t="s">
        <v>522</v>
      </c>
      <c r="I91" s="1285" t="s">
        <v>522</v>
      </c>
      <c r="J91" s="1283" t="s">
        <v>523</v>
      </c>
      <c r="K91" s="1284" t="s">
        <v>523</v>
      </c>
      <c r="L91" s="1284" t="s">
        <v>523</v>
      </c>
      <c r="M91" s="1284" t="s">
        <v>523</v>
      </c>
      <c r="N91" s="1285" t="s">
        <v>523</v>
      </c>
    </row>
    <row r="92" spans="2:14" ht="115.4" customHeight="1">
      <c r="B92" s="1311"/>
      <c r="C92" s="1314"/>
      <c r="D92" s="1317"/>
      <c r="E92" s="468" t="s">
        <v>489</v>
      </c>
      <c r="F92" s="1286"/>
      <c r="G92" s="1287"/>
      <c r="H92" s="1287"/>
      <c r="I92" s="1288"/>
      <c r="J92" s="1286"/>
      <c r="K92" s="1287"/>
      <c r="L92" s="1287"/>
      <c r="M92" s="1287"/>
      <c r="N92" s="1288"/>
    </row>
    <row r="93" spans="2:14" ht="115.4" customHeight="1">
      <c r="B93" s="1311"/>
      <c r="C93" s="1314"/>
      <c r="D93" s="1317"/>
      <c r="E93" s="468" t="s">
        <v>490</v>
      </c>
      <c r="F93" s="1286"/>
      <c r="G93" s="1287"/>
      <c r="H93" s="1287"/>
      <c r="I93" s="1288"/>
      <c r="J93" s="1286"/>
      <c r="K93" s="1287"/>
      <c r="L93" s="1287"/>
      <c r="M93" s="1287"/>
      <c r="N93" s="1288"/>
    </row>
    <row r="94" spans="2:14" ht="115.4" customHeight="1" thickBot="1">
      <c r="B94" s="1312"/>
      <c r="C94" s="1315"/>
      <c r="D94" s="1318"/>
      <c r="E94" s="469" t="s">
        <v>491</v>
      </c>
      <c r="F94" s="1289"/>
      <c r="G94" s="1290"/>
      <c r="H94" s="1290"/>
      <c r="I94" s="1291"/>
      <c r="J94" s="1289"/>
      <c r="K94" s="1290"/>
      <c r="L94" s="1290"/>
      <c r="M94" s="1290"/>
      <c r="N94" s="1291"/>
    </row>
    <row r="95" spans="2:14" customFormat="1">
      <c r="B95" s="1292" t="s">
        <v>479</v>
      </c>
      <c r="C95" s="1295" t="s">
        <v>498</v>
      </c>
      <c r="D95" s="1298"/>
      <c r="E95" s="1015" t="s">
        <v>485</v>
      </c>
      <c r="F95" s="1301" t="s">
        <v>524</v>
      </c>
      <c r="G95" s="1302"/>
      <c r="H95" s="1302"/>
      <c r="I95" s="1303"/>
      <c r="J95" s="1301" t="s">
        <v>525</v>
      </c>
      <c r="K95" s="1302" t="s">
        <v>513</v>
      </c>
      <c r="L95" s="1302" t="s">
        <v>513</v>
      </c>
      <c r="M95" s="1302" t="s">
        <v>513</v>
      </c>
      <c r="N95" s="1303" t="s">
        <v>513</v>
      </c>
    </row>
    <row r="96" spans="2:14" customFormat="1">
      <c r="B96" s="1293"/>
      <c r="C96" s="1296"/>
      <c r="D96" s="1299"/>
      <c r="E96" s="1016" t="s">
        <v>489</v>
      </c>
      <c r="F96" s="1304"/>
      <c r="G96" s="1305"/>
      <c r="H96" s="1305"/>
      <c r="I96" s="1306"/>
      <c r="J96" s="1304"/>
      <c r="K96" s="1305"/>
      <c r="L96" s="1305"/>
      <c r="M96" s="1305"/>
      <c r="N96" s="1306"/>
    </row>
    <row r="97" spans="2:14" customFormat="1">
      <c r="B97" s="1293"/>
      <c r="C97" s="1296"/>
      <c r="D97" s="1299"/>
      <c r="E97" s="1016" t="s">
        <v>490</v>
      </c>
      <c r="F97" s="1304"/>
      <c r="G97" s="1305"/>
      <c r="H97" s="1305"/>
      <c r="I97" s="1306"/>
      <c r="J97" s="1304"/>
      <c r="K97" s="1305"/>
      <c r="L97" s="1305"/>
      <c r="M97" s="1305"/>
      <c r="N97" s="1306"/>
    </row>
    <row r="98" spans="2:14" customFormat="1" ht="46.5" customHeight="1" thickBot="1">
      <c r="B98" s="1294"/>
      <c r="C98" s="1297"/>
      <c r="D98" s="1300"/>
      <c r="E98" s="1017" t="s">
        <v>491</v>
      </c>
      <c r="F98" s="1307"/>
      <c r="G98" s="1308"/>
      <c r="H98" s="1308"/>
      <c r="I98" s="1309"/>
      <c r="J98" s="1307"/>
      <c r="K98" s="1308"/>
      <c r="L98" s="1308"/>
      <c r="M98" s="1308"/>
      <c r="N98" s="1309"/>
    </row>
    <row r="101" spans="2:14" ht="115" customHeight="1">
      <c r="B101" s="1018" t="s">
        <v>526</v>
      </c>
      <c r="C101" s="1019" t="s">
        <v>527</v>
      </c>
      <c r="D101" s="1020"/>
      <c r="E101" s="1020"/>
      <c r="F101" s="1327" t="s">
        <v>528</v>
      </c>
      <c r="G101" s="1327"/>
      <c r="H101" s="1327"/>
      <c r="I101" s="1327"/>
      <c r="J101" s="1327" t="s">
        <v>529</v>
      </c>
      <c r="K101" s="1327"/>
      <c r="L101" s="1327"/>
      <c r="M101" s="1327"/>
      <c r="N101" s="1327"/>
    </row>
    <row r="102" spans="2:14" ht="92.5" customHeight="1">
      <c r="B102" s="1018" t="s">
        <v>530</v>
      </c>
      <c r="C102" s="1018" t="s">
        <v>527</v>
      </c>
      <c r="D102" s="1020"/>
      <c r="E102" s="1020"/>
      <c r="F102" s="1327" t="s">
        <v>531</v>
      </c>
      <c r="G102" s="1327"/>
      <c r="H102" s="1327"/>
      <c r="I102" s="1327"/>
      <c r="J102" s="1327" t="s">
        <v>532</v>
      </c>
      <c r="K102" s="1327"/>
      <c r="L102" s="1327"/>
      <c r="M102" s="1327"/>
      <c r="N102" s="1327"/>
    </row>
    <row r="103" spans="2:14" ht="92.5" customHeight="1">
      <c r="B103" s="1018" t="s">
        <v>459</v>
      </c>
      <c r="C103" s="1018" t="s">
        <v>527</v>
      </c>
      <c r="D103" s="1020"/>
      <c r="E103" s="1020"/>
      <c r="F103" s="1327" t="s">
        <v>533</v>
      </c>
      <c r="G103" s="1327"/>
      <c r="H103" s="1327"/>
      <c r="I103" s="1327"/>
      <c r="J103" s="1327" t="s">
        <v>534</v>
      </c>
      <c r="K103" s="1327"/>
      <c r="L103" s="1327"/>
      <c r="M103" s="1327"/>
      <c r="N103" s="1327"/>
    </row>
    <row r="104" spans="2:14" ht="90.65" customHeight="1">
      <c r="B104" s="1018" t="s">
        <v>460</v>
      </c>
      <c r="C104" s="1019" t="s">
        <v>535</v>
      </c>
      <c r="D104" s="1020"/>
      <c r="E104" s="1020"/>
      <c r="F104" s="1328" t="s">
        <v>536</v>
      </c>
      <c r="G104" s="1328"/>
      <c r="H104" s="1328"/>
      <c r="I104" s="1328"/>
      <c r="J104" s="1327" t="s">
        <v>537</v>
      </c>
      <c r="K104" s="1327"/>
      <c r="L104" s="1327"/>
      <c r="M104" s="1327"/>
      <c r="N104" s="1327"/>
    </row>
    <row r="105" spans="2:14" ht="98.5" customHeight="1">
      <c r="B105" s="1018" t="s">
        <v>461</v>
      </c>
      <c r="C105" s="1019" t="s">
        <v>538</v>
      </c>
      <c r="D105" s="1020"/>
      <c r="E105" s="1020"/>
      <c r="F105" s="1327" t="s">
        <v>539</v>
      </c>
      <c r="G105" s="1327"/>
      <c r="H105" s="1327"/>
      <c r="I105" s="1327"/>
      <c r="J105" s="1327" t="s">
        <v>540</v>
      </c>
      <c r="K105" s="1327"/>
      <c r="L105" s="1327"/>
      <c r="M105" s="1327"/>
      <c r="N105" s="1327"/>
    </row>
    <row r="106" spans="2:14" ht="102.65" customHeight="1">
      <c r="B106" s="1018" t="s">
        <v>462</v>
      </c>
      <c r="C106" s="1019" t="s">
        <v>495</v>
      </c>
      <c r="D106" s="1020"/>
      <c r="E106" s="1020"/>
      <c r="F106" s="1327" t="s">
        <v>541</v>
      </c>
      <c r="G106" s="1327"/>
      <c r="H106" s="1327"/>
      <c r="I106" s="1327"/>
      <c r="J106" s="1327" t="s">
        <v>542</v>
      </c>
      <c r="K106" s="1327"/>
      <c r="L106" s="1327"/>
      <c r="M106" s="1327"/>
      <c r="N106" s="1327"/>
    </row>
    <row r="107" spans="2:14" ht="94.5" customHeight="1">
      <c r="B107" s="1018" t="s">
        <v>463</v>
      </c>
      <c r="C107" s="1019" t="s">
        <v>538</v>
      </c>
      <c r="D107" s="1020"/>
      <c r="E107" s="1020"/>
      <c r="F107" s="1327" t="s">
        <v>543</v>
      </c>
      <c r="G107" s="1327"/>
      <c r="H107" s="1327"/>
      <c r="I107" s="1327"/>
      <c r="J107" s="1327" t="s">
        <v>544</v>
      </c>
      <c r="K107" s="1327"/>
      <c r="L107" s="1327"/>
      <c r="M107" s="1327"/>
      <c r="N107" s="1327"/>
    </row>
    <row r="108" spans="2:14" ht="114.65" customHeight="1">
      <c r="B108" s="1018" t="s">
        <v>464</v>
      </c>
      <c r="C108" s="1019" t="s">
        <v>498</v>
      </c>
      <c r="D108" s="1020"/>
      <c r="E108" s="1020"/>
      <c r="F108" s="1327" t="s">
        <v>545</v>
      </c>
      <c r="G108" s="1327"/>
      <c r="H108" s="1327"/>
      <c r="I108" s="1327"/>
      <c r="J108" s="1327" t="s">
        <v>544</v>
      </c>
      <c r="K108" s="1327"/>
      <c r="L108" s="1327"/>
      <c r="M108" s="1327"/>
      <c r="N108" s="1327"/>
    </row>
    <row r="109" spans="2:14" ht="192" customHeight="1">
      <c r="B109" s="1018" t="s">
        <v>465</v>
      </c>
      <c r="C109" s="1019" t="s">
        <v>498</v>
      </c>
      <c r="D109" s="1020"/>
      <c r="E109" s="1020"/>
      <c r="F109" s="1327" t="s">
        <v>546</v>
      </c>
      <c r="G109" s="1327"/>
      <c r="H109" s="1327"/>
      <c r="I109" s="1327"/>
      <c r="J109" s="1327" t="s">
        <v>547</v>
      </c>
      <c r="K109" s="1327"/>
      <c r="L109" s="1327"/>
      <c r="M109" s="1327"/>
      <c r="N109" s="1327"/>
    </row>
  </sheetData>
  <mergeCells count="90">
    <mergeCell ref="L3:M3"/>
    <mergeCell ref="N3:O3"/>
    <mergeCell ref="F107:I107"/>
    <mergeCell ref="J107:N107"/>
    <mergeCell ref="F108:I108"/>
    <mergeCell ref="J108:N108"/>
    <mergeCell ref="F101:I101"/>
    <mergeCell ref="J101:N101"/>
    <mergeCell ref="F102:I102"/>
    <mergeCell ref="J102:N102"/>
    <mergeCell ref="F103:I103"/>
    <mergeCell ref="J103:N103"/>
    <mergeCell ref="F59:I62"/>
    <mergeCell ref="J59:N62"/>
    <mergeCell ref="B14:O14"/>
    <mergeCell ref="B15:O15"/>
    <mergeCell ref="F109:I109"/>
    <mergeCell ref="J109:N109"/>
    <mergeCell ref="F104:I104"/>
    <mergeCell ref="J104:N104"/>
    <mergeCell ref="F105:I105"/>
    <mergeCell ref="J105:N105"/>
    <mergeCell ref="F106:I106"/>
    <mergeCell ref="J106:N106"/>
    <mergeCell ref="B55:B58"/>
    <mergeCell ref="C55:C58"/>
    <mergeCell ref="D55:D58"/>
    <mergeCell ref="F55:I58"/>
    <mergeCell ref="J55:N58"/>
    <mergeCell ref="B63:B66"/>
    <mergeCell ref="C63:C66"/>
    <mergeCell ref="D63:D66"/>
    <mergeCell ref="B59:B62"/>
    <mergeCell ref="C59:C62"/>
    <mergeCell ref="D59:D62"/>
    <mergeCell ref="B51:B54"/>
    <mergeCell ref="C51:C54"/>
    <mergeCell ref="D51:D54"/>
    <mergeCell ref="N17:O17"/>
    <mergeCell ref="B47:B50"/>
    <mergeCell ref="C47:C50"/>
    <mergeCell ref="D47:D50"/>
    <mergeCell ref="L17:M17"/>
    <mergeCell ref="F45:I45"/>
    <mergeCell ref="F47:I50"/>
    <mergeCell ref="J47:N50"/>
    <mergeCell ref="F51:I54"/>
    <mergeCell ref="J51:N54"/>
    <mergeCell ref="J45:N45"/>
    <mergeCell ref="B71:B74"/>
    <mergeCell ref="C71:C74"/>
    <mergeCell ref="B67:B70"/>
    <mergeCell ref="C67:C70"/>
    <mergeCell ref="D67:D70"/>
    <mergeCell ref="B75:B78"/>
    <mergeCell ref="C75:C78"/>
    <mergeCell ref="D75:D78"/>
    <mergeCell ref="F75:I78"/>
    <mergeCell ref="J75:N78"/>
    <mergeCell ref="B79:B82"/>
    <mergeCell ref="C79:C82"/>
    <mergeCell ref="D79:D82"/>
    <mergeCell ref="F79:I82"/>
    <mergeCell ref="J79:N82"/>
    <mergeCell ref="B83:B86"/>
    <mergeCell ref="C83:C86"/>
    <mergeCell ref="D83:D86"/>
    <mergeCell ref="F83:I86"/>
    <mergeCell ref="J83:N86"/>
    <mergeCell ref="F91:I94"/>
    <mergeCell ref="J91:N94"/>
    <mergeCell ref="B87:B90"/>
    <mergeCell ref="C87:C90"/>
    <mergeCell ref="D87:D90"/>
    <mergeCell ref="F87:I90"/>
    <mergeCell ref="J87:N90"/>
    <mergeCell ref="B91:B94"/>
    <mergeCell ref="C91:C94"/>
    <mergeCell ref="D91:D94"/>
    <mergeCell ref="B95:B98"/>
    <mergeCell ref="C95:C98"/>
    <mergeCell ref="D95:D98"/>
    <mergeCell ref="F95:I98"/>
    <mergeCell ref="J95:N98"/>
    <mergeCell ref="F63:I66"/>
    <mergeCell ref="J63:N66"/>
    <mergeCell ref="F67:I70"/>
    <mergeCell ref="J67:N70"/>
    <mergeCell ref="F71:I74"/>
    <mergeCell ref="J71:N74"/>
  </mergeCells>
  <phoneticPr fontId="17" type="noConversion"/>
  <pageMargins left="0.7" right="0.7" top="0.75" bottom="0.75" header="0.3" footer="0.3"/>
  <pageSetup paperSize="3" fitToHeight="0" orientation="landscape" r:id="rId1"/>
  <headerFooter>
    <oddHeader>&amp;LVA-180815-UC - MOD. 6</oddHeader>
  </headerFooter>
  <rowBreaks count="1" manualBreakCount="1">
    <brk id="42" max="15"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DF015C-C20B-40B5-98ED-5D0130416624}">
  <sheetPr>
    <tabColor theme="7" tint="0.39997558519241921"/>
  </sheetPr>
  <dimension ref="B1:H74"/>
  <sheetViews>
    <sheetView zoomScale="80" zoomScaleNormal="80" workbookViewId="0">
      <selection activeCell="B7" sqref="B7"/>
    </sheetView>
  </sheetViews>
  <sheetFormatPr defaultColWidth="9.296875" defaultRowHeight="13"/>
  <cols>
    <col min="1" max="1" width="24" style="285" customWidth="1"/>
    <col min="2" max="2" width="70.296875" style="285" customWidth="1"/>
    <col min="3" max="3" width="96.69921875" style="285" customWidth="1"/>
    <col min="4" max="4" width="21.296875" style="285" customWidth="1"/>
    <col min="5" max="5" width="27.796875" style="377" customWidth="1"/>
    <col min="6" max="6" width="16" style="285" customWidth="1"/>
    <col min="7" max="7" width="15.296875" style="285" customWidth="1"/>
    <col min="8" max="8" width="17.296875" style="285" customWidth="1"/>
    <col min="9" max="16384" width="9.296875" style="285"/>
  </cols>
  <sheetData>
    <row r="1" spans="2:5">
      <c r="B1" s="1079" t="s">
        <v>1252</v>
      </c>
    </row>
    <row r="2" spans="2:5">
      <c r="B2" s="378" t="s">
        <v>548</v>
      </c>
      <c r="C2" s="378"/>
      <c r="D2" s="378"/>
      <c r="E2" s="424"/>
    </row>
    <row r="3" spans="2:5">
      <c r="B3" s="378" t="s">
        <v>549</v>
      </c>
      <c r="C3" s="378"/>
      <c r="D3" s="378"/>
      <c r="E3" s="424"/>
    </row>
    <row r="4" spans="2:5">
      <c r="B4" s="378"/>
      <c r="C4" s="378"/>
      <c r="D4" s="378"/>
    </row>
    <row r="5" spans="2:5">
      <c r="B5" s="378"/>
      <c r="C5" s="378"/>
      <c r="D5" s="378"/>
    </row>
    <row r="6" spans="2:5">
      <c r="B6" s="378"/>
      <c r="C6" s="378"/>
      <c r="D6" s="378"/>
    </row>
    <row r="7" spans="2:5">
      <c r="B7" s="1052" t="s">
        <v>550</v>
      </c>
      <c r="C7" s="1052" t="s">
        <v>551</v>
      </c>
      <c r="D7" s="1053" t="s">
        <v>552</v>
      </c>
      <c r="E7" s="1054" t="s">
        <v>553</v>
      </c>
    </row>
    <row r="8" spans="2:5">
      <c r="B8" s="1055" t="s">
        <v>554</v>
      </c>
      <c r="C8" s="1055" t="s">
        <v>555</v>
      </c>
      <c r="D8" s="1056" t="s">
        <v>556</v>
      </c>
      <c r="E8" s="1057">
        <v>35700</v>
      </c>
    </row>
    <row r="9" spans="2:5">
      <c r="B9" s="1055" t="s">
        <v>554</v>
      </c>
      <c r="C9" s="1055" t="s">
        <v>557</v>
      </c>
      <c r="D9" s="1056" t="s">
        <v>556</v>
      </c>
      <c r="E9" s="1057">
        <v>76500</v>
      </c>
    </row>
    <row r="10" spans="2:5">
      <c r="B10" s="1055" t="s">
        <v>554</v>
      </c>
      <c r="C10" s="1055" t="s">
        <v>558</v>
      </c>
      <c r="D10" s="1056" t="s">
        <v>556</v>
      </c>
      <c r="E10" s="1057">
        <v>112200</v>
      </c>
    </row>
    <row r="11" spans="2:5" ht="13.5" thickBot="1">
      <c r="B11" s="1055" t="s">
        <v>554</v>
      </c>
      <c r="C11" s="1055" t="s">
        <v>559</v>
      </c>
      <c r="D11" s="1056" t="s">
        <v>556</v>
      </c>
      <c r="E11" s="1057">
        <v>9690</v>
      </c>
    </row>
    <row r="12" spans="2:5" ht="13.5" thickBot="1">
      <c r="B12" s="1084" t="s">
        <v>554</v>
      </c>
      <c r="C12" s="1085" t="s">
        <v>560</v>
      </c>
      <c r="D12" s="1086" t="s">
        <v>198</v>
      </c>
      <c r="E12" s="1086" t="s">
        <v>561</v>
      </c>
    </row>
    <row r="13" spans="2:5" ht="13.5" thickBot="1">
      <c r="B13" s="1084" t="s">
        <v>554</v>
      </c>
      <c r="C13" s="1087" t="s">
        <v>562</v>
      </c>
      <c r="D13" s="1088" t="s">
        <v>198</v>
      </c>
      <c r="E13" s="1086" t="s">
        <v>561</v>
      </c>
    </row>
    <row r="14" spans="2:5" ht="13.5" thickBot="1">
      <c r="B14" s="1084" t="s">
        <v>554</v>
      </c>
      <c r="C14" s="1087" t="s">
        <v>563</v>
      </c>
      <c r="D14" s="1088" t="s">
        <v>198</v>
      </c>
      <c r="E14" s="1086" t="s">
        <v>561</v>
      </c>
    </row>
    <row r="15" spans="2:5" ht="13.5" thickBot="1">
      <c r="B15" s="1084" t="s">
        <v>554</v>
      </c>
      <c r="C15" s="1087" t="s">
        <v>564</v>
      </c>
      <c r="D15" s="1088" t="s">
        <v>198</v>
      </c>
      <c r="E15" s="1086" t="s">
        <v>561</v>
      </c>
    </row>
    <row r="16" spans="2:5" ht="13.5" thickBot="1">
      <c r="B16" s="1084" t="s">
        <v>554</v>
      </c>
      <c r="C16" s="1087" t="s">
        <v>565</v>
      </c>
      <c r="D16" s="1088" t="s">
        <v>566</v>
      </c>
      <c r="E16" s="1086" t="s">
        <v>561</v>
      </c>
    </row>
    <row r="17" spans="2:6" ht="13.5" thickBot="1">
      <c r="B17" s="1058"/>
      <c r="C17" s="1058"/>
      <c r="D17" s="379"/>
      <c r="E17" s="1059"/>
    </row>
    <row r="18" spans="2:6" ht="13.5" thickBot="1">
      <c r="B18" s="425" t="s">
        <v>567</v>
      </c>
      <c r="C18" s="425"/>
      <c r="D18" s="426"/>
      <c r="E18" s="380"/>
      <c r="F18" s="1060"/>
    </row>
    <row r="19" spans="2:6">
      <c r="B19" s="381" t="s">
        <v>550</v>
      </c>
      <c r="C19" s="382" t="s">
        <v>551</v>
      </c>
      <c r="D19" s="383" t="s">
        <v>552</v>
      </c>
      <c r="E19" s="384" t="s">
        <v>553</v>
      </c>
    </row>
    <row r="20" spans="2:6" ht="39.65" customHeight="1">
      <c r="B20" s="1095" t="s">
        <v>568</v>
      </c>
      <c r="C20" s="1089" t="s">
        <v>569</v>
      </c>
      <c r="D20" s="1066" t="s">
        <v>570</v>
      </c>
      <c r="E20" s="1067" t="s">
        <v>571</v>
      </c>
    </row>
    <row r="21" spans="2:6" ht="15" customHeight="1">
      <c r="B21" s="1090" t="s">
        <v>572</v>
      </c>
      <c r="C21" s="1096" t="s">
        <v>573</v>
      </c>
      <c r="D21" s="1066" t="s">
        <v>574</v>
      </c>
      <c r="E21" s="1067" t="s">
        <v>574</v>
      </c>
    </row>
    <row r="22" spans="2:6" ht="14.5" customHeight="1">
      <c r="B22" s="1090" t="s">
        <v>575</v>
      </c>
      <c r="C22" s="1096" t="s">
        <v>576</v>
      </c>
      <c r="D22" s="1066" t="s">
        <v>570</v>
      </c>
      <c r="E22" s="1067" t="s">
        <v>577</v>
      </c>
    </row>
    <row r="23" spans="2:6" ht="28.5" customHeight="1">
      <c r="B23" s="1090" t="s">
        <v>578</v>
      </c>
      <c r="C23" s="1089" t="s">
        <v>579</v>
      </c>
      <c r="D23" s="1066" t="s">
        <v>580</v>
      </c>
      <c r="E23" s="1067" t="s">
        <v>581</v>
      </c>
    </row>
    <row r="24" spans="2:6">
      <c r="B24" s="1095" t="s">
        <v>582</v>
      </c>
      <c r="C24" s="1097" t="s">
        <v>583</v>
      </c>
      <c r="D24" s="1097" t="s">
        <v>556</v>
      </c>
      <c r="E24" s="1074" t="s">
        <v>581</v>
      </c>
    </row>
    <row r="25" spans="2:6">
      <c r="B25" s="1090" t="s">
        <v>584</v>
      </c>
      <c r="C25" s="1091" t="s">
        <v>585</v>
      </c>
      <c r="D25" s="1066" t="s">
        <v>147</v>
      </c>
      <c r="E25" s="1068">
        <v>7500</v>
      </c>
    </row>
    <row r="26" spans="2:6" ht="26">
      <c r="B26" s="1090" t="s">
        <v>586</v>
      </c>
      <c r="C26" s="1092" t="s">
        <v>587</v>
      </c>
      <c r="D26" s="1066" t="s">
        <v>574</v>
      </c>
      <c r="E26" s="1067" t="s">
        <v>571</v>
      </c>
    </row>
    <row r="27" spans="2:6" ht="29.5" customHeight="1">
      <c r="B27" s="1098" t="s">
        <v>588</v>
      </c>
      <c r="C27" s="1099" t="s">
        <v>589</v>
      </c>
      <c r="D27" s="1100" t="s">
        <v>570</v>
      </c>
      <c r="E27" s="1101" t="s">
        <v>590</v>
      </c>
    </row>
    <row r="28" spans="2:6" ht="19" customHeight="1">
      <c r="B28" s="1102" t="s">
        <v>591</v>
      </c>
      <c r="C28" s="1103" t="s">
        <v>592</v>
      </c>
      <c r="D28" s="1104" t="s">
        <v>570</v>
      </c>
      <c r="E28" s="1105" t="s">
        <v>593</v>
      </c>
    </row>
    <row r="29" spans="2:6" ht="19" customHeight="1">
      <c r="B29" s="1106" t="s">
        <v>594</v>
      </c>
      <c r="C29" s="1106" t="s">
        <v>595</v>
      </c>
      <c r="D29" s="1107" t="s">
        <v>596</v>
      </c>
      <c r="E29" s="1108">
        <v>1880</v>
      </c>
    </row>
    <row r="30" spans="2:6" ht="26.5" thickBot="1">
      <c r="B30" s="390" t="s">
        <v>597</v>
      </c>
      <c r="C30" s="1061" t="s">
        <v>598</v>
      </c>
      <c r="D30" s="391" t="s">
        <v>599</v>
      </c>
      <c r="E30" s="1093">
        <v>22.92</v>
      </c>
    </row>
    <row r="31" spans="2:6">
      <c r="B31" s="1094"/>
      <c r="C31" s="392"/>
      <c r="D31" s="293"/>
      <c r="E31" s="285"/>
    </row>
    <row r="32" spans="2:6">
      <c r="B32" s="285" t="s">
        <v>600</v>
      </c>
    </row>
    <row r="33" spans="2:5">
      <c r="B33" s="285" t="s">
        <v>319</v>
      </c>
    </row>
    <row r="34" spans="2:5" ht="13.5" thickBot="1"/>
    <row r="35" spans="2:5" ht="13.5" thickBot="1">
      <c r="B35" s="425" t="s">
        <v>601</v>
      </c>
      <c r="C35" s="425"/>
      <c r="D35" s="426"/>
      <c r="E35" s="380"/>
    </row>
    <row r="36" spans="2:5">
      <c r="B36" s="381" t="s">
        <v>550</v>
      </c>
      <c r="C36" s="382" t="s">
        <v>551</v>
      </c>
      <c r="D36" s="383" t="s">
        <v>552</v>
      </c>
      <c r="E36" s="384" t="s">
        <v>553</v>
      </c>
    </row>
    <row r="37" spans="2:5">
      <c r="B37" s="385" t="s">
        <v>602</v>
      </c>
      <c r="C37" s="386" t="s">
        <v>603</v>
      </c>
      <c r="D37" s="387" t="s">
        <v>556</v>
      </c>
      <c r="E37" s="388">
        <v>70000</v>
      </c>
    </row>
    <row r="38" spans="2:5" ht="26">
      <c r="B38" s="385" t="s">
        <v>604</v>
      </c>
      <c r="C38" s="386" t="s">
        <v>605</v>
      </c>
      <c r="D38" s="379" t="s">
        <v>606</v>
      </c>
      <c r="E38" s="388">
        <v>173.5</v>
      </c>
    </row>
    <row r="39" spans="2:5" ht="39" customHeight="1" thickBot="1">
      <c r="B39" s="390" t="s">
        <v>607</v>
      </c>
      <c r="C39" s="393" t="s">
        <v>608</v>
      </c>
      <c r="D39" s="394" t="s">
        <v>599</v>
      </c>
      <c r="E39" s="395">
        <v>32</v>
      </c>
    </row>
    <row r="40" spans="2:5" ht="13.5" thickBot="1"/>
    <row r="41" spans="2:5" ht="13.5" thickBot="1">
      <c r="B41" s="425" t="s">
        <v>609</v>
      </c>
      <c r="C41" s="425"/>
      <c r="D41" s="426"/>
      <c r="E41" s="380"/>
    </row>
    <row r="42" spans="2:5">
      <c r="B42" s="381" t="s">
        <v>550</v>
      </c>
      <c r="C42" s="382" t="s">
        <v>551</v>
      </c>
      <c r="D42" s="383" t="s">
        <v>552</v>
      </c>
      <c r="E42" s="384" t="s">
        <v>553</v>
      </c>
    </row>
    <row r="43" spans="2:5">
      <c r="B43" s="396" t="s">
        <v>610</v>
      </c>
      <c r="C43" s="397" t="s">
        <v>611</v>
      </c>
      <c r="D43" s="398" t="s">
        <v>147</v>
      </c>
      <c r="E43" s="399">
        <f>396/12</f>
        <v>33</v>
      </c>
    </row>
    <row r="44" spans="2:5">
      <c r="B44" s="385" t="s">
        <v>612</v>
      </c>
      <c r="C44" s="397" t="s">
        <v>613</v>
      </c>
      <c r="D44" s="398" t="s">
        <v>147</v>
      </c>
      <c r="E44" s="388">
        <f>66/12</f>
        <v>5.5</v>
      </c>
    </row>
    <row r="45" spans="2:5">
      <c r="B45" s="385" t="s">
        <v>614</v>
      </c>
      <c r="C45" s="389" t="s">
        <v>615</v>
      </c>
      <c r="D45" s="398" t="s">
        <v>147</v>
      </c>
      <c r="E45" s="388">
        <f>30/12</f>
        <v>2.5</v>
      </c>
    </row>
    <row r="46" spans="2:5">
      <c r="B46" s="385" t="s">
        <v>616</v>
      </c>
      <c r="C46" s="389" t="s">
        <v>617</v>
      </c>
      <c r="D46" s="398" t="s">
        <v>147</v>
      </c>
      <c r="E46" s="388">
        <f>8400/12</f>
        <v>700</v>
      </c>
    </row>
    <row r="47" spans="2:5">
      <c r="B47" s="385" t="s">
        <v>618</v>
      </c>
      <c r="C47" s="389" t="s">
        <v>619</v>
      </c>
      <c r="D47" s="398" t="s">
        <v>147</v>
      </c>
      <c r="E47" s="388">
        <f>317/12</f>
        <v>26.416666666666668</v>
      </c>
    </row>
    <row r="48" spans="2:5" ht="13.5" thickBot="1">
      <c r="B48" s="400" t="s">
        <v>620</v>
      </c>
      <c r="C48" s="393" t="s">
        <v>621</v>
      </c>
      <c r="D48" s="401" t="s">
        <v>147</v>
      </c>
      <c r="E48" s="402">
        <v>4.416666666666667</v>
      </c>
    </row>
    <row r="50" spans="2:5">
      <c r="B50" s="285" t="s">
        <v>622</v>
      </c>
    </row>
    <row r="51" spans="2:5" ht="13.5" thickBot="1"/>
    <row r="52" spans="2:5" ht="13.5" thickBot="1">
      <c r="B52" s="425" t="s">
        <v>623</v>
      </c>
      <c r="C52" s="425"/>
      <c r="D52" s="426"/>
      <c r="E52" s="380"/>
    </row>
    <row r="53" spans="2:5">
      <c r="B53" s="381" t="s">
        <v>550</v>
      </c>
      <c r="C53" s="382" t="s">
        <v>551</v>
      </c>
      <c r="D53" s="383" t="s">
        <v>552</v>
      </c>
      <c r="E53" s="384" t="s">
        <v>553</v>
      </c>
    </row>
    <row r="54" spans="2:5" ht="13.5" thickBot="1">
      <c r="B54" s="385" t="s">
        <v>624</v>
      </c>
      <c r="C54" s="1133" t="s">
        <v>625</v>
      </c>
      <c r="D54" s="379" t="s">
        <v>626</v>
      </c>
      <c r="E54" s="395">
        <v>72838.570000000007</v>
      </c>
    </row>
    <row r="55" spans="2:5" ht="13.5" thickBot="1">
      <c r="B55" s="385" t="s">
        <v>627</v>
      </c>
      <c r="C55" s="1133" t="s">
        <v>628</v>
      </c>
      <c r="D55" s="379" t="s">
        <v>147</v>
      </c>
      <c r="E55" s="402">
        <v>486.11</v>
      </c>
    </row>
    <row r="56" spans="2:5" ht="27.75" customHeight="1" thickBot="1">
      <c r="B56" s="385" t="s">
        <v>629</v>
      </c>
      <c r="C56" s="1133" t="s">
        <v>630</v>
      </c>
      <c r="D56" s="379" t="s">
        <v>631</v>
      </c>
      <c r="E56" s="402">
        <v>13828.57</v>
      </c>
    </row>
    <row r="57" spans="2:5" ht="13.5" thickBot="1">
      <c r="B57" s="385" t="s">
        <v>632</v>
      </c>
      <c r="C57" s="1133" t="s">
        <v>633</v>
      </c>
      <c r="D57" s="379" t="s">
        <v>634</v>
      </c>
      <c r="E57" s="402">
        <v>585</v>
      </c>
    </row>
    <row r="58" spans="2:5" ht="13.5" thickBot="1">
      <c r="B58" s="385" t="s">
        <v>635</v>
      </c>
      <c r="C58" s="1133" t="s">
        <v>636</v>
      </c>
      <c r="D58" s="379" t="s">
        <v>634</v>
      </c>
      <c r="E58" s="402">
        <v>432</v>
      </c>
    </row>
    <row r="59" spans="2:5">
      <c r="B59" s="385" t="s">
        <v>637</v>
      </c>
      <c r="C59" s="1133" t="s">
        <v>638</v>
      </c>
      <c r="D59" s="379" t="s">
        <v>634</v>
      </c>
      <c r="E59" s="1062">
        <v>116085.83</v>
      </c>
    </row>
    <row r="60" spans="2:5" ht="26.25" customHeight="1">
      <c r="B60" s="385" t="s">
        <v>639</v>
      </c>
      <c r="C60" s="1133" t="s">
        <v>640</v>
      </c>
      <c r="D60" s="379" t="s">
        <v>641</v>
      </c>
      <c r="E60" s="1063" t="s">
        <v>642</v>
      </c>
    </row>
    <row r="61" spans="2:5" ht="24" customHeight="1" thickBot="1">
      <c r="B61" s="400" t="s">
        <v>643</v>
      </c>
      <c r="C61" s="1064" t="s">
        <v>644</v>
      </c>
      <c r="D61" s="379" t="s">
        <v>641</v>
      </c>
      <c r="E61" s="1065" t="s">
        <v>642</v>
      </c>
    </row>
    <row r="63" spans="2:5">
      <c r="B63" s="285" t="s">
        <v>645</v>
      </c>
    </row>
    <row r="64" spans="2:5" ht="13.5" thickBot="1"/>
    <row r="65" spans="2:8" ht="13.5" thickBot="1">
      <c r="B65" s="427" t="s">
        <v>646</v>
      </c>
      <c r="C65" s="428"/>
      <c r="D65" s="429"/>
      <c r="E65" s="403"/>
      <c r="F65" s="403"/>
      <c r="G65" s="404"/>
      <c r="H65" s="405"/>
    </row>
    <row r="66" spans="2:8" ht="29.25" customHeight="1">
      <c r="B66" s="406" t="s">
        <v>550</v>
      </c>
      <c r="C66" s="407" t="s">
        <v>551</v>
      </c>
      <c r="D66" s="408" t="s">
        <v>552</v>
      </c>
      <c r="E66" s="409" t="s">
        <v>647</v>
      </c>
      <c r="F66" s="409" t="s">
        <v>648</v>
      </c>
      <c r="G66" s="409" t="s">
        <v>649</v>
      </c>
      <c r="H66" s="410" t="s">
        <v>650</v>
      </c>
    </row>
    <row r="67" spans="2:8" ht="26">
      <c r="B67" s="411" t="s">
        <v>651</v>
      </c>
      <c r="C67" s="412" t="s">
        <v>652</v>
      </c>
      <c r="D67" s="413" t="s">
        <v>653</v>
      </c>
      <c r="E67" s="414">
        <v>1165</v>
      </c>
      <c r="F67" s="414">
        <v>1223.25</v>
      </c>
      <c r="G67" s="414">
        <v>1284.4100000000001</v>
      </c>
      <c r="H67" s="415">
        <v>1348.63</v>
      </c>
    </row>
    <row r="68" spans="2:8" ht="26">
      <c r="B68" s="411" t="s">
        <v>654</v>
      </c>
      <c r="C68" s="412" t="s">
        <v>655</v>
      </c>
      <c r="D68" s="379" t="s">
        <v>656</v>
      </c>
      <c r="E68" s="414">
        <v>1800</v>
      </c>
      <c r="F68" s="414">
        <v>1890</v>
      </c>
      <c r="G68" s="414">
        <v>1984.5</v>
      </c>
      <c r="H68" s="415">
        <v>2083.73</v>
      </c>
    </row>
    <row r="69" spans="2:8" ht="26.5" thickBot="1">
      <c r="B69" s="416" t="s">
        <v>657</v>
      </c>
      <c r="C69" s="417" t="s">
        <v>658</v>
      </c>
      <c r="D69" s="391" t="s">
        <v>656</v>
      </c>
      <c r="E69" s="418">
        <v>3260</v>
      </c>
      <c r="F69" s="418">
        <v>3423</v>
      </c>
      <c r="G69" s="418">
        <v>3594.15</v>
      </c>
      <c r="H69" s="419">
        <v>3773.8575000000001</v>
      </c>
    </row>
    <row r="70" spans="2:8">
      <c r="B70" s="420"/>
      <c r="C70" s="430"/>
    </row>
    <row r="71" spans="2:8" ht="69.75" customHeight="1">
      <c r="B71" s="1331" t="s">
        <v>659</v>
      </c>
      <c r="C71" s="1332"/>
      <c r="D71" s="431"/>
      <c r="E71" s="431"/>
      <c r="F71" s="421"/>
      <c r="G71" s="421"/>
      <c r="H71" s="421"/>
    </row>
    <row r="72" spans="2:8" ht="40.5" customHeight="1">
      <c r="B72" s="1331" t="s">
        <v>660</v>
      </c>
      <c r="C72" s="1332"/>
      <c r="D72" s="422"/>
    </row>
    <row r="73" spans="2:8" ht="29.25" customHeight="1">
      <c r="B73" s="1333" t="s">
        <v>661</v>
      </c>
      <c r="C73" s="1333"/>
      <c r="D73" s="422"/>
    </row>
    <row r="74" spans="2:8">
      <c r="F74" s="423"/>
      <c r="G74" s="423"/>
      <c r="H74" s="423"/>
    </row>
  </sheetData>
  <mergeCells count="3">
    <mergeCell ref="B71:C71"/>
    <mergeCell ref="B72:C72"/>
    <mergeCell ref="B73:C73"/>
  </mergeCells>
  <pageMargins left="0.7" right="0.7" top="0.75" bottom="0.75" header="0.3" footer="0.3"/>
  <pageSetup orientation="portrait"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00"/>
  </sheetPr>
  <dimension ref="A1:F197"/>
  <sheetViews>
    <sheetView zoomScale="90" zoomScaleNormal="90" workbookViewId="0">
      <selection activeCell="C8" sqref="C8"/>
    </sheetView>
  </sheetViews>
  <sheetFormatPr defaultColWidth="8.796875" defaultRowHeight="13"/>
  <cols>
    <col min="1" max="1" width="32.796875" style="53" customWidth="1"/>
    <col min="2" max="2" width="18" style="53" customWidth="1"/>
    <col min="3" max="3" width="36.796875" style="53" customWidth="1"/>
    <col min="4" max="4" width="20.796875" style="53" customWidth="1"/>
    <col min="5" max="5" width="34.19921875" style="53" customWidth="1"/>
    <col min="6" max="6" width="20" style="53" customWidth="1"/>
    <col min="7" max="16384" width="8.796875" style="53"/>
  </cols>
  <sheetData>
    <row r="1" spans="1:6">
      <c r="A1" s="949" t="s">
        <v>1252</v>
      </c>
    </row>
    <row r="2" spans="1:6" ht="14">
      <c r="A2" s="951" t="s">
        <v>662</v>
      </c>
      <c r="B2" s="950"/>
      <c r="C2" s="949"/>
      <c r="D2" s="949" t="s">
        <v>663</v>
      </c>
      <c r="E2" s="949"/>
      <c r="F2" s="950"/>
    </row>
    <row r="3" spans="1:6">
      <c r="A3" t="s">
        <v>664</v>
      </c>
      <c r="D3"/>
    </row>
    <row r="4" spans="1:6">
      <c r="A4" s="53" t="s">
        <v>665</v>
      </c>
    </row>
    <row r="5" spans="1:6" ht="14.5">
      <c r="A5" s="91" t="s">
        <v>666</v>
      </c>
    </row>
    <row r="6" spans="1:6">
      <c r="A6" s="89" t="s">
        <v>667</v>
      </c>
    </row>
    <row r="7" spans="1:6" ht="14.5">
      <c r="A7" s="91"/>
    </row>
    <row r="8" spans="1:6" ht="54.75" customHeight="1">
      <c r="A8" s="110" t="s">
        <v>668</v>
      </c>
      <c r="B8" s="110" t="s">
        <v>669</v>
      </c>
      <c r="C8" s="110" t="s">
        <v>670</v>
      </c>
      <c r="D8" s="110" t="s">
        <v>671</v>
      </c>
      <c r="E8" s="170" t="s">
        <v>672</v>
      </c>
      <c r="F8" s="171" t="s">
        <v>191</v>
      </c>
    </row>
    <row r="9" spans="1:6" ht="13.4" customHeight="1">
      <c r="A9" s="1353" t="s">
        <v>673</v>
      </c>
      <c r="B9" s="1354"/>
      <c r="C9" s="54"/>
      <c r="D9" s="54"/>
      <c r="E9" s="1137"/>
      <c r="F9" s="172"/>
    </row>
    <row r="10" spans="1:6">
      <c r="A10" s="58" t="s">
        <v>674</v>
      </c>
      <c r="B10" s="59">
        <v>2</v>
      </c>
      <c r="C10" s="59" t="s">
        <v>675</v>
      </c>
      <c r="D10" s="59" t="s">
        <v>676</v>
      </c>
      <c r="E10" s="107">
        <v>0.02</v>
      </c>
      <c r="F10" s="173" t="s">
        <v>198</v>
      </c>
    </row>
    <row r="11" spans="1:6">
      <c r="A11" s="55" t="s">
        <v>677</v>
      </c>
      <c r="B11" s="56">
        <v>2</v>
      </c>
      <c r="C11" s="56" t="s">
        <v>675</v>
      </c>
      <c r="D11" s="56" t="s">
        <v>678</v>
      </c>
      <c r="E11" s="107">
        <v>0.02</v>
      </c>
      <c r="F11" s="173" t="s">
        <v>198</v>
      </c>
    </row>
    <row r="12" spans="1:6">
      <c r="A12" s="58" t="s">
        <v>679</v>
      </c>
      <c r="B12" s="59">
        <v>2</v>
      </c>
      <c r="C12" s="59" t="s">
        <v>675</v>
      </c>
      <c r="D12" s="59" t="s">
        <v>680</v>
      </c>
      <c r="E12" s="107">
        <v>0.02</v>
      </c>
      <c r="F12" s="173" t="s">
        <v>198</v>
      </c>
    </row>
    <row r="13" spans="1:6">
      <c r="A13" s="58" t="s">
        <v>681</v>
      </c>
      <c r="B13" s="59">
        <v>1</v>
      </c>
      <c r="C13" s="59" t="s">
        <v>675</v>
      </c>
      <c r="D13" s="59" t="s">
        <v>676</v>
      </c>
      <c r="E13" s="107">
        <v>0.02</v>
      </c>
      <c r="F13" s="173" t="s">
        <v>198</v>
      </c>
    </row>
    <row r="14" spans="1:6">
      <c r="A14" s="55" t="s">
        <v>682</v>
      </c>
      <c r="B14" s="56">
        <v>1</v>
      </c>
      <c r="C14" s="56" t="s">
        <v>683</v>
      </c>
      <c r="D14" s="56" t="s">
        <v>678</v>
      </c>
      <c r="E14" s="107">
        <v>0.02</v>
      </c>
      <c r="F14" s="173" t="s">
        <v>198</v>
      </c>
    </row>
    <row r="15" spans="1:6">
      <c r="A15" s="58" t="s">
        <v>684</v>
      </c>
      <c r="B15" s="59">
        <v>2</v>
      </c>
      <c r="C15" s="59" t="s">
        <v>675</v>
      </c>
      <c r="D15" s="59" t="s">
        <v>680</v>
      </c>
      <c r="E15" s="107">
        <v>0.02</v>
      </c>
      <c r="F15" s="173" t="s">
        <v>198</v>
      </c>
    </row>
    <row r="16" spans="1:6">
      <c r="A16" s="55" t="s">
        <v>685</v>
      </c>
      <c r="B16" s="56">
        <v>2</v>
      </c>
      <c r="C16" s="56" t="s">
        <v>675</v>
      </c>
      <c r="D16" s="56" t="s">
        <v>686</v>
      </c>
      <c r="E16" s="107">
        <v>0.02</v>
      </c>
      <c r="F16" s="173" t="s">
        <v>198</v>
      </c>
    </row>
    <row r="17" spans="1:6">
      <c r="A17" s="58" t="s">
        <v>687</v>
      </c>
      <c r="B17" s="59">
        <v>4</v>
      </c>
      <c r="C17" s="59" t="s">
        <v>675</v>
      </c>
      <c r="D17" s="59" t="s">
        <v>688</v>
      </c>
      <c r="E17" s="107">
        <v>0.02</v>
      </c>
      <c r="F17" s="173" t="s">
        <v>198</v>
      </c>
    </row>
    <row r="18" spans="1:6">
      <c r="A18" s="55" t="s">
        <v>689</v>
      </c>
      <c r="B18" s="56">
        <v>8</v>
      </c>
      <c r="C18" s="56" t="s">
        <v>675</v>
      </c>
      <c r="D18" s="56" t="s">
        <v>690</v>
      </c>
      <c r="E18" s="107">
        <v>0.02</v>
      </c>
      <c r="F18" s="173" t="s">
        <v>198</v>
      </c>
    </row>
    <row r="19" spans="1:6">
      <c r="A19" s="58" t="s">
        <v>691</v>
      </c>
      <c r="B19" s="59">
        <v>2</v>
      </c>
      <c r="C19" s="59">
        <v>8</v>
      </c>
      <c r="D19" s="59" t="s">
        <v>686</v>
      </c>
      <c r="E19" s="107">
        <v>0.02</v>
      </c>
      <c r="F19" s="173" t="s">
        <v>198</v>
      </c>
    </row>
    <row r="20" spans="1:6">
      <c r="A20" s="55" t="s">
        <v>692</v>
      </c>
      <c r="B20" s="56">
        <v>4</v>
      </c>
      <c r="C20" s="56">
        <v>16</v>
      </c>
      <c r="D20" s="56" t="s">
        <v>688</v>
      </c>
      <c r="E20" s="107">
        <v>0.02</v>
      </c>
      <c r="F20" s="173" t="s">
        <v>198</v>
      </c>
    </row>
    <row r="21" spans="1:6">
      <c r="A21" s="58" t="s">
        <v>693</v>
      </c>
      <c r="B21" s="59">
        <v>8</v>
      </c>
      <c r="C21" s="59">
        <v>31</v>
      </c>
      <c r="D21" s="59" t="s">
        <v>690</v>
      </c>
      <c r="E21" s="107">
        <v>0.02</v>
      </c>
      <c r="F21" s="173" t="s">
        <v>198</v>
      </c>
    </row>
    <row r="22" spans="1:6">
      <c r="A22" s="55" t="s">
        <v>694</v>
      </c>
      <c r="B22" s="56">
        <v>16</v>
      </c>
      <c r="C22" s="56">
        <v>60</v>
      </c>
      <c r="D22" s="56" t="s">
        <v>695</v>
      </c>
      <c r="E22" s="107">
        <v>0.02</v>
      </c>
      <c r="F22" s="173" t="s">
        <v>198</v>
      </c>
    </row>
    <row r="23" spans="1:6">
      <c r="A23" s="58" t="s">
        <v>696</v>
      </c>
      <c r="B23" s="59">
        <v>32</v>
      </c>
      <c r="C23" s="59">
        <v>131</v>
      </c>
      <c r="D23" s="59" t="s">
        <v>697</v>
      </c>
      <c r="E23" s="107">
        <v>0.02</v>
      </c>
      <c r="F23" s="173" t="s">
        <v>198</v>
      </c>
    </row>
    <row r="24" spans="1:6">
      <c r="A24" s="55" t="s">
        <v>698</v>
      </c>
      <c r="B24" s="56">
        <v>48</v>
      </c>
      <c r="C24" s="56">
        <v>173</v>
      </c>
      <c r="D24" s="56" t="s">
        <v>699</v>
      </c>
      <c r="E24" s="107">
        <v>0.02</v>
      </c>
      <c r="F24" s="173" t="s">
        <v>198</v>
      </c>
    </row>
    <row r="25" spans="1:6">
      <c r="A25" s="58" t="s">
        <v>700</v>
      </c>
      <c r="B25" s="59">
        <v>64</v>
      </c>
      <c r="C25" s="59">
        <v>262</v>
      </c>
      <c r="D25" s="59" t="s">
        <v>701</v>
      </c>
      <c r="E25" s="107">
        <v>0.02</v>
      </c>
      <c r="F25" s="173" t="s">
        <v>198</v>
      </c>
    </row>
    <row r="26" spans="1:6">
      <c r="A26" s="55" t="s">
        <v>702</v>
      </c>
      <c r="B26" s="56">
        <v>96</v>
      </c>
      <c r="C26" s="56">
        <v>345</v>
      </c>
      <c r="D26" s="56" t="s">
        <v>703</v>
      </c>
      <c r="E26" s="107">
        <v>0.02</v>
      </c>
      <c r="F26" s="173" t="s">
        <v>198</v>
      </c>
    </row>
    <row r="27" spans="1:6">
      <c r="A27" s="55" t="s">
        <v>704</v>
      </c>
      <c r="B27" s="56">
        <v>96</v>
      </c>
      <c r="C27" s="56">
        <v>345</v>
      </c>
      <c r="D27" s="56" t="s">
        <v>703</v>
      </c>
      <c r="E27" s="107">
        <v>0.02</v>
      </c>
      <c r="F27" s="173" t="s">
        <v>198</v>
      </c>
    </row>
    <row r="28" spans="1:6">
      <c r="A28" s="58" t="s">
        <v>705</v>
      </c>
      <c r="B28" s="59">
        <v>2</v>
      </c>
      <c r="C28" s="59">
        <v>6.5</v>
      </c>
      <c r="D28" s="59" t="s">
        <v>686</v>
      </c>
      <c r="E28" s="107">
        <v>0.02</v>
      </c>
      <c r="F28" s="173" t="s">
        <v>198</v>
      </c>
    </row>
    <row r="29" spans="1:6">
      <c r="A29" s="55" t="s">
        <v>706</v>
      </c>
      <c r="B29" s="56">
        <v>4</v>
      </c>
      <c r="C29" s="56">
        <v>13</v>
      </c>
      <c r="D29" s="56" t="s">
        <v>688</v>
      </c>
      <c r="E29" s="107">
        <v>0.02</v>
      </c>
      <c r="F29" s="173" t="s">
        <v>198</v>
      </c>
    </row>
    <row r="30" spans="1:6">
      <c r="A30" s="58" t="s">
        <v>707</v>
      </c>
      <c r="B30" s="59">
        <v>8</v>
      </c>
      <c r="C30" s="59">
        <v>26</v>
      </c>
      <c r="D30" s="59" t="s">
        <v>690</v>
      </c>
      <c r="E30" s="107">
        <v>0.02</v>
      </c>
      <c r="F30" s="173" t="s">
        <v>198</v>
      </c>
    </row>
    <row r="31" spans="1:6">
      <c r="A31" s="55" t="s">
        <v>708</v>
      </c>
      <c r="B31" s="56">
        <v>16</v>
      </c>
      <c r="C31" s="56">
        <v>53.5</v>
      </c>
      <c r="D31" s="56" t="s">
        <v>695</v>
      </c>
      <c r="E31" s="107">
        <v>0.02</v>
      </c>
      <c r="F31" s="173" t="s">
        <v>198</v>
      </c>
    </row>
    <row r="32" spans="1:6">
      <c r="A32" s="58" t="s">
        <v>709</v>
      </c>
      <c r="B32" s="59">
        <v>40</v>
      </c>
      <c r="C32" s="59">
        <v>124.5</v>
      </c>
      <c r="D32" s="59" t="s">
        <v>710</v>
      </c>
      <c r="E32" s="107">
        <v>0.02</v>
      </c>
      <c r="F32" s="173" t="s">
        <v>198</v>
      </c>
    </row>
    <row r="33" spans="1:6">
      <c r="A33" s="55" t="s">
        <v>711</v>
      </c>
      <c r="B33" s="56">
        <v>64</v>
      </c>
      <c r="C33" s="56">
        <v>188</v>
      </c>
      <c r="D33" s="56" t="s">
        <v>701</v>
      </c>
      <c r="E33" s="107">
        <v>0.02</v>
      </c>
      <c r="F33" s="173" t="s">
        <v>198</v>
      </c>
    </row>
    <row r="34" spans="1:6">
      <c r="A34" s="1355" t="s">
        <v>712</v>
      </c>
      <c r="B34" s="1356"/>
      <c r="C34" s="1357"/>
      <c r="D34" s="54"/>
      <c r="E34" s="1137"/>
      <c r="F34" s="172"/>
    </row>
    <row r="35" spans="1:6">
      <c r="A35" s="60" t="s">
        <v>713</v>
      </c>
      <c r="B35" s="61">
        <v>2</v>
      </c>
      <c r="C35" s="61">
        <v>9</v>
      </c>
      <c r="D35" s="61" t="s">
        <v>680</v>
      </c>
      <c r="E35" s="107">
        <v>0.02</v>
      </c>
      <c r="F35" s="108" t="s">
        <v>198</v>
      </c>
    </row>
    <row r="36" spans="1:6">
      <c r="A36" s="62" t="s">
        <v>714</v>
      </c>
      <c r="B36" s="63">
        <v>4</v>
      </c>
      <c r="C36" s="63">
        <v>17</v>
      </c>
      <c r="D36" s="63" t="s">
        <v>686</v>
      </c>
      <c r="E36" s="107">
        <v>0.02</v>
      </c>
      <c r="F36" s="108" t="s">
        <v>198</v>
      </c>
    </row>
    <row r="37" spans="1:6">
      <c r="A37" s="60" t="s">
        <v>715</v>
      </c>
      <c r="B37" s="61">
        <v>8</v>
      </c>
      <c r="C37" s="61">
        <v>34</v>
      </c>
      <c r="D37" s="61" t="s">
        <v>688</v>
      </c>
      <c r="E37" s="107">
        <v>0.02</v>
      </c>
      <c r="F37" s="108" t="s">
        <v>198</v>
      </c>
    </row>
    <row r="38" spans="1:6">
      <c r="A38" s="62" t="s">
        <v>716</v>
      </c>
      <c r="B38" s="63">
        <v>16</v>
      </c>
      <c r="C38" s="63">
        <v>68</v>
      </c>
      <c r="D38" s="63" t="s">
        <v>690</v>
      </c>
      <c r="E38" s="107">
        <v>0.02</v>
      </c>
      <c r="F38" s="108" t="s">
        <v>198</v>
      </c>
    </row>
    <row r="39" spans="1:6">
      <c r="A39" s="60" t="s">
        <v>717</v>
      </c>
      <c r="B39" s="61">
        <v>36</v>
      </c>
      <c r="C39" s="61">
        <v>141</v>
      </c>
      <c r="D39" s="61" t="s">
        <v>718</v>
      </c>
      <c r="E39" s="107">
        <v>0.02</v>
      </c>
      <c r="F39" s="108" t="s">
        <v>198</v>
      </c>
    </row>
    <row r="40" spans="1:6">
      <c r="A40" s="62" t="s">
        <v>719</v>
      </c>
      <c r="B40" s="63">
        <v>48</v>
      </c>
      <c r="C40" s="63">
        <v>188</v>
      </c>
      <c r="D40" s="63" t="s">
        <v>720</v>
      </c>
      <c r="E40" s="107">
        <v>0.02</v>
      </c>
      <c r="F40" s="108" t="s">
        <v>198</v>
      </c>
    </row>
    <row r="41" spans="1:6">
      <c r="A41" s="60" t="s">
        <v>721</v>
      </c>
      <c r="B41" s="61">
        <v>72</v>
      </c>
      <c r="C41" s="61">
        <v>281</v>
      </c>
      <c r="D41" s="61" t="s">
        <v>722</v>
      </c>
      <c r="E41" s="107">
        <v>0.02</v>
      </c>
      <c r="F41" s="108" t="s">
        <v>198</v>
      </c>
    </row>
    <row r="42" spans="1:6">
      <c r="A42" s="62" t="s">
        <v>723</v>
      </c>
      <c r="B42" s="63">
        <v>96</v>
      </c>
      <c r="C42" s="63">
        <v>375</v>
      </c>
      <c r="D42" s="63" t="s">
        <v>699</v>
      </c>
      <c r="E42" s="107">
        <v>0.02</v>
      </c>
      <c r="F42" s="108" t="s">
        <v>198</v>
      </c>
    </row>
    <row r="43" spans="1:6">
      <c r="A43" s="60" t="s">
        <v>724</v>
      </c>
      <c r="B43" s="61">
        <v>96</v>
      </c>
      <c r="C43" s="61">
        <v>375</v>
      </c>
      <c r="D43" s="61" t="s">
        <v>699</v>
      </c>
      <c r="E43" s="107">
        <v>0.02</v>
      </c>
      <c r="F43" s="108" t="s">
        <v>198</v>
      </c>
    </row>
    <row r="44" spans="1:6">
      <c r="A44" s="1351" t="s">
        <v>725</v>
      </c>
      <c r="B44" s="1352"/>
      <c r="C44" s="1134"/>
      <c r="D44" s="1134"/>
      <c r="E44" s="1137"/>
      <c r="F44" s="172"/>
    </row>
    <row r="45" spans="1:6">
      <c r="A45" s="60" t="s">
        <v>726</v>
      </c>
      <c r="B45" s="61">
        <v>8</v>
      </c>
      <c r="C45" s="61">
        <v>26</v>
      </c>
      <c r="D45" s="61" t="s">
        <v>727</v>
      </c>
      <c r="E45" s="107">
        <v>0.02</v>
      </c>
      <c r="F45" s="108" t="s">
        <v>198</v>
      </c>
    </row>
    <row r="46" spans="1:6">
      <c r="A46" s="62" t="s">
        <v>728</v>
      </c>
      <c r="B46" s="63">
        <v>32</v>
      </c>
      <c r="C46" s="63">
        <v>94</v>
      </c>
      <c r="D46" s="63" t="s">
        <v>729</v>
      </c>
      <c r="E46" s="107">
        <v>0.02</v>
      </c>
      <c r="F46" s="108" t="s">
        <v>198</v>
      </c>
    </row>
    <row r="47" spans="1:6">
      <c r="A47" s="60" t="s">
        <v>730</v>
      </c>
      <c r="B47" s="61">
        <v>64</v>
      </c>
      <c r="C47" s="61">
        <v>188</v>
      </c>
      <c r="D47" s="61" t="s">
        <v>731</v>
      </c>
      <c r="E47" s="107">
        <v>0.02</v>
      </c>
      <c r="F47" s="108" t="s">
        <v>198</v>
      </c>
    </row>
    <row r="48" spans="1:6">
      <c r="A48" s="62" t="s">
        <v>732</v>
      </c>
      <c r="B48" s="63">
        <v>96</v>
      </c>
      <c r="C48" s="63">
        <v>345</v>
      </c>
      <c r="D48" s="63" t="s">
        <v>733</v>
      </c>
      <c r="E48" s="107">
        <v>0.02</v>
      </c>
      <c r="F48" s="108" t="s">
        <v>198</v>
      </c>
    </row>
    <row r="49" spans="1:6" ht="16.5" customHeight="1">
      <c r="A49" s="1351" t="s">
        <v>734</v>
      </c>
      <c r="B49" s="1352"/>
      <c r="C49" s="1134"/>
      <c r="D49" s="1134"/>
      <c r="E49" s="1137"/>
      <c r="F49" s="172"/>
    </row>
    <row r="50" spans="1:6">
      <c r="A50" s="60" t="s">
        <v>735</v>
      </c>
      <c r="B50" s="61">
        <v>2</v>
      </c>
      <c r="C50" s="61">
        <v>9</v>
      </c>
      <c r="D50" s="61" t="s">
        <v>688</v>
      </c>
      <c r="E50" s="107">
        <v>0.02</v>
      </c>
      <c r="F50" s="108" t="s">
        <v>198</v>
      </c>
    </row>
    <row r="51" spans="1:6">
      <c r="A51" s="62" t="s">
        <v>736</v>
      </c>
      <c r="B51" s="63">
        <v>4</v>
      </c>
      <c r="C51" s="63">
        <v>19</v>
      </c>
      <c r="D51" s="63" t="s">
        <v>690</v>
      </c>
      <c r="E51" s="107">
        <v>0.02</v>
      </c>
      <c r="F51" s="108" t="s">
        <v>198</v>
      </c>
    </row>
    <row r="52" spans="1:6">
      <c r="A52" s="60" t="s">
        <v>737</v>
      </c>
      <c r="B52" s="61">
        <v>8</v>
      </c>
      <c r="C52" s="61">
        <v>38</v>
      </c>
      <c r="D52" s="61" t="s">
        <v>695</v>
      </c>
      <c r="E52" s="107">
        <v>0.02</v>
      </c>
      <c r="F52" s="108" t="s">
        <v>198</v>
      </c>
    </row>
    <row r="53" spans="1:6">
      <c r="A53" s="62" t="s">
        <v>738</v>
      </c>
      <c r="B53" s="63">
        <v>16</v>
      </c>
      <c r="C53" s="63">
        <v>71</v>
      </c>
      <c r="D53" s="63" t="s">
        <v>697</v>
      </c>
      <c r="E53" s="107">
        <v>0.02</v>
      </c>
      <c r="F53" s="108" t="s">
        <v>198</v>
      </c>
    </row>
    <row r="54" spans="1:6">
      <c r="A54" s="60" t="s">
        <v>739</v>
      </c>
      <c r="B54" s="61">
        <v>32</v>
      </c>
      <c r="C54" s="61">
        <v>131</v>
      </c>
      <c r="D54" s="61" t="s">
        <v>701</v>
      </c>
      <c r="E54" s="107">
        <v>0.02</v>
      </c>
      <c r="F54" s="108" t="s">
        <v>198</v>
      </c>
    </row>
    <row r="55" spans="1:6">
      <c r="A55" s="62" t="s">
        <v>740</v>
      </c>
      <c r="B55" s="63">
        <v>48</v>
      </c>
      <c r="C55" s="63">
        <v>173</v>
      </c>
      <c r="D55" s="63" t="s">
        <v>703</v>
      </c>
      <c r="E55" s="107">
        <v>0.02</v>
      </c>
      <c r="F55" s="108" t="s">
        <v>198</v>
      </c>
    </row>
    <row r="56" spans="1:6">
      <c r="A56" s="60" t="s">
        <v>741</v>
      </c>
      <c r="B56" s="61">
        <v>64</v>
      </c>
      <c r="C56" s="61">
        <v>262</v>
      </c>
      <c r="D56" s="61" t="s">
        <v>742</v>
      </c>
      <c r="E56" s="107">
        <v>0.02</v>
      </c>
      <c r="F56" s="108" t="s">
        <v>198</v>
      </c>
    </row>
    <row r="57" spans="1:6">
      <c r="A57" s="62" t="s">
        <v>743</v>
      </c>
      <c r="B57" s="63">
        <v>96</v>
      </c>
      <c r="C57" s="63">
        <v>347</v>
      </c>
      <c r="D57" s="63" t="s">
        <v>733</v>
      </c>
      <c r="E57" s="107">
        <v>0.02</v>
      </c>
      <c r="F57" s="108" t="s">
        <v>198</v>
      </c>
    </row>
    <row r="58" spans="1:6" ht="15" customHeight="1">
      <c r="A58" s="1351" t="s">
        <v>744</v>
      </c>
      <c r="B58" s="1352"/>
      <c r="C58" s="1134"/>
      <c r="D58" s="1134"/>
      <c r="E58" s="1137"/>
      <c r="F58" s="172"/>
    </row>
    <row r="59" spans="1:6">
      <c r="A59" s="62" t="s">
        <v>745</v>
      </c>
      <c r="B59" s="63">
        <v>2</v>
      </c>
      <c r="C59" s="63">
        <v>7</v>
      </c>
      <c r="D59" s="63" t="s">
        <v>746</v>
      </c>
      <c r="E59" s="107">
        <v>0.02</v>
      </c>
      <c r="F59" s="108" t="s">
        <v>198</v>
      </c>
    </row>
    <row r="60" spans="1:6">
      <c r="A60" s="62" t="s">
        <v>747</v>
      </c>
      <c r="B60" s="63">
        <v>4</v>
      </c>
      <c r="C60" s="63">
        <v>13</v>
      </c>
      <c r="D60" s="63" t="s">
        <v>748</v>
      </c>
      <c r="E60" s="107">
        <v>0.02</v>
      </c>
      <c r="F60" s="108" t="s">
        <v>198</v>
      </c>
    </row>
    <row r="61" spans="1:6">
      <c r="A61" s="62" t="s">
        <v>749</v>
      </c>
      <c r="B61" s="63">
        <v>8</v>
      </c>
      <c r="C61" s="63">
        <v>27</v>
      </c>
      <c r="D61" s="63" t="s">
        <v>727</v>
      </c>
      <c r="E61" s="107">
        <v>0.02</v>
      </c>
      <c r="F61" s="108" t="s">
        <v>198</v>
      </c>
    </row>
    <row r="62" spans="1:6">
      <c r="A62" s="62" t="s">
        <v>750</v>
      </c>
      <c r="B62" s="63">
        <v>16</v>
      </c>
      <c r="C62" s="63">
        <v>53</v>
      </c>
      <c r="D62" s="63" t="s">
        <v>751</v>
      </c>
      <c r="E62" s="107">
        <v>0.02</v>
      </c>
      <c r="F62" s="108" t="s">
        <v>198</v>
      </c>
    </row>
    <row r="63" spans="1:6">
      <c r="A63" s="62" t="s">
        <v>752</v>
      </c>
      <c r="B63" s="63">
        <v>32</v>
      </c>
      <c r="C63" s="63">
        <v>99</v>
      </c>
      <c r="D63" s="63" t="s">
        <v>729</v>
      </c>
      <c r="E63" s="107">
        <v>0.02</v>
      </c>
      <c r="F63" s="108" t="s">
        <v>198</v>
      </c>
    </row>
    <row r="64" spans="1:6">
      <c r="A64" s="62" t="s">
        <v>753</v>
      </c>
      <c r="B64" s="63">
        <v>64</v>
      </c>
      <c r="C64" s="63">
        <v>200</v>
      </c>
      <c r="D64" s="63" t="s">
        <v>731</v>
      </c>
      <c r="E64" s="107">
        <v>0.02</v>
      </c>
      <c r="F64" s="108" t="s">
        <v>198</v>
      </c>
    </row>
    <row r="65" spans="1:6">
      <c r="A65" s="62" t="s">
        <v>754</v>
      </c>
      <c r="B65" s="63">
        <v>72</v>
      </c>
      <c r="C65" s="63">
        <v>208</v>
      </c>
      <c r="D65" s="63" t="s">
        <v>742</v>
      </c>
      <c r="E65" s="107">
        <v>0.02</v>
      </c>
      <c r="F65" s="108" t="s">
        <v>198</v>
      </c>
    </row>
    <row r="66" spans="1:6">
      <c r="A66" s="1351" t="s">
        <v>755</v>
      </c>
      <c r="B66" s="1352"/>
      <c r="C66" s="1134"/>
      <c r="D66" s="1134"/>
      <c r="E66" s="1137"/>
      <c r="F66" s="172"/>
    </row>
    <row r="67" spans="1:6">
      <c r="A67" s="62" t="s">
        <v>756</v>
      </c>
      <c r="B67" s="63">
        <v>8</v>
      </c>
      <c r="C67" s="63">
        <v>26</v>
      </c>
      <c r="D67" s="63" t="s">
        <v>751</v>
      </c>
      <c r="E67" s="107">
        <v>0.02</v>
      </c>
      <c r="F67" s="108" t="s">
        <v>198</v>
      </c>
    </row>
    <row r="68" spans="1:6">
      <c r="A68" s="62" t="s">
        <v>757</v>
      </c>
      <c r="B68" s="63">
        <v>16</v>
      </c>
      <c r="C68" s="63">
        <v>52</v>
      </c>
      <c r="D68" s="63" t="s">
        <v>729</v>
      </c>
      <c r="E68" s="107">
        <v>0.02</v>
      </c>
      <c r="F68" s="108" t="s">
        <v>198</v>
      </c>
    </row>
    <row r="69" spans="1:6">
      <c r="A69" s="64" t="s">
        <v>758</v>
      </c>
      <c r="B69" s="65">
        <v>64</v>
      </c>
      <c r="C69" s="65">
        <v>188</v>
      </c>
      <c r="D69" s="63" t="s">
        <v>759</v>
      </c>
      <c r="E69" s="107">
        <v>0.02</v>
      </c>
      <c r="F69" s="108" t="s">
        <v>198</v>
      </c>
    </row>
    <row r="70" spans="1:6" ht="12.75" customHeight="1">
      <c r="A70" s="1343" t="s">
        <v>760</v>
      </c>
      <c r="B70" s="1344"/>
      <c r="C70" s="1345"/>
    </row>
    <row r="71" spans="1:6">
      <c r="A71" s="144" t="s">
        <v>761</v>
      </c>
      <c r="B71" s="145"/>
      <c r="C71" s="146">
        <v>0.02</v>
      </c>
    </row>
    <row r="72" spans="1:6">
      <c r="A72" s="130" t="s">
        <v>762</v>
      </c>
      <c r="B72" s="69"/>
      <c r="C72" s="129">
        <v>0.02</v>
      </c>
    </row>
    <row r="73" spans="1:6">
      <c r="A73" s="128" t="s">
        <v>763</v>
      </c>
      <c r="B73" s="67"/>
      <c r="C73" s="129">
        <v>0.02</v>
      </c>
    </row>
    <row r="74" spans="1:6">
      <c r="A74" s="130" t="s">
        <v>764</v>
      </c>
      <c r="B74" s="69"/>
      <c r="C74" s="129">
        <v>0.02</v>
      </c>
    </row>
    <row r="75" spans="1:6">
      <c r="A75" s="128" t="s">
        <v>765</v>
      </c>
      <c r="B75" s="67"/>
      <c r="C75" s="129">
        <v>0.02</v>
      </c>
    </row>
    <row r="76" spans="1:6" ht="12.75" customHeight="1">
      <c r="A76" s="1346" t="s">
        <v>766</v>
      </c>
      <c r="B76" s="1347"/>
      <c r="C76" s="1348"/>
    </row>
    <row r="77" spans="1:6">
      <c r="A77" s="136" t="s">
        <v>767</v>
      </c>
      <c r="B77" s="71"/>
      <c r="C77" s="129">
        <v>0.02</v>
      </c>
    </row>
    <row r="78" spans="1:6">
      <c r="A78" s="136" t="s">
        <v>768</v>
      </c>
      <c r="B78" s="71"/>
      <c r="C78" s="129">
        <v>0.02</v>
      </c>
    </row>
    <row r="79" spans="1:6">
      <c r="A79" s="136" t="s">
        <v>769</v>
      </c>
      <c r="B79" s="71"/>
      <c r="C79" s="129">
        <v>0.02</v>
      </c>
    </row>
    <row r="80" spans="1:6" ht="14.15" customHeight="1">
      <c r="A80" s="1349" t="s">
        <v>770</v>
      </c>
      <c r="B80" s="1350"/>
      <c r="C80" s="135"/>
    </row>
    <row r="81" spans="1:3">
      <c r="A81" s="147" t="s">
        <v>771</v>
      </c>
      <c r="B81" s="61"/>
      <c r="C81" s="129">
        <v>0.02</v>
      </c>
    </row>
    <row r="82" spans="1:3">
      <c r="A82" s="148" t="s">
        <v>772</v>
      </c>
      <c r="B82" s="63"/>
      <c r="C82" s="129">
        <v>0.02</v>
      </c>
    </row>
    <row r="83" spans="1:3">
      <c r="A83" s="147" t="s">
        <v>773</v>
      </c>
      <c r="B83" s="61"/>
      <c r="C83" s="129">
        <v>0.02</v>
      </c>
    </row>
    <row r="84" spans="1:3">
      <c r="A84" s="1336" t="s">
        <v>774</v>
      </c>
      <c r="B84" s="1337"/>
      <c r="C84" s="131"/>
    </row>
    <row r="85" spans="1:3">
      <c r="A85" s="147" t="s">
        <v>775</v>
      </c>
      <c r="B85" s="61"/>
      <c r="C85" s="129">
        <v>0.02</v>
      </c>
    </row>
    <row r="86" spans="1:3" ht="12.75" customHeight="1">
      <c r="A86" s="1336" t="s">
        <v>776</v>
      </c>
      <c r="B86" s="1337"/>
      <c r="C86" s="149"/>
    </row>
    <row r="87" spans="1:3">
      <c r="A87" s="147" t="s">
        <v>775</v>
      </c>
      <c r="B87" s="61"/>
      <c r="C87" s="129">
        <v>0.02</v>
      </c>
    </row>
    <row r="88" spans="1:3">
      <c r="A88" s="1336" t="s">
        <v>777</v>
      </c>
      <c r="B88" s="1337"/>
      <c r="C88" s="131"/>
    </row>
    <row r="89" spans="1:3">
      <c r="A89" s="147" t="s">
        <v>775</v>
      </c>
      <c r="B89" s="61"/>
      <c r="C89" s="129">
        <v>0.02</v>
      </c>
    </row>
    <row r="90" spans="1:3" ht="12.75" customHeight="1">
      <c r="A90" s="1336" t="s">
        <v>778</v>
      </c>
      <c r="B90" s="1337"/>
      <c r="C90" s="149"/>
    </row>
    <row r="91" spans="1:3">
      <c r="A91" s="147" t="s">
        <v>775</v>
      </c>
      <c r="B91" s="61"/>
      <c r="C91" s="129">
        <v>0.02</v>
      </c>
    </row>
    <row r="92" spans="1:3">
      <c r="A92" s="1336" t="s">
        <v>779</v>
      </c>
      <c r="B92" s="1337"/>
      <c r="C92" s="131"/>
    </row>
    <row r="93" spans="1:3">
      <c r="A93" s="147" t="s">
        <v>771</v>
      </c>
      <c r="B93" s="61"/>
      <c r="C93" s="129">
        <v>0.02</v>
      </c>
    </row>
    <row r="94" spans="1:3">
      <c r="A94" s="148" t="s">
        <v>772</v>
      </c>
      <c r="B94" s="63"/>
      <c r="C94" s="129">
        <v>0.02</v>
      </c>
    </row>
    <row r="95" spans="1:3">
      <c r="A95" s="147" t="s">
        <v>773</v>
      </c>
      <c r="B95" s="61"/>
      <c r="C95" s="129">
        <v>0.02</v>
      </c>
    </row>
    <row r="96" spans="1:3">
      <c r="A96" s="1336" t="s">
        <v>780</v>
      </c>
      <c r="B96" s="1337"/>
      <c r="C96" s="131"/>
    </row>
    <row r="97" spans="1:3">
      <c r="A97" s="147" t="s">
        <v>775</v>
      </c>
      <c r="B97" s="61"/>
      <c r="C97" s="129">
        <v>0.02</v>
      </c>
    </row>
    <row r="98" spans="1:3">
      <c r="A98" s="1336" t="s">
        <v>781</v>
      </c>
      <c r="B98" s="1337"/>
      <c r="C98" s="131"/>
    </row>
    <row r="99" spans="1:3" ht="25">
      <c r="A99" s="147" t="s">
        <v>782</v>
      </c>
      <c r="B99" s="61" t="s">
        <v>783</v>
      </c>
      <c r="C99" s="129">
        <v>0.02</v>
      </c>
    </row>
    <row r="100" spans="1:3">
      <c r="A100" s="1336" t="s">
        <v>784</v>
      </c>
      <c r="B100" s="1337"/>
      <c r="C100" s="131"/>
    </row>
    <row r="101" spans="1:3">
      <c r="A101" s="147" t="s">
        <v>785</v>
      </c>
      <c r="B101" s="72"/>
      <c r="C101" s="129">
        <v>0.02</v>
      </c>
    </row>
    <row r="102" spans="1:3">
      <c r="A102" s="148" t="s">
        <v>786</v>
      </c>
      <c r="B102" s="73"/>
      <c r="C102" s="129">
        <v>0.02</v>
      </c>
    </row>
    <row r="103" spans="1:3">
      <c r="A103" s="1336" t="s">
        <v>787</v>
      </c>
      <c r="B103" s="1337"/>
      <c r="C103" s="131"/>
    </row>
    <row r="104" spans="1:3">
      <c r="A104" s="147" t="s">
        <v>788</v>
      </c>
      <c r="B104" s="72"/>
      <c r="C104" s="129">
        <v>0.02</v>
      </c>
    </row>
    <row r="105" spans="1:3">
      <c r="A105" s="148" t="s">
        <v>789</v>
      </c>
      <c r="B105" s="73"/>
      <c r="C105" s="129">
        <v>0.02</v>
      </c>
    </row>
    <row r="106" spans="1:3">
      <c r="A106" s="147" t="s">
        <v>790</v>
      </c>
      <c r="B106" s="72"/>
      <c r="C106" s="129">
        <v>0.02</v>
      </c>
    </row>
    <row r="107" spans="1:3">
      <c r="A107" s="148" t="s">
        <v>791</v>
      </c>
      <c r="B107" s="73"/>
      <c r="C107" s="129">
        <v>0.02</v>
      </c>
    </row>
    <row r="108" spans="1:3">
      <c r="A108" s="147" t="s">
        <v>792</v>
      </c>
      <c r="B108" s="72"/>
      <c r="C108" s="129">
        <v>0.02</v>
      </c>
    </row>
    <row r="109" spans="1:3">
      <c r="A109" s="1338" t="s">
        <v>784</v>
      </c>
      <c r="B109" s="1339"/>
      <c r="C109" s="131"/>
    </row>
    <row r="110" spans="1:3">
      <c r="A110" s="128" t="s">
        <v>786</v>
      </c>
      <c r="B110" s="74"/>
      <c r="C110" s="129">
        <v>0.02</v>
      </c>
    </row>
    <row r="111" spans="1:3">
      <c r="A111" s="150" t="s">
        <v>793</v>
      </c>
      <c r="B111" s="75"/>
      <c r="C111" s="131"/>
    </row>
    <row r="112" spans="1:3">
      <c r="A112" s="128" t="s">
        <v>794</v>
      </c>
      <c r="B112" s="71"/>
      <c r="C112" s="129">
        <v>0.02</v>
      </c>
    </row>
    <row r="113" spans="1:3">
      <c r="A113" s="130" t="s">
        <v>795</v>
      </c>
      <c r="B113" s="71"/>
      <c r="C113" s="129">
        <v>0.02</v>
      </c>
    </row>
    <row r="114" spans="1:3">
      <c r="A114" s="128" t="s">
        <v>796</v>
      </c>
      <c r="B114" s="71"/>
      <c r="C114" s="129">
        <v>0.02</v>
      </c>
    </row>
    <row r="115" spans="1:3">
      <c r="A115" s="130" t="s">
        <v>797</v>
      </c>
      <c r="B115" s="71"/>
      <c r="C115" s="129">
        <v>0.02</v>
      </c>
    </row>
    <row r="116" spans="1:3">
      <c r="A116" s="128" t="s">
        <v>798</v>
      </c>
      <c r="B116" s="71"/>
      <c r="C116" s="129">
        <v>0.02</v>
      </c>
    </row>
    <row r="117" spans="1:3">
      <c r="A117" s="130" t="s">
        <v>799</v>
      </c>
      <c r="B117" s="71"/>
      <c r="C117" s="129">
        <v>0.02</v>
      </c>
    </row>
    <row r="118" spans="1:3">
      <c r="A118" s="128" t="s">
        <v>800</v>
      </c>
      <c r="B118" s="71"/>
      <c r="C118" s="129">
        <v>0.02</v>
      </c>
    </row>
    <row r="119" spans="1:3">
      <c r="A119" s="150" t="s">
        <v>801</v>
      </c>
      <c r="B119" s="76"/>
      <c r="C119" s="131"/>
    </row>
    <row r="120" spans="1:3">
      <c r="A120" s="130" t="s">
        <v>802</v>
      </c>
      <c r="B120" s="77"/>
      <c r="C120" s="129">
        <v>0.02</v>
      </c>
    </row>
    <row r="121" spans="1:3">
      <c r="A121" s="128" t="s">
        <v>803</v>
      </c>
      <c r="B121" s="78"/>
      <c r="C121" s="129">
        <v>0.02</v>
      </c>
    </row>
    <row r="122" spans="1:3">
      <c r="A122" s="130" t="s">
        <v>804</v>
      </c>
      <c r="B122" s="77"/>
      <c r="C122" s="129">
        <v>0.02</v>
      </c>
    </row>
    <row r="123" spans="1:3">
      <c r="A123" s="128" t="s">
        <v>805</v>
      </c>
      <c r="B123" s="71"/>
      <c r="C123" s="129">
        <v>0.02</v>
      </c>
    </row>
    <row r="124" spans="1:3">
      <c r="A124" s="150" t="s">
        <v>806</v>
      </c>
      <c r="B124" s="76"/>
      <c r="C124" s="131"/>
    </row>
    <row r="125" spans="1:3">
      <c r="A125" s="136" t="s">
        <v>807</v>
      </c>
      <c r="B125" s="71"/>
      <c r="C125" s="129">
        <v>0.02</v>
      </c>
    </row>
    <row r="126" spans="1:3">
      <c r="A126" s="150" t="s">
        <v>808</v>
      </c>
      <c r="B126" s="76"/>
      <c r="C126" s="131"/>
    </row>
    <row r="127" spans="1:3">
      <c r="A127" s="130" t="s">
        <v>809</v>
      </c>
      <c r="B127" s="79"/>
      <c r="C127" s="129">
        <v>0.02</v>
      </c>
    </row>
    <row r="128" spans="1:3" ht="25">
      <c r="A128" s="128" t="s">
        <v>810</v>
      </c>
      <c r="B128" s="59"/>
      <c r="C128" s="129">
        <v>0.02</v>
      </c>
    </row>
    <row r="129" spans="1:4">
      <c r="A129" s="130" t="s">
        <v>811</v>
      </c>
      <c r="B129" s="71"/>
      <c r="C129" s="129">
        <v>0.02</v>
      </c>
    </row>
    <row r="130" spans="1:4">
      <c r="A130" s="150" t="s">
        <v>812</v>
      </c>
      <c r="B130" s="76"/>
      <c r="C130" s="131"/>
    </row>
    <row r="131" spans="1:4">
      <c r="A131" s="130" t="s">
        <v>813</v>
      </c>
      <c r="B131" s="80"/>
      <c r="C131" s="129">
        <v>0.02</v>
      </c>
    </row>
    <row r="132" spans="1:4">
      <c r="A132" s="128" t="s">
        <v>814</v>
      </c>
      <c r="B132" s="81"/>
      <c r="C132" s="129">
        <v>0.02</v>
      </c>
    </row>
    <row r="133" spans="1:4">
      <c r="A133" s="130" t="s">
        <v>815</v>
      </c>
      <c r="B133" s="80"/>
      <c r="C133" s="129">
        <v>0.02</v>
      </c>
    </row>
    <row r="134" spans="1:4" ht="17.25" customHeight="1">
      <c r="A134" s="151" t="s">
        <v>816</v>
      </c>
      <c r="B134" s="76"/>
      <c r="C134" s="152"/>
    </row>
    <row r="135" spans="1:4" ht="25">
      <c r="A135" s="153" t="s">
        <v>817</v>
      </c>
      <c r="B135" s="154"/>
      <c r="C135" s="143">
        <v>0.02</v>
      </c>
    </row>
    <row r="136" spans="1:4" ht="14">
      <c r="A136" s="1340" t="s">
        <v>818</v>
      </c>
      <c r="B136" s="1341"/>
      <c r="C136" s="1341"/>
      <c r="D136" s="1342"/>
    </row>
    <row r="137" spans="1:4" ht="39">
      <c r="A137" s="124" t="s">
        <v>819</v>
      </c>
      <c r="B137" s="125" t="s">
        <v>820</v>
      </c>
      <c r="C137" s="126" t="s">
        <v>821</v>
      </c>
      <c r="D137" s="127" t="s">
        <v>822</v>
      </c>
    </row>
    <row r="138" spans="1:4">
      <c r="A138" s="128" t="s">
        <v>823</v>
      </c>
      <c r="B138" s="66" t="s">
        <v>824</v>
      </c>
      <c r="C138" s="82" t="s">
        <v>825</v>
      </c>
      <c r="D138" s="129">
        <v>0.02</v>
      </c>
    </row>
    <row r="139" spans="1:4">
      <c r="A139" s="130" t="s">
        <v>823</v>
      </c>
      <c r="B139" s="68" t="s">
        <v>824</v>
      </c>
      <c r="C139" s="83" t="s">
        <v>826</v>
      </c>
      <c r="D139" s="129">
        <v>0.02</v>
      </c>
    </row>
    <row r="140" spans="1:4">
      <c r="A140" s="128" t="s">
        <v>823</v>
      </c>
      <c r="B140" s="66" t="s">
        <v>824</v>
      </c>
      <c r="C140" s="82" t="s">
        <v>827</v>
      </c>
      <c r="D140" s="129">
        <v>0.02</v>
      </c>
    </row>
    <row r="141" spans="1:4">
      <c r="A141" s="130" t="s">
        <v>823</v>
      </c>
      <c r="B141" s="68" t="s">
        <v>828</v>
      </c>
      <c r="C141" s="83" t="s">
        <v>827</v>
      </c>
      <c r="D141" s="129">
        <v>0.02</v>
      </c>
    </row>
    <row r="142" spans="1:4">
      <c r="A142" s="1135" t="s">
        <v>819</v>
      </c>
      <c r="B142" s="1136" t="s">
        <v>820</v>
      </c>
      <c r="C142" s="123" t="s">
        <v>821</v>
      </c>
      <c r="D142" s="131"/>
    </row>
    <row r="143" spans="1:4">
      <c r="A143" s="128" t="s">
        <v>829</v>
      </c>
      <c r="B143" s="66" t="s">
        <v>824</v>
      </c>
      <c r="C143" s="82" t="s">
        <v>825</v>
      </c>
      <c r="D143" s="129">
        <v>0.02</v>
      </c>
    </row>
    <row r="144" spans="1:4">
      <c r="A144" s="130" t="s">
        <v>829</v>
      </c>
      <c r="B144" s="68" t="s">
        <v>824</v>
      </c>
      <c r="C144" s="83" t="s">
        <v>826</v>
      </c>
      <c r="D144" s="129">
        <v>0.02</v>
      </c>
    </row>
    <row r="145" spans="1:4">
      <c r="A145" s="128" t="s">
        <v>829</v>
      </c>
      <c r="B145" s="66" t="s">
        <v>824</v>
      </c>
      <c r="C145" s="82" t="s">
        <v>827</v>
      </c>
      <c r="D145" s="129">
        <v>0.02</v>
      </c>
    </row>
    <row r="146" spans="1:4">
      <c r="A146" s="130" t="s">
        <v>829</v>
      </c>
      <c r="B146" s="68" t="s">
        <v>828</v>
      </c>
      <c r="C146" s="83" t="s">
        <v>827</v>
      </c>
      <c r="D146" s="129">
        <v>0.02</v>
      </c>
    </row>
    <row r="147" spans="1:4">
      <c r="A147" s="1135" t="s">
        <v>830</v>
      </c>
      <c r="B147" s="1136" t="s">
        <v>820</v>
      </c>
      <c r="C147" s="123" t="s">
        <v>821</v>
      </c>
      <c r="D147" s="131"/>
    </row>
    <row r="148" spans="1:4">
      <c r="A148" s="128" t="s">
        <v>831</v>
      </c>
      <c r="B148" s="66" t="s">
        <v>824</v>
      </c>
      <c r="C148" s="82" t="s">
        <v>825</v>
      </c>
      <c r="D148" s="129">
        <v>0.02</v>
      </c>
    </row>
    <row r="149" spans="1:4">
      <c r="A149" s="130" t="s">
        <v>831</v>
      </c>
      <c r="B149" s="68" t="s">
        <v>824</v>
      </c>
      <c r="C149" s="83" t="s">
        <v>826</v>
      </c>
      <c r="D149" s="129">
        <v>0.02</v>
      </c>
    </row>
    <row r="150" spans="1:4">
      <c r="A150" s="128" t="s">
        <v>831</v>
      </c>
      <c r="B150" s="66" t="s">
        <v>824</v>
      </c>
      <c r="C150" s="82" t="s">
        <v>827</v>
      </c>
      <c r="D150" s="129">
        <v>0.02</v>
      </c>
    </row>
    <row r="151" spans="1:4">
      <c r="A151" s="130" t="s">
        <v>831</v>
      </c>
      <c r="B151" s="68" t="s">
        <v>828</v>
      </c>
      <c r="C151" s="83" t="s">
        <v>827</v>
      </c>
      <c r="D151" s="129">
        <v>0.02</v>
      </c>
    </row>
    <row r="152" spans="1:4">
      <c r="A152" s="1135" t="s">
        <v>832</v>
      </c>
      <c r="B152" s="1136" t="s">
        <v>820</v>
      </c>
      <c r="C152" s="123" t="s">
        <v>821</v>
      </c>
      <c r="D152" s="131"/>
    </row>
    <row r="153" spans="1:4">
      <c r="A153" s="128" t="s">
        <v>833</v>
      </c>
      <c r="B153" s="66" t="s">
        <v>824</v>
      </c>
      <c r="C153" s="82" t="s">
        <v>825</v>
      </c>
      <c r="D153" s="129">
        <v>0.02</v>
      </c>
    </row>
    <row r="154" spans="1:4">
      <c r="A154" s="130" t="s">
        <v>833</v>
      </c>
      <c r="B154" s="68" t="s">
        <v>824</v>
      </c>
      <c r="C154" s="83" t="s">
        <v>826</v>
      </c>
      <c r="D154" s="129">
        <v>0.02</v>
      </c>
    </row>
    <row r="155" spans="1:4">
      <c r="A155" s="128" t="s">
        <v>833</v>
      </c>
      <c r="B155" s="66" t="s">
        <v>824</v>
      </c>
      <c r="C155" s="82" t="s">
        <v>827</v>
      </c>
      <c r="D155" s="129">
        <v>0.02</v>
      </c>
    </row>
    <row r="156" spans="1:4">
      <c r="A156" s="130" t="s">
        <v>833</v>
      </c>
      <c r="B156" s="68" t="s">
        <v>828</v>
      </c>
      <c r="C156" s="83" t="s">
        <v>827</v>
      </c>
      <c r="D156" s="129">
        <v>0.02</v>
      </c>
    </row>
    <row r="157" spans="1:4">
      <c r="A157" s="1135" t="s">
        <v>834</v>
      </c>
      <c r="B157" s="1136" t="s">
        <v>820</v>
      </c>
      <c r="C157" s="123" t="s">
        <v>821</v>
      </c>
      <c r="D157" s="131"/>
    </row>
    <row r="158" spans="1:4">
      <c r="A158" s="128" t="s">
        <v>835</v>
      </c>
      <c r="B158" s="66" t="s">
        <v>824</v>
      </c>
      <c r="C158" s="82" t="s">
        <v>825</v>
      </c>
      <c r="D158" s="129">
        <v>0.02</v>
      </c>
    </row>
    <row r="159" spans="1:4">
      <c r="A159" s="130" t="s">
        <v>835</v>
      </c>
      <c r="B159" s="68" t="s">
        <v>824</v>
      </c>
      <c r="C159" s="83" t="s">
        <v>826</v>
      </c>
      <c r="D159" s="129">
        <v>0.02</v>
      </c>
    </row>
    <row r="160" spans="1:4">
      <c r="A160" s="128" t="s">
        <v>835</v>
      </c>
      <c r="B160" s="66" t="s">
        <v>824</v>
      </c>
      <c r="C160" s="82" t="s">
        <v>827</v>
      </c>
      <c r="D160" s="129">
        <v>0.02</v>
      </c>
    </row>
    <row r="161" spans="1:4">
      <c r="A161" s="132" t="s">
        <v>835</v>
      </c>
      <c r="B161" s="114" t="s">
        <v>828</v>
      </c>
      <c r="C161" s="115" t="s">
        <v>827</v>
      </c>
      <c r="D161" s="133">
        <v>0.02</v>
      </c>
    </row>
    <row r="162" spans="1:4">
      <c r="A162" s="117"/>
      <c r="B162" s="117"/>
      <c r="C162" s="117"/>
      <c r="D162" s="118"/>
    </row>
    <row r="163" spans="1:4">
      <c r="A163" s="1334" t="s">
        <v>836</v>
      </c>
      <c r="B163" s="1335"/>
      <c r="C163" s="116"/>
      <c r="D163" s="134">
        <v>0.02</v>
      </c>
    </row>
    <row r="164" spans="1:4">
      <c r="A164" s="1135" t="s">
        <v>837</v>
      </c>
      <c r="B164" s="1136"/>
      <c r="C164" s="123"/>
      <c r="D164" s="135"/>
    </row>
    <row r="165" spans="1:4">
      <c r="A165" s="1135" t="s">
        <v>838</v>
      </c>
      <c r="B165" s="1136"/>
      <c r="C165" s="123"/>
      <c r="D165" s="135"/>
    </row>
    <row r="166" spans="1:4">
      <c r="A166" s="130" t="s">
        <v>839</v>
      </c>
      <c r="B166" s="69" t="s">
        <v>840</v>
      </c>
      <c r="C166" s="84">
        <v>2</v>
      </c>
      <c r="D166" s="129">
        <v>0.02</v>
      </c>
    </row>
    <row r="167" spans="1:4">
      <c r="A167" s="128" t="s">
        <v>841</v>
      </c>
      <c r="B167" s="67" t="s">
        <v>842</v>
      </c>
      <c r="C167" s="85">
        <v>4</v>
      </c>
      <c r="D167" s="129">
        <v>0.02</v>
      </c>
    </row>
    <row r="168" spans="1:4">
      <c r="A168" s="130" t="s">
        <v>843</v>
      </c>
      <c r="B168" s="69" t="s">
        <v>844</v>
      </c>
      <c r="C168" s="84">
        <v>8</v>
      </c>
      <c r="D168" s="129">
        <v>0.02</v>
      </c>
    </row>
    <row r="169" spans="1:4">
      <c r="A169" s="1135" t="s">
        <v>845</v>
      </c>
      <c r="B169" s="1136"/>
      <c r="C169" s="123"/>
      <c r="D169" s="135"/>
    </row>
    <row r="170" spans="1:4">
      <c r="A170" s="136" t="s">
        <v>846</v>
      </c>
      <c r="B170" s="70"/>
      <c r="C170" s="86"/>
      <c r="D170" s="137"/>
    </row>
    <row r="171" spans="1:4">
      <c r="A171" s="1135" t="s">
        <v>847</v>
      </c>
      <c r="B171" s="1136"/>
      <c r="C171" s="123"/>
      <c r="D171" s="135"/>
    </row>
    <row r="172" spans="1:4">
      <c r="A172" s="136" t="s">
        <v>848</v>
      </c>
      <c r="B172" s="104"/>
      <c r="C172" s="86"/>
      <c r="D172" s="137"/>
    </row>
    <row r="173" spans="1:4">
      <c r="A173" s="136" t="s">
        <v>849</v>
      </c>
      <c r="B173" s="104" t="s">
        <v>850</v>
      </c>
      <c r="C173" s="87">
        <v>0.02</v>
      </c>
      <c r="D173" s="137"/>
    </row>
    <row r="174" spans="1:4">
      <c r="A174" s="1135" t="s">
        <v>851</v>
      </c>
      <c r="B174" s="105" t="s">
        <v>852</v>
      </c>
      <c r="C174" s="123" t="s">
        <v>853</v>
      </c>
      <c r="D174" s="135"/>
    </row>
    <row r="175" spans="1:4" ht="25">
      <c r="A175" s="130" t="s">
        <v>854</v>
      </c>
      <c r="B175" s="69" t="s">
        <v>855</v>
      </c>
      <c r="C175" s="84" t="s">
        <v>855</v>
      </c>
      <c r="D175" s="129">
        <v>0.02</v>
      </c>
    </row>
    <row r="176" spans="1:4" ht="25">
      <c r="A176" s="128" t="s">
        <v>856</v>
      </c>
      <c r="B176" s="67" t="s">
        <v>855</v>
      </c>
      <c r="C176" s="85" t="s">
        <v>855</v>
      </c>
      <c r="D176" s="129">
        <v>0.02</v>
      </c>
    </row>
    <row r="177" spans="1:4">
      <c r="A177" s="130" t="s">
        <v>857</v>
      </c>
      <c r="B177" s="67" t="s">
        <v>855</v>
      </c>
      <c r="C177" s="85" t="s">
        <v>855</v>
      </c>
      <c r="D177" s="129">
        <v>0.02</v>
      </c>
    </row>
    <row r="178" spans="1:4">
      <c r="A178" s="1135" t="s">
        <v>858</v>
      </c>
      <c r="B178" s="105"/>
      <c r="C178" s="123"/>
      <c r="D178" s="131"/>
    </row>
    <row r="179" spans="1:4">
      <c r="A179" s="130" t="s">
        <v>859</v>
      </c>
      <c r="B179" s="69"/>
      <c r="C179" s="84"/>
      <c r="D179" s="138"/>
    </row>
    <row r="180" spans="1:4">
      <c r="A180" s="128" t="s">
        <v>860</v>
      </c>
      <c r="B180" s="67" t="s">
        <v>861</v>
      </c>
      <c r="C180" s="85"/>
      <c r="D180" s="129">
        <v>0.02</v>
      </c>
    </row>
    <row r="181" spans="1:4">
      <c r="A181" s="1135" t="s">
        <v>130</v>
      </c>
      <c r="B181" s="105"/>
      <c r="C181" s="123"/>
      <c r="D181" s="131"/>
    </row>
    <row r="182" spans="1:4">
      <c r="A182" s="136" t="s">
        <v>862</v>
      </c>
      <c r="B182" s="104" t="s">
        <v>863</v>
      </c>
      <c r="C182" s="88"/>
      <c r="D182" s="129">
        <v>0.02</v>
      </c>
    </row>
    <row r="183" spans="1:4">
      <c r="A183" s="136" t="s">
        <v>864</v>
      </c>
      <c r="B183" s="104" t="s">
        <v>865</v>
      </c>
      <c r="C183" s="88"/>
      <c r="D183" s="129">
        <v>0.02</v>
      </c>
    </row>
    <row r="184" spans="1:4">
      <c r="A184" s="136" t="s">
        <v>866</v>
      </c>
      <c r="B184" s="104" t="s">
        <v>863</v>
      </c>
      <c r="C184" s="88"/>
      <c r="D184" s="129">
        <v>0.02</v>
      </c>
    </row>
    <row r="185" spans="1:4">
      <c r="A185" s="136" t="s">
        <v>866</v>
      </c>
      <c r="B185" s="104" t="s">
        <v>865</v>
      </c>
      <c r="C185" s="88"/>
      <c r="D185" s="129">
        <v>0.02</v>
      </c>
    </row>
    <row r="186" spans="1:4">
      <c r="A186" s="1135" t="s">
        <v>867</v>
      </c>
      <c r="B186" s="105"/>
      <c r="C186" s="123"/>
      <c r="D186" s="131"/>
    </row>
    <row r="187" spans="1:4">
      <c r="A187" s="136" t="s">
        <v>867</v>
      </c>
      <c r="B187" s="104" t="s">
        <v>863</v>
      </c>
      <c r="C187" s="88"/>
      <c r="D187" s="129">
        <v>0.02</v>
      </c>
    </row>
    <row r="188" spans="1:4">
      <c r="A188" s="136" t="s">
        <v>868</v>
      </c>
      <c r="B188" s="104" t="s">
        <v>865</v>
      </c>
      <c r="C188" s="88"/>
      <c r="D188" s="129">
        <v>0.02</v>
      </c>
    </row>
    <row r="189" spans="1:4">
      <c r="A189" s="1135" t="s">
        <v>869</v>
      </c>
      <c r="B189" s="105"/>
      <c r="C189" s="123"/>
      <c r="D189" s="131"/>
    </row>
    <row r="190" spans="1:4">
      <c r="A190" s="136" t="s">
        <v>870</v>
      </c>
      <c r="B190" s="106"/>
      <c r="C190" s="88"/>
      <c r="D190" s="129"/>
    </row>
    <row r="191" spans="1:4">
      <c r="A191" s="1135" t="s">
        <v>871</v>
      </c>
      <c r="B191" s="105"/>
      <c r="C191" s="123"/>
      <c r="D191" s="131"/>
    </row>
    <row r="192" spans="1:4">
      <c r="A192" s="139" t="s">
        <v>872</v>
      </c>
      <c r="B192" s="106" t="s">
        <v>863</v>
      </c>
      <c r="C192" s="88"/>
      <c r="D192" s="129">
        <v>0.02</v>
      </c>
    </row>
    <row r="193" spans="1:4">
      <c r="A193" s="140" t="s">
        <v>873</v>
      </c>
      <c r="B193" s="141" t="s">
        <v>863</v>
      </c>
      <c r="C193" s="142"/>
      <c r="D193" s="143">
        <v>0.02</v>
      </c>
    </row>
    <row r="197" spans="1:4">
      <c r="A197" s="111"/>
    </row>
  </sheetData>
  <mergeCells count="21">
    <mergeCell ref="A66:B66"/>
    <mergeCell ref="A9:B9"/>
    <mergeCell ref="A34:C34"/>
    <mergeCell ref="A44:B44"/>
    <mergeCell ref="A49:B49"/>
    <mergeCell ref="A58:B58"/>
    <mergeCell ref="A88:B88"/>
    <mergeCell ref="A90:B90"/>
    <mergeCell ref="A92:B92"/>
    <mergeCell ref="A96:B96"/>
    <mergeCell ref="A98:B98"/>
    <mergeCell ref="A70:C70"/>
    <mergeCell ref="A76:C76"/>
    <mergeCell ref="A80:B80"/>
    <mergeCell ref="A84:B84"/>
    <mergeCell ref="A86:B86"/>
    <mergeCell ref="A163:B163"/>
    <mergeCell ref="A103:B103"/>
    <mergeCell ref="A109:B109"/>
    <mergeCell ref="A136:D136"/>
    <mergeCell ref="A100:B100"/>
  </mergeCells>
  <hyperlinks>
    <hyperlink ref="A5" r:id="rId1" display="https://awstcocalculator.com/ " xr:uid="{00000000-0004-0000-1000-000000000000}"/>
  </hyperlinks>
  <pageMargins left="0.7" right="0.7" top="0.75" bottom="0.75" header="0.3" footer="0.3"/>
  <pageSetup paperSize="3" orientation="landscape" r:id="rId2"/>
  <headerFooter>
    <oddHeader xml:space="preserve">&amp;LVA-180815-UC - MODIFICATION 16
</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EC445-9F96-4586-A5C6-197BA33BA36E}">
  <sheetPr>
    <tabColor theme="7" tint="0.39997558519241921"/>
  </sheetPr>
  <dimension ref="A1:WRJ37"/>
  <sheetViews>
    <sheetView zoomScale="70" zoomScaleNormal="70" workbookViewId="0">
      <selection activeCell="C3" sqref="C3"/>
    </sheetView>
  </sheetViews>
  <sheetFormatPr defaultColWidth="9.296875" defaultRowHeight="15.5"/>
  <cols>
    <col min="1" max="1" width="8.296875" style="952" customWidth="1"/>
    <col min="2" max="2" width="4.69921875" style="952" customWidth="1"/>
    <col min="3" max="3" width="54.19921875" style="952" customWidth="1"/>
    <col min="4" max="4" width="27.796875" style="952" customWidth="1"/>
    <col min="5" max="5" width="26.296875" style="952" customWidth="1"/>
    <col min="6" max="6" width="22.69921875" style="952" customWidth="1"/>
    <col min="7" max="7" width="20.296875" style="952" customWidth="1"/>
    <col min="8" max="8" width="20.69921875" style="952" customWidth="1"/>
    <col min="9" max="9" width="20.296875" style="953" customWidth="1"/>
    <col min="10" max="10" width="9.296875" style="952"/>
    <col min="11" max="11" width="10" style="952" bestFit="1" customWidth="1"/>
    <col min="12" max="16384" width="9.296875" style="952"/>
  </cols>
  <sheetData>
    <row r="1" spans="1:16026">
      <c r="A1" s="974" t="s">
        <v>1252</v>
      </c>
      <c r="B1" s="974"/>
      <c r="C1" s="974"/>
      <c r="D1" s="1051" t="s">
        <v>874</v>
      </c>
      <c r="E1" s="1051"/>
      <c r="F1" s="1051"/>
      <c r="G1" s="1051"/>
      <c r="H1" s="1051"/>
    </row>
    <row r="2" spans="1:16026">
      <c r="A2" s="1358" t="s">
        <v>29</v>
      </c>
      <c r="B2" s="1358"/>
      <c r="C2" s="1358"/>
      <c r="D2" s="1358"/>
      <c r="E2" s="1358"/>
      <c r="F2" s="1358"/>
      <c r="G2" s="1358"/>
      <c r="H2" s="1358"/>
      <c r="I2" s="1358"/>
    </row>
    <row r="3" spans="1:16026">
      <c r="A3" s="1138"/>
      <c r="B3" s="1138"/>
      <c r="C3" s="1138"/>
      <c r="D3" s="1138"/>
      <c r="E3" s="1138"/>
      <c r="F3" s="1138"/>
      <c r="G3" s="1138"/>
      <c r="H3" s="1138"/>
      <c r="I3" s="1138"/>
    </row>
    <row r="4" spans="1:16026">
      <c r="A4" s="1138"/>
      <c r="B4" s="1138"/>
      <c r="C4" s="1138"/>
      <c r="D4" s="1138"/>
      <c r="E4" s="1138"/>
      <c r="F4" s="1360" t="s">
        <v>189</v>
      </c>
      <c r="G4" s="1360"/>
      <c r="H4" s="1361" t="s">
        <v>190</v>
      </c>
      <c r="I4" s="1361"/>
    </row>
    <row r="5" spans="1:16026" ht="31">
      <c r="A5" s="1359" t="s">
        <v>30</v>
      </c>
      <c r="B5" s="1359"/>
      <c r="C5" s="1359"/>
      <c r="D5" s="1139" t="s">
        <v>875</v>
      </c>
      <c r="E5" s="1139" t="s">
        <v>876</v>
      </c>
      <c r="F5" s="1139" t="s">
        <v>38</v>
      </c>
      <c r="G5" s="1139" t="s">
        <v>39</v>
      </c>
      <c r="H5" s="1139" t="s">
        <v>41</v>
      </c>
      <c r="I5" s="972" t="s">
        <v>877</v>
      </c>
      <c r="K5" s="1029"/>
    </row>
    <row r="6" spans="1:16026" ht="16" thickBot="1">
      <c r="A6" s="954" t="s">
        <v>878</v>
      </c>
      <c r="B6" s="954"/>
      <c r="C6" s="954"/>
      <c r="D6" s="989"/>
      <c r="E6" s="955"/>
      <c r="F6" s="955"/>
      <c r="G6" s="955"/>
      <c r="H6" s="955"/>
      <c r="I6" s="973"/>
    </row>
    <row r="7" spans="1:16026">
      <c r="B7" s="1363" t="s">
        <v>879</v>
      </c>
      <c r="C7" s="1363"/>
      <c r="D7" s="993"/>
      <c r="E7" s="956"/>
      <c r="F7" s="956"/>
      <c r="G7" s="956"/>
      <c r="H7" s="958"/>
      <c r="I7" s="957"/>
    </row>
    <row r="8" spans="1:16026" s="953" customFormat="1">
      <c r="C8" s="975" t="s">
        <v>46</v>
      </c>
      <c r="D8" s="1028"/>
      <c r="E8" s="981"/>
      <c r="F8" s="959"/>
      <c r="G8" s="959"/>
      <c r="H8" s="959"/>
      <c r="I8" s="971"/>
    </row>
    <row r="9" spans="1:16026" s="953" customFormat="1">
      <c r="C9" s="976" t="s">
        <v>880</v>
      </c>
      <c r="D9" s="1028"/>
      <c r="E9" s="981"/>
      <c r="F9" s="959"/>
      <c r="G9" s="959"/>
      <c r="H9" s="959"/>
      <c r="I9" s="971"/>
    </row>
    <row r="10" spans="1:16026" s="953" customFormat="1">
      <c r="C10" s="975" t="s">
        <v>881</v>
      </c>
      <c r="D10" s="1028"/>
      <c r="E10" s="981"/>
      <c r="F10" s="959"/>
      <c r="G10" s="959"/>
      <c r="H10" s="959"/>
      <c r="I10" s="971"/>
    </row>
    <row r="11" spans="1:16026">
      <c r="C11" s="977" t="s">
        <v>47</v>
      </c>
      <c r="D11" s="1082">
        <v>226080</v>
      </c>
      <c r="E11" s="1005">
        <f>D11*7</f>
        <v>1582560</v>
      </c>
      <c r="F11" s="1006" t="s">
        <v>301</v>
      </c>
      <c r="G11" s="1006" t="s">
        <v>301</v>
      </c>
      <c r="H11" s="1006" t="s">
        <v>301</v>
      </c>
      <c r="I11" s="1006" t="s">
        <v>301</v>
      </c>
    </row>
    <row r="12" spans="1:16026">
      <c r="D12" s="990"/>
    </row>
    <row r="13" spans="1:16026" ht="31">
      <c r="B13" s="1362" t="s">
        <v>882</v>
      </c>
      <c r="C13" s="1362"/>
      <c r="D13" s="1002" t="s">
        <v>147</v>
      </c>
      <c r="E13" s="1003" t="s">
        <v>455</v>
      </c>
      <c r="F13" s="1003" t="s">
        <v>38</v>
      </c>
      <c r="G13" s="1003" t="s">
        <v>39</v>
      </c>
      <c r="H13" s="1003" t="s">
        <v>41</v>
      </c>
      <c r="I13" s="1004" t="s">
        <v>877</v>
      </c>
    </row>
    <row r="14" spans="1:16026" ht="38.5" customHeight="1">
      <c r="A14" s="964"/>
      <c r="B14" s="964"/>
      <c r="C14" s="1040" t="s">
        <v>883</v>
      </c>
      <c r="D14" s="991">
        <v>0.42</v>
      </c>
      <c r="E14" s="982">
        <v>0.42</v>
      </c>
      <c r="F14" s="997" t="s">
        <v>884</v>
      </c>
      <c r="G14" s="997" t="s">
        <v>884</v>
      </c>
      <c r="H14" s="997" t="s">
        <v>884</v>
      </c>
      <c r="I14" s="997" t="s">
        <v>884</v>
      </c>
      <c r="J14" s="966"/>
      <c r="K14" s="964"/>
      <c r="L14" s="964"/>
      <c r="M14" s="965"/>
      <c r="N14" s="966"/>
      <c r="O14" s="964"/>
      <c r="P14" s="964"/>
      <c r="Q14" s="965"/>
      <c r="R14" s="966"/>
      <c r="S14" s="964"/>
      <c r="T14" s="964"/>
      <c r="U14" s="965"/>
      <c r="V14" s="966"/>
      <c r="W14" s="964"/>
      <c r="X14" s="964"/>
      <c r="Y14" s="965"/>
      <c r="Z14" s="966"/>
      <c r="AA14" s="964"/>
      <c r="AB14" s="964"/>
      <c r="AC14" s="965"/>
      <c r="AD14" s="966"/>
      <c r="AE14" s="964"/>
      <c r="AF14" s="964"/>
      <c r="AG14" s="965"/>
      <c r="AH14" s="966"/>
      <c r="AI14" s="964"/>
      <c r="AJ14" s="964"/>
      <c r="AK14" s="965"/>
      <c r="AL14" s="966"/>
      <c r="AM14" s="964"/>
      <c r="AN14" s="964"/>
      <c r="AO14" s="965"/>
      <c r="AP14" s="966"/>
      <c r="AQ14" s="964"/>
      <c r="AR14" s="964"/>
      <c r="AS14" s="965"/>
      <c r="AT14" s="966"/>
      <c r="AU14" s="964"/>
      <c r="AV14" s="964"/>
      <c r="AW14" s="965"/>
      <c r="AX14" s="966"/>
      <c r="AY14" s="964"/>
      <c r="AZ14" s="964"/>
      <c r="BA14" s="965"/>
      <c r="BB14" s="966"/>
      <c r="BC14" s="964"/>
      <c r="BD14" s="964"/>
      <c r="BE14" s="965"/>
      <c r="BF14" s="966"/>
      <c r="BG14" s="964"/>
      <c r="BH14" s="964"/>
      <c r="BI14" s="965"/>
      <c r="BJ14" s="966"/>
      <c r="BK14" s="964"/>
      <c r="BL14" s="964"/>
      <c r="BM14" s="965"/>
      <c r="BN14" s="966"/>
      <c r="BO14" s="964"/>
      <c r="BP14" s="964"/>
      <c r="BQ14" s="965"/>
      <c r="BR14" s="966"/>
      <c r="BS14" s="964"/>
      <c r="BT14" s="964"/>
      <c r="BU14" s="965"/>
      <c r="BV14" s="966"/>
      <c r="BW14" s="964"/>
      <c r="BX14" s="964"/>
      <c r="BY14" s="965"/>
      <c r="BZ14" s="966"/>
      <c r="CA14" s="964"/>
      <c r="CB14" s="964"/>
      <c r="CC14" s="965"/>
      <c r="CD14" s="966"/>
      <c r="CE14" s="964"/>
      <c r="CF14" s="964"/>
      <c r="CG14" s="965"/>
      <c r="CH14" s="966"/>
      <c r="CI14" s="964"/>
      <c r="CJ14" s="964"/>
      <c r="CK14" s="965"/>
      <c r="CL14" s="966"/>
      <c r="CM14" s="964"/>
      <c r="CN14" s="964"/>
      <c r="CO14" s="965"/>
      <c r="CP14" s="966"/>
      <c r="CQ14" s="964"/>
      <c r="CR14" s="964"/>
      <c r="CS14" s="965"/>
      <c r="CT14" s="966"/>
      <c r="CU14" s="964"/>
      <c r="CV14" s="964"/>
      <c r="CW14" s="965"/>
      <c r="CX14" s="966"/>
      <c r="CY14" s="964"/>
      <c r="CZ14" s="964"/>
      <c r="DA14" s="965"/>
      <c r="DB14" s="966"/>
      <c r="DC14" s="964"/>
      <c r="DD14" s="964"/>
      <c r="DE14" s="965"/>
      <c r="DF14" s="966"/>
      <c r="DG14" s="964"/>
      <c r="DH14" s="964"/>
      <c r="DI14" s="965"/>
      <c r="DJ14" s="966"/>
      <c r="DK14" s="964"/>
      <c r="DL14" s="964"/>
      <c r="DM14" s="965"/>
      <c r="DN14" s="966"/>
      <c r="DO14" s="964"/>
      <c r="DP14" s="964"/>
      <c r="DQ14" s="965"/>
      <c r="DR14" s="966"/>
      <c r="DS14" s="964"/>
      <c r="DT14" s="964"/>
      <c r="DU14" s="965"/>
      <c r="DV14" s="966"/>
      <c r="DW14" s="964"/>
      <c r="DX14" s="964"/>
      <c r="DY14" s="965"/>
      <c r="DZ14" s="966"/>
      <c r="EA14" s="964"/>
      <c r="EB14" s="964"/>
      <c r="EC14" s="965"/>
      <c r="ED14" s="966"/>
      <c r="EE14" s="964"/>
      <c r="EF14" s="964"/>
      <c r="EG14" s="965"/>
      <c r="EH14" s="966"/>
      <c r="EI14" s="964"/>
      <c r="EJ14" s="964"/>
      <c r="EK14" s="965"/>
      <c r="EL14" s="966"/>
      <c r="EM14" s="964"/>
      <c r="EN14" s="964"/>
      <c r="EO14" s="965"/>
      <c r="EP14" s="966"/>
      <c r="EQ14" s="964"/>
      <c r="ER14" s="964"/>
      <c r="ES14" s="965"/>
      <c r="ET14" s="966"/>
      <c r="EU14" s="964"/>
      <c r="EV14" s="964"/>
      <c r="EW14" s="965"/>
      <c r="EX14" s="966"/>
      <c r="EY14" s="964"/>
      <c r="EZ14" s="964"/>
      <c r="FA14" s="965"/>
      <c r="FB14" s="966"/>
      <c r="FC14" s="964"/>
      <c r="FD14" s="964"/>
      <c r="FE14" s="965"/>
      <c r="FF14" s="966"/>
      <c r="FG14" s="964"/>
      <c r="FH14" s="964"/>
      <c r="FI14" s="965"/>
      <c r="FJ14" s="966"/>
      <c r="FK14" s="964"/>
      <c r="FL14" s="964"/>
      <c r="FM14" s="965"/>
      <c r="FN14" s="966"/>
      <c r="FO14" s="964"/>
      <c r="FP14" s="964"/>
      <c r="FQ14" s="965"/>
      <c r="FR14" s="966"/>
      <c r="FS14" s="964"/>
      <c r="FT14" s="964"/>
      <c r="FU14" s="965"/>
      <c r="FV14" s="966"/>
      <c r="FW14" s="964"/>
      <c r="FX14" s="964"/>
      <c r="FY14" s="965"/>
      <c r="FZ14" s="966"/>
      <c r="GA14" s="964"/>
      <c r="GB14" s="964"/>
      <c r="GC14" s="965"/>
      <c r="GD14" s="966"/>
      <c r="GE14" s="964"/>
      <c r="GF14" s="964"/>
      <c r="GG14" s="965"/>
      <c r="GH14" s="966"/>
      <c r="GI14" s="964"/>
      <c r="GJ14" s="964"/>
      <c r="GK14" s="965"/>
      <c r="GL14" s="966"/>
      <c r="GM14" s="964"/>
      <c r="GN14" s="964"/>
      <c r="GO14" s="965"/>
      <c r="GP14" s="966"/>
      <c r="GQ14" s="964"/>
      <c r="GR14" s="964"/>
      <c r="GS14" s="965"/>
      <c r="GT14" s="966"/>
      <c r="GU14" s="964"/>
      <c r="GV14" s="964"/>
      <c r="GW14" s="965"/>
      <c r="GX14" s="966"/>
      <c r="GY14" s="964"/>
      <c r="GZ14" s="964"/>
      <c r="HA14" s="965"/>
      <c r="HB14" s="966"/>
      <c r="HC14" s="964"/>
      <c r="HD14" s="964"/>
      <c r="HE14" s="965"/>
      <c r="HF14" s="966"/>
      <c r="HG14" s="964"/>
      <c r="HH14" s="964"/>
      <c r="HI14" s="965"/>
      <c r="HJ14" s="966"/>
      <c r="HK14" s="964"/>
      <c r="HL14" s="964"/>
      <c r="HM14" s="965"/>
      <c r="HN14" s="966"/>
      <c r="HO14" s="964"/>
      <c r="HP14" s="964"/>
      <c r="HQ14" s="965"/>
      <c r="HR14" s="966"/>
      <c r="HS14" s="964"/>
      <c r="HT14" s="964"/>
      <c r="HU14" s="965"/>
      <c r="HV14" s="966"/>
      <c r="HW14" s="964"/>
      <c r="HX14" s="964"/>
      <c r="HY14" s="965"/>
      <c r="HZ14" s="966"/>
      <c r="IA14" s="964"/>
      <c r="IB14" s="964"/>
      <c r="IC14" s="965"/>
      <c r="ID14" s="966"/>
      <c r="IE14" s="964"/>
      <c r="IF14" s="964"/>
      <c r="IG14" s="965"/>
      <c r="IH14" s="966"/>
      <c r="II14" s="964"/>
      <c r="IJ14" s="964"/>
      <c r="IK14" s="965"/>
      <c r="IL14" s="966"/>
      <c r="IM14" s="964"/>
      <c r="IN14" s="964"/>
      <c r="IO14" s="965"/>
      <c r="IP14" s="966"/>
      <c r="IQ14" s="964"/>
      <c r="IR14" s="964"/>
      <c r="IS14" s="965"/>
      <c r="IT14" s="966"/>
      <c r="IU14" s="964"/>
      <c r="IV14" s="964"/>
      <c r="IW14" s="965"/>
      <c r="IX14" s="966"/>
      <c r="IY14" s="964"/>
      <c r="IZ14" s="964"/>
      <c r="JA14" s="965"/>
      <c r="JB14" s="966"/>
      <c r="JC14" s="964"/>
      <c r="JD14" s="964"/>
      <c r="JE14" s="965"/>
      <c r="JF14" s="966"/>
      <c r="JG14" s="964"/>
      <c r="JH14" s="964"/>
      <c r="JI14" s="965"/>
      <c r="JJ14" s="966"/>
      <c r="JK14" s="964"/>
      <c r="JL14" s="964"/>
      <c r="JM14" s="965"/>
      <c r="JN14" s="966"/>
      <c r="JO14" s="964"/>
      <c r="JP14" s="964"/>
      <c r="JQ14" s="965"/>
      <c r="JR14" s="966"/>
      <c r="JS14" s="964"/>
      <c r="JT14" s="964"/>
      <c r="JU14" s="965"/>
      <c r="JV14" s="966"/>
      <c r="JW14" s="964"/>
      <c r="JX14" s="964"/>
      <c r="JY14" s="965"/>
      <c r="JZ14" s="966"/>
      <c r="KA14" s="964"/>
      <c r="KB14" s="964"/>
      <c r="KC14" s="965"/>
      <c r="KD14" s="966"/>
      <c r="KE14" s="964"/>
      <c r="KF14" s="964"/>
      <c r="KG14" s="965"/>
      <c r="KH14" s="966"/>
      <c r="KI14" s="964"/>
      <c r="KJ14" s="964"/>
      <c r="KK14" s="965"/>
      <c r="KL14" s="966"/>
      <c r="KM14" s="964"/>
      <c r="KN14" s="964"/>
      <c r="KO14" s="965"/>
      <c r="KP14" s="966"/>
      <c r="KQ14" s="964"/>
      <c r="KR14" s="964"/>
      <c r="KS14" s="965"/>
      <c r="KT14" s="966"/>
      <c r="KU14" s="964"/>
      <c r="KV14" s="964"/>
      <c r="KW14" s="965"/>
      <c r="KX14" s="966"/>
      <c r="KY14" s="964"/>
      <c r="KZ14" s="964"/>
      <c r="LA14" s="965"/>
      <c r="LB14" s="966"/>
      <c r="LC14" s="964"/>
      <c r="LD14" s="964"/>
      <c r="LE14" s="965"/>
      <c r="LF14" s="966"/>
      <c r="LG14" s="964"/>
      <c r="LH14" s="964"/>
      <c r="LI14" s="965"/>
      <c r="LJ14" s="966"/>
      <c r="LK14" s="964"/>
      <c r="LL14" s="964"/>
      <c r="LM14" s="965"/>
      <c r="LN14" s="966"/>
      <c r="LO14" s="964"/>
      <c r="LP14" s="964"/>
      <c r="LQ14" s="965"/>
      <c r="LR14" s="966"/>
      <c r="LS14" s="964"/>
      <c r="LT14" s="964"/>
      <c r="LU14" s="965"/>
      <c r="LV14" s="966"/>
      <c r="LW14" s="964"/>
      <c r="LX14" s="964"/>
      <c r="LY14" s="965"/>
      <c r="LZ14" s="966"/>
      <c r="MA14" s="964"/>
      <c r="MB14" s="964"/>
      <c r="MC14" s="965"/>
      <c r="MD14" s="966"/>
      <c r="ME14" s="964"/>
      <c r="MF14" s="964"/>
      <c r="MG14" s="965"/>
      <c r="MH14" s="966"/>
      <c r="MI14" s="964"/>
      <c r="MJ14" s="964"/>
      <c r="MK14" s="965"/>
      <c r="ML14" s="966"/>
      <c r="MM14" s="964"/>
      <c r="MN14" s="964"/>
      <c r="MO14" s="965"/>
      <c r="MP14" s="966"/>
      <c r="MQ14" s="964"/>
      <c r="MR14" s="964"/>
      <c r="MS14" s="965"/>
      <c r="MT14" s="966"/>
      <c r="MU14" s="964"/>
      <c r="MV14" s="964"/>
      <c r="MW14" s="965"/>
      <c r="MX14" s="966"/>
      <c r="MY14" s="964"/>
      <c r="MZ14" s="964"/>
      <c r="NA14" s="965"/>
      <c r="NB14" s="966"/>
      <c r="NC14" s="964"/>
      <c r="ND14" s="964"/>
      <c r="NE14" s="965"/>
      <c r="NF14" s="966"/>
      <c r="NG14" s="964"/>
      <c r="NH14" s="964"/>
      <c r="NI14" s="965"/>
      <c r="NJ14" s="966"/>
      <c r="NK14" s="964"/>
      <c r="NL14" s="964"/>
      <c r="NM14" s="965"/>
      <c r="NN14" s="966"/>
      <c r="NO14" s="964"/>
      <c r="NP14" s="964"/>
      <c r="NQ14" s="965"/>
      <c r="NR14" s="966"/>
      <c r="NS14" s="964"/>
      <c r="NT14" s="964"/>
      <c r="NU14" s="965"/>
      <c r="NV14" s="966"/>
      <c r="NW14" s="964"/>
      <c r="NX14" s="964"/>
      <c r="NY14" s="965"/>
      <c r="NZ14" s="966"/>
      <c r="OA14" s="964"/>
      <c r="OB14" s="964"/>
      <c r="OC14" s="965"/>
      <c r="OD14" s="966"/>
      <c r="OE14" s="964"/>
      <c r="OF14" s="964"/>
      <c r="OG14" s="965"/>
      <c r="OH14" s="966"/>
      <c r="OI14" s="964"/>
      <c r="OJ14" s="964"/>
      <c r="OK14" s="965"/>
      <c r="OL14" s="966"/>
      <c r="OM14" s="964"/>
      <c r="ON14" s="964"/>
      <c r="OO14" s="965"/>
      <c r="OP14" s="966"/>
      <c r="OQ14" s="964"/>
      <c r="OR14" s="964"/>
      <c r="OS14" s="965"/>
      <c r="OT14" s="966"/>
      <c r="OU14" s="964"/>
      <c r="OV14" s="964"/>
      <c r="OW14" s="965"/>
      <c r="OX14" s="966"/>
      <c r="OY14" s="964"/>
      <c r="OZ14" s="964"/>
      <c r="PA14" s="965"/>
      <c r="PB14" s="966"/>
      <c r="PC14" s="964"/>
      <c r="PD14" s="964"/>
      <c r="PE14" s="965"/>
      <c r="PF14" s="966"/>
      <c r="PG14" s="964"/>
      <c r="PH14" s="964"/>
      <c r="PI14" s="965"/>
      <c r="PJ14" s="966"/>
      <c r="PK14" s="964"/>
      <c r="PL14" s="964"/>
      <c r="PM14" s="965"/>
      <c r="PN14" s="966"/>
      <c r="PO14" s="964"/>
      <c r="PP14" s="964"/>
      <c r="PQ14" s="965"/>
      <c r="PR14" s="966"/>
      <c r="PS14" s="964"/>
      <c r="PT14" s="964"/>
      <c r="PU14" s="965"/>
      <c r="PV14" s="966"/>
      <c r="PW14" s="964"/>
      <c r="PX14" s="964"/>
      <c r="PY14" s="965"/>
      <c r="PZ14" s="966"/>
      <c r="QA14" s="964"/>
      <c r="QB14" s="964"/>
      <c r="QC14" s="965"/>
      <c r="QD14" s="966"/>
      <c r="QE14" s="964"/>
      <c r="QF14" s="964"/>
      <c r="QG14" s="965"/>
      <c r="QH14" s="966"/>
      <c r="QI14" s="964"/>
      <c r="QJ14" s="964"/>
      <c r="QK14" s="965"/>
      <c r="QL14" s="966"/>
      <c r="QM14" s="964"/>
      <c r="QN14" s="964"/>
      <c r="QO14" s="965"/>
      <c r="QP14" s="966"/>
      <c r="QQ14" s="964"/>
      <c r="QR14" s="964"/>
      <c r="QS14" s="965"/>
      <c r="QT14" s="966"/>
      <c r="QU14" s="964"/>
      <c r="QV14" s="964"/>
      <c r="QW14" s="965"/>
      <c r="QX14" s="966"/>
      <c r="QY14" s="964"/>
      <c r="QZ14" s="964"/>
      <c r="RA14" s="965"/>
      <c r="RB14" s="966"/>
      <c r="RC14" s="964"/>
      <c r="RD14" s="964"/>
      <c r="RE14" s="965"/>
      <c r="RF14" s="966"/>
      <c r="RG14" s="964"/>
      <c r="RH14" s="964"/>
      <c r="RI14" s="965"/>
      <c r="RJ14" s="966"/>
      <c r="RK14" s="964"/>
      <c r="RL14" s="964"/>
      <c r="RM14" s="965"/>
      <c r="RN14" s="966"/>
      <c r="RO14" s="964"/>
      <c r="RP14" s="964"/>
      <c r="RQ14" s="965"/>
      <c r="RR14" s="966"/>
      <c r="RS14" s="964"/>
      <c r="RT14" s="964"/>
      <c r="RU14" s="965"/>
      <c r="RV14" s="966"/>
      <c r="RW14" s="964"/>
      <c r="RX14" s="964"/>
      <c r="RY14" s="965"/>
      <c r="RZ14" s="966"/>
      <c r="SA14" s="964"/>
      <c r="SB14" s="964"/>
      <c r="SC14" s="965"/>
      <c r="SD14" s="966"/>
      <c r="SE14" s="964"/>
      <c r="SF14" s="964"/>
      <c r="SG14" s="965"/>
      <c r="SH14" s="966"/>
      <c r="SI14" s="964"/>
      <c r="SJ14" s="964"/>
      <c r="SK14" s="965"/>
      <c r="SL14" s="966"/>
      <c r="SM14" s="964"/>
      <c r="SN14" s="964"/>
      <c r="SO14" s="965"/>
      <c r="SP14" s="966"/>
      <c r="SQ14" s="964"/>
      <c r="SR14" s="964"/>
      <c r="SS14" s="965"/>
      <c r="ST14" s="966"/>
      <c r="SU14" s="964"/>
      <c r="SV14" s="964"/>
      <c r="SW14" s="965"/>
      <c r="SX14" s="966"/>
      <c r="SY14" s="964"/>
      <c r="SZ14" s="964"/>
      <c r="TA14" s="965"/>
      <c r="TB14" s="966"/>
      <c r="TC14" s="964"/>
      <c r="TD14" s="964"/>
      <c r="TE14" s="965"/>
      <c r="TF14" s="966"/>
      <c r="TG14" s="964"/>
      <c r="TH14" s="964"/>
      <c r="TI14" s="965"/>
      <c r="TJ14" s="966"/>
      <c r="TK14" s="964"/>
      <c r="TL14" s="964"/>
      <c r="TM14" s="965"/>
      <c r="TN14" s="966"/>
      <c r="TO14" s="964"/>
      <c r="TP14" s="964"/>
      <c r="TQ14" s="965"/>
      <c r="TR14" s="966"/>
      <c r="TS14" s="964"/>
      <c r="TT14" s="964"/>
      <c r="TU14" s="965"/>
      <c r="TV14" s="966"/>
      <c r="TW14" s="964"/>
      <c r="TX14" s="964"/>
      <c r="TY14" s="965"/>
      <c r="TZ14" s="966"/>
      <c r="UA14" s="964"/>
      <c r="UB14" s="964"/>
      <c r="UC14" s="965"/>
      <c r="UD14" s="966"/>
      <c r="UE14" s="964"/>
      <c r="UF14" s="964"/>
      <c r="UG14" s="965"/>
      <c r="UH14" s="966"/>
      <c r="UI14" s="964"/>
      <c r="UJ14" s="964"/>
      <c r="UK14" s="965"/>
      <c r="UL14" s="966"/>
      <c r="UM14" s="964"/>
      <c r="UN14" s="964"/>
      <c r="UO14" s="965"/>
      <c r="UP14" s="966"/>
      <c r="UQ14" s="964"/>
      <c r="UR14" s="964"/>
      <c r="US14" s="965"/>
      <c r="UT14" s="966"/>
      <c r="UU14" s="964"/>
      <c r="UV14" s="964"/>
      <c r="UW14" s="965"/>
      <c r="UX14" s="966"/>
      <c r="UY14" s="964"/>
      <c r="UZ14" s="964"/>
      <c r="VA14" s="965"/>
      <c r="VB14" s="966"/>
      <c r="VC14" s="964"/>
      <c r="VD14" s="964"/>
      <c r="VE14" s="965"/>
      <c r="VF14" s="966"/>
      <c r="VG14" s="964"/>
      <c r="VH14" s="964"/>
      <c r="VI14" s="965"/>
      <c r="VJ14" s="966"/>
      <c r="VK14" s="964"/>
      <c r="VL14" s="964"/>
      <c r="VM14" s="965"/>
      <c r="VN14" s="966"/>
      <c r="VO14" s="964"/>
      <c r="VP14" s="964"/>
      <c r="VQ14" s="965"/>
      <c r="VR14" s="966"/>
      <c r="VS14" s="964"/>
      <c r="VT14" s="964"/>
      <c r="VU14" s="965"/>
      <c r="VV14" s="966"/>
      <c r="VW14" s="964"/>
      <c r="VX14" s="964"/>
      <c r="VY14" s="965"/>
      <c r="VZ14" s="966"/>
      <c r="WA14" s="964"/>
      <c r="WB14" s="964"/>
      <c r="WC14" s="965"/>
      <c r="WD14" s="966"/>
      <c r="WE14" s="964"/>
      <c r="WF14" s="964"/>
      <c r="WG14" s="965"/>
      <c r="WH14" s="966"/>
      <c r="WI14" s="964"/>
      <c r="WJ14" s="964"/>
      <c r="WK14" s="965"/>
      <c r="WL14" s="966"/>
      <c r="WM14" s="964"/>
      <c r="WN14" s="964"/>
      <c r="WO14" s="965"/>
      <c r="WP14" s="966"/>
      <c r="WQ14" s="964"/>
      <c r="WR14" s="964"/>
      <c r="WS14" s="965"/>
      <c r="WT14" s="966"/>
      <c r="WU14" s="964"/>
      <c r="WV14" s="964"/>
      <c r="WW14" s="965"/>
      <c r="WX14" s="966"/>
      <c r="WY14" s="964"/>
      <c r="WZ14" s="964"/>
      <c r="XA14" s="965"/>
      <c r="XB14" s="966"/>
      <c r="XC14" s="964"/>
      <c r="XD14" s="964"/>
      <c r="XE14" s="965"/>
      <c r="XF14" s="966"/>
      <c r="XG14" s="964"/>
      <c r="XH14" s="964"/>
      <c r="XI14" s="965"/>
      <c r="XJ14" s="966"/>
      <c r="XK14" s="964"/>
      <c r="XL14" s="964"/>
      <c r="XM14" s="965"/>
      <c r="XN14" s="966"/>
      <c r="XO14" s="964"/>
      <c r="XP14" s="964"/>
      <c r="XQ14" s="965"/>
      <c r="XR14" s="966"/>
      <c r="XS14" s="964"/>
      <c r="XT14" s="964"/>
      <c r="XU14" s="965"/>
      <c r="XV14" s="966"/>
      <c r="XW14" s="964"/>
      <c r="XX14" s="964"/>
      <c r="XY14" s="965"/>
      <c r="XZ14" s="966"/>
      <c r="YA14" s="964"/>
      <c r="YB14" s="964"/>
      <c r="YC14" s="965"/>
      <c r="YD14" s="966"/>
      <c r="YE14" s="964"/>
      <c r="YF14" s="964"/>
      <c r="YG14" s="965"/>
      <c r="YH14" s="966"/>
      <c r="YI14" s="964"/>
      <c r="YJ14" s="964"/>
      <c r="YK14" s="965"/>
      <c r="YL14" s="966"/>
      <c r="YM14" s="964"/>
      <c r="YN14" s="964"/>
      <c r="YO14" s="965"/>
      <c r="YP14" s="966"/>
      <c r="YQ14" s="964"/>
      <c r="YR14" s="964"/>
      <c r="YS14" s="965"/>
      <c r="YT14" s="966"/>
      <c r="YU14" s="964"/>
      <c r="YV14" s="964"/>
      <c r="YW14" s="965"/>
      <c r="YX14" s="966"/>
      <c r="YY14" s="964"/>
      <c r="YZ14" s="964"/>
      <c r="ZA14" s="965"/>
      <c r="ZB14" s="966"/>
      <c r="ZC14" s="964"/>
      <c r="ZD14" s="964"/>
      <c r="ZE14" s="965"/>
      <c r="ZF14" s="966"/>
      <c r="ZG14" s="964"/>
      <c r="ZH14" s="964"/>
      <c r="ZI14" s="965"/>
      <c r="ZJ14" s="966"/>
      <c r="ZK14" s="964"/>
      <c r="ZL14" s="964"/>
      <c r="ZM14" s="965"/>
      <c r="ZN14" s="966"/>
      <c r="ZO14" s="964"/>
      <c r="ZP14" s="964"/>
      <c r="ZQ14" s="965"/>
      <c r="ZR14" s="966"/>
      <c r="ZS14" s="964"/>
      <c r="ZT14" s="964"/>
      <c r="ZU14" s="965"/>
      <c r="ZV14" s="966"/>
      <c r="ZW14" s="964"/>
      <c r="ZX14" s="964"/>
      <c r="ZY14" s="965"/>
      <c r="ZZ14" s="966"/>
      <c r="AAA14" s="964"/>
      <c r="AAB14" s="964"/>
      <c r="AAC14" s="965"/>
      <c r="AAD14" s="966"/>
      <c r="AAE14" s="964"/>
      <c r="AAF14" s="964"/>
      <c r="AAG14" s="965"/>
      <c r="AAH14" s="966"/>
      <c r="AAI14" s="964"/>
      <c r="AAJ14" s="964"/>
      <c r="AAK14" s="965"/>
      <c r="AAL14" s="966"/>
      <c r="AAM14" s="964"/>
      <c r="AAN14" s="964"/>
      <c r="AAO14" s="965"/>
      <c r="AAP14" s="966"/>
      <c r="AAQ14" s="964"/>
      <c r="AAR14" s="964"/>
      <c r="AAS14" s="965"/>
      <c r="AAT14" s="966"/>
      <c r="AAU14" s="964"/>
      <c r="AAV14" s="964"/>
      <c r="AAW14" s="965"/>
      <c r="AAX14" s="966"/>
      <c r="AAY14" s="964"/>
      <c r="AAZ14" s="964"/>
      <c r="ABA14" s="965"/>
      <c r="ABB14" s="966"/>
      <c r="ABC14" s="964"/>
      <c r="ABD14" s="964"/>
      <c r="ABE14" s="965"/>
      <c r="ABF14" s="966"/>
      <c r="ABG14" s="964"/>
      <c r="ABH14" s="964"/>
      <c r="ABI14" s="965"/>
      <c r="ABJ14" s="966"/>
      <c r="ABK14" s="964"/>
      <c r="ABL14" s="964"/>
      <c r="ABM14" s="965"/>
      <c r="ABN14" s="966"/>
      <c r="ABO14" s="964"/>
      <c r="ABP14" s="964"/>
      <c r="ABQ14" s="965"/>
      <c r="ABR14" s="966"/>
      <c r="ABS14" s="964"/>
      <c r="ABT14" s="964"/>
      <c r="ABU14" s="965"/>
      <c r="ABV14" s="966"/>
      <c r="ABW14" s="964"/>
      <c r="ABX14" s="964"/>
      <c r="ABY14" s="965"/>
      <c r="ABZ14" s="966"/>
      <c r="ACA14" s="964"/>
      <c r="ACB14" s="964"/>
      <c r="ACC14" s="965"/>
      <c r="ACD14" s="966"/>
      <c r="ACE14" s="964"/>
      <c r="ACF14" s="964"/>
      <c r="ACG14" s="965"/>
      <c r="ACH14" s="966"/>
      <c r="ACI14" s="964"/>
      <c r="ACJ14" s="964"/>
      <c r="ACK14" s="965"/>
      <c r="ACL14" s="966"/>
      <c r="ACM14" s="964"/>
      <c r="ACN14" s="964"/>
      <c r="ACO14" s="965"/>
      <c r="ACP14" s="966"/>
      <c r="ACQ14" s="964"/>
      <c r="ACR14" s="964"/>
      <c r="ACS14" s="965"/>
      <c r="ACT14" s="966"/>
      <c r="ACU14" s="964"/>
      <c r="ACV14" s="964"/>
      <c r="ACW14" s="965"/>
      <c r="ACX14" s="966"/>
      <c r="ACY14" s="964"/>
      <c r="ACZ14" s="964"/>
      <c r="ADA14" s="965"/>
      <c r="ADB14" s="966"/>
      <c r="ADC14" s="964"/>
      <c r="ADD14" s="964"/>
      <c r="ADE14" s="965"/>
      <c r="ADF14" s="966"/>
      <c r="ADG14" s="964"/>
      <c r="ADH14" s="964"/>
      <c r="ADI14" s="965"/>
      <c r="ADJ14" s="966"/>
      <c r="ADK14" s="964"/>
      <c r="ADL14" s="964"/>
      <c r="ADM14" s="965"/>
      <c r="ADN14" s="966"/>
      <c r="ADO14" s="964"/>
      <c r="ADP14" s="964"/>
      <c r="ADQ14" s="965"/>
      <c r="ADR14" s="966"/>
      <c r="ADS14" s="964"/>
      <c r="ADT14" s="964"/>
      <c r="ADU14" s="965"/>
      <c r="ADV14" s="966"/>
      <c r="ADW14" s="964"/>
      <c r="ADX14" s="964"/>
      <c r="ADY14" s="965"/>
      <c r="ADZ14" s="966"/>
      <c r="AEA14" s="964"/>
      <c r="AEB14" s="964"/>
      <c r="AEC14" s="965"/>
      <c r="AED14" s="966"/>
      <c r="AEE14" s="964"/>
      <c r="AEF14" s="964"/>
      <c r="AEG14" s="965"/>
      <c r="AEH14" s="966"/>
      <c r="AEI14" s="964"/>
      <c r="AEJ14" s="964"/>
      <c r="AEK14" s="965"/>
      <c r="AEL14" s="966"/>
      <c r="AEM14" s="964"/>
      <c r="AEN14" s="964"/>
      <c r="AEO14" s="965"/>
      <c r="AEP14" s="966"/>
      <c r="AEQ14" s="964"/>
      <c r="AER14" s="964"/>
      <c r="AES14" s="965"/>
      <c r="AET14" s="966"/>
      <c r="AEU14" s="964"/>
      <c r="AEV14" s="964"/>
      <c r="AEW14" s="965"/>
      <c r="AEX14" s="966"/>
      <c r="AEY14" s="964"/>
      <c r="AEZ14" s="964"/>
      <c r="AFA14" s="965"/>
      <c r="AFB14" s="966"/>
      <c r="AFC14" s="964"/>
      <c r="AFD14" s="964"/>
      <c r="AFE14" s="965"/>
      <c r="AFF14" s="966"/>
      <c r="AFG14" s="964"/>
      <c r="AFH14" s="964"/>
      <c r="AFI14" s="965"/>
      <c r="AFJ14" s="966"/>
      <c r="AFK14" s="964"/>
      <c r="AFL14" s="964"/>
      <c r="AFM14" s="965"/>
      <c r="AFN14" s="966"/>
      <c r="AFO14" s="964"/>
      <c r="AFP14" s="964"/>
      <c r="AFQ14" s="965"/>
      <c r="AFR14" s="966"/>
      <c r="AFS14" s="964"/>
      <c r="AFT14" s="964"/>
      <c r="AFU14" s="965"/>
      <c r="AFV14" s="966"/>
      <c r="AFW14" s="964"/>
      <c r="AFX14" s="964"/>
      <c r="AFY14" s="965"/>
      <c r="AFZ14" s="966"/>
      <c r="AGA14" s="964"/>
      <c r="AGB14" s="964"/>
      <c r="AGC14" s="965"/>
      <c r="AGD14" s="966"/>
      <c r="AGE14" s="964"/>
      <c r="AGF14" s="964"/>
      <c r="AGG14" s="965"/>
      <c r="AGH14" s="966"/>
      <c r="AGI14" s="964"/>
      <c r="AGJ14" s="964"/>
      <c r="AGK14" s="965"/>
      <c r="AGL14" s="966"/>
      <c r="AGM14" s="964"/>
      <c r="AGN14" s="964"/>
      <c r="AGO14" s="965"/>
      <c r="AGP14" s="966"/>
      <c r="AGQ14" s="964"/>
      <c r="AGR14" s="964"/>
      <c r="AGS14" s="965"/>
      <c r="AGT14" s="966"/>
      <c r="AGU14" s="964"/>
      <c r="AGV14" s="964"/>
      <c r="AGW14" s="965"/>
      <c r="AGX14" s="966"/>
      <c r="AGY14" s="964"/>
      <c r="AGZ14" s="964"/>
      <c r="AHA14" s="965"/>
      <c r="AHB14" s="966"/>
      <c r="AHC14" s="964"/>
      <c r="AHD14" s="964"/>
      <c r="AHE14" s="965"/>
      <c r="AHF14" s="966"/>
      <c r="AHG14" s="964"/>
      <c r="AHH14" s="964"/>
      <c r="AHI14" s="965"/>
      <c r="AHJ14" s="966"/>
      <c r="AHK14" s="964"/>
      <c r="AHL14" s="964"/>
      <c r="AHM14" s="965"/>
      <c r="AHN14" s="966"/>
      <c r="AHO14" s="964"/>
      <c r="AHP14" s="964"/>
      <c r="AHQ14" s="965"/>
      <c r="AHR14" s="966"/>
      <c r="AHS14" s="964"/>
      <c r="AHT14" s="964"/>
      <c r="AHU14" s="965"/>
      <c r="AHV14" s="966"/>
      <c r="AHW14" s="964"/>
      <c r="AHX14" s="964"/>
      <c r="AHY14" s="965"/>
      <c r="AHZ14" s="966"/>
      <c r="AIA14" s="964"/>
      <c r="AIB14" s="964"/>
      <c r="AIC14" s="965"/>
      <c r="AID14" s="966"/>
      <c r="AIE14" s="964"/>
      <c r="AIF14" s="964"/>
      <c r="AIG14" s="965"/>
      <c r="AIH14" s="966"/>
      <c r="AII14" s="964"/>
      <c r="AIJ14" s="964"/>
      <c r="AIK14" s="965"/>
      <c r="AIL14" s="966"/>
      <c r="AIM14" s="964"/>
      <c r="AIN14" s="964"/>
      <c r="AIO14" s="965"/>
      <c r="AIP14" s="966"/>
      <c r="AIQ14" s="964"/>
      <c r="AIR14" s="964"/>
      <c r="AIS14" s="965"/>
      <c r="AIT14" s="966"/>
      <c r="AIU14" s="964"/>
      <c r="AIV14" s="964"/>
      <c r="AIW14" s="965"/>
      <c r="AIX14" s="966"/>
      <c r="AIY14" s="964"/>
      <c r="AIZ14" s="964"/>
      <c r="AJA14" s="965"/>
      <c r="AJB14" s="966"/>
      <c r="AJC14" s="964"/>
      <c r="AJD14" s="964"/>
      <c r="AJE14" s="965"/>
      <c r="AJF14" s="966"/>
      <c r="AJG14" s="964"/>
      <c r="AJH14" s="964"/>
      <c r="AJI14" s="965"/>
      <c r="AJJ14" s="966"/>
      <c r="AJK14" s="964"/>
      <c r="AJL14" s="964"/>
      <c r="AJM14" s="965"/>
      <c r="AJN14" s="966"/>
      <c r="AJO14" s="964"/>
      <c r="AJP14" s="964"/>
      <c r="AJQ14" s="965"/>
      <c r="AJR14" s="966"/>
      <c r="AJS14" s="964"/>
      <c r="AJT14" s="964"/>
      <c r="AJU14" s="965"/>
      <c r="AJV14" s="966"/>
      <c r="AJW14" s="964"/>
      <c r="AJX14" s="964"/>
      <c r="AJY14" s="965"/>
      <c r="AJZ14" s="966"/>
      <c r="AKA14" s="964"/>
      <c r="AKB14" s="964"/>
      <c r="AKC14" s="965"/>
      <c r="AKD14" s="966"/>
      <c r="AKE14" s="964"/>
      <c r="AKF14" s="964"/>
      <c r="AKG14" s="965"/>
      <c r="AKH14" s="966"/>
      <c r="AKI14" s="964"/>
      <c r="AKJ14" s="964"/>
      <c r="AKK14" s="965"/>
      <c r="AKL14" s="966"/>
      <c r="AKM14" s="964"/>
      <c r="AKN14" s="964"/>
      <c r="AKO14" s="965"/>
      <c r="AKP14" s="966"/>
      <c r="AKQ14" s="964"/>
      <c r="AKR14" s="964"/>
      <c r="AKS14" s="965"/>
      <c r="AKT14" s="966"/>
      <c r="AKU14" s="964"/>
      <c r="AKV14" s="964"/>
      <c r="AKW14" s="965"/>
      <c r="AKX14" s="966"/>
      <c r="AKY14" s="964"/>
      <c r="AKZ14" s="964"/>
      <c r="ALA14" s="965"/>
      <c r="ALB14" s="966"/>
      <c r="ALC14" s="964"/>
      <c r="ALD14" s="964"/>
      <c r="ALE14" s="965"/>
      <c r="ALF14" s="966"/>
      <c r="ALG14" s="964"/>
      <c r="ALH14" s="964"/>
      <c r="ALI14" s="965"/>
      <c r="ALJ14" s="966"/>
      <c r="ALK14" s="964"/>
      <c r="ALL14" s="964"/>
      <c r="ALM14" s="965"/>
      <c r="ALN14" s="966"/>
      <c r="ALO14" s="964"/>
      <c r="ALP14" s="964"/>
      <c r="ALQ14" s="965"/>
      <c r="ALR14" s="966"/>
      <c r="ALS14" s="964"/>
      <c r="ALT14" s="964"/>
      <c r="ALU14" s="965"/>
      <c r="ALV14" s="966"/>
      <c r="ALW14" s="964"/>
      <c r="ALX14" s="964"/>
      <c r="ALY14" s="965"/>
      <c r="ALZ14" s="966"/>
      <c r="AMA14" s="964"/>
      <c r="AMB14" s="964"/>
      <c r="AMC14" s="965"/>
      <c r="AMD14" s="966"/>
      <c r="AME14" s="964"/>
      <c r="AMF14" s="964"/>
      <c r="AMG14" s="965"/>
      <c r="AMH14" s="966"/>
      <c r="AMI14" s="964"/>
      <c r="AMJ14" s="964"/>
      <c r="AMK14" s="965"/>
      <c r="AML14" s="966"/>
      <c r="AMM14" s="964"/>
      <c r="AMN14" s="964"/>
      <c r="AMO14" s="965"/>
      <c r="AMP14" s="966"/>
      <c r="AMQ14" s="964"/>
      <c r="AMR14" s="964"/>
      <c r="AMS14" s="965"/>
      <c r="AMT14" s="966"/>
      <c r="AMU14" s="964"/>
      <c r="AMV14" s="964"/>
      <c r="AMW14" s="965"/>
      <c r="AMX14" s="966"/>
      <c r="AMY14" s="964"/>
      <c r="AMZ14" s="964"/>
      <c r="ANA14" s="965"/>
      <c r="ANB14" s="966"/>
      <c r="ANC14" s="964"/>
      <c r="AND14" s="964"/>
      <c r="ANE14" s="965"/>
      <c r="ANF14" s="966"/>
      <c r="ANG14" s="964"/>
      <c r="ANH14" s="964"/>
      <c r="ANI14" s="965"/>
      <c r="ANJ14" s="966"/>
      <c r="ANK14" s="964"/>
      <c r="ANL14" s="964"/>
      <c r="ANM14" s="965"/>
      <c r="ANN14" s="966"/>
      <c r="ANO14" s="964"/>
      <c r="ANP14" s="964"/>
      <c r="ANQ14" s="965"/>
      <c r="ANR14" s="966"/>
      <c r="ANS14" s="964"/>
      <c r="ANT14" s="964"/>
      <c r="ANU14" s="965"/>
      <c r="ANV14" s="966"/>
      <c r="ANW14" s="964"/>
      <c r="ANX14" s="964"/>
      <c r="ANY14" s="965"/>
      <c r="ANZ14" s="966"/>
      <c r="AOA14" s="964"/>
      <c r="AOB14" s="964"/>
      <c r="AOC14" s="965"/>
      <c r="AOD14" s="966"/>
      <c r="AOE14" s="964"/>
      <c r="AOF14" s="964"/>
      <c r="AOG14" s="965"/>
      <c r="AOH14" s="966"/>
      <c r="AOI14" s="964"/>
      <c r="AOJ14" s="964"/>
      <c r="AOK14" s="965"/>
      <c r="AOL14" s="966"/>
      <c r="AOM14" s="964"/>
      <c r="AON14" s="964"/>
      <c r="AOO14" s="965"/>
      <c r="AOP14" s="966"/>
      <c r="AOQ14" s="964"/>
      <c r="AOR14" s="964"/>
      <c r="AOS14" s="965"/>
      <c r="AOT14" s="966"/>
      <c r="AOU14" s="964"/>
      <c r="AOV14" s="964"/>
      <c r="AOW14" s="965"/>
      <c r="AOX14" s="966"/>
      <c r="AOY14" s="964"/>
      <c r="AOZ14" s="964"/>
      <c r="APA14" s="965"/>
      <c r="APB14" s="966"/>
      <c r="APC14" s="964"/>
      <c r="APD14" s="964"/>
      <c r="APE14" s="965"/>
      <c r="APF14" s="966"/>
      <c r="APG14" s="964"/>
      <c r="APH14" s="964"/>
      <c r="API14" s="965"/>
      <c r="APJ14" s="966"/>
      <c r="APK14" s="964"/>
      <c r="APL14" s="964"/>
      <c r="APM14" s="965"/>
      <c r="APN14" s="966"/>
      <c r="APO14" s="964"/>
      <c r="APP14" s="964"/>
      <c r="APQ14" s="965"/>
      <c r="APR14" s="966"/>
      <c r="APS14" s="964"/>
      <c r="APT14" s="964"/>
      <c r="APU14" s="965"/>
      <c r="APV14" s="966"/>
      <c r="APW14" s="964"/>
      <c r="APX14" s="964"/>
      <c r="APY14" s="965"/>
      <c r="APZ14" s="966"/>
      <c r="AQA14" s="964"/>
      <c r="AQB14" s="964"/>
      <c r="AQC14" s="965"/>
      <c r="AQD14" s="966"/>
      <c r="AQE14" s="964"/>
      <c r="AQF14" s="964"/>
      <c r="AQG14" s="965"/>
      <c r="AQH14" s="966"/>
      <c r="AQI14" s="964"/>
      <c r="AQJ14" s="964"/>
      <c r="AQK14" s="965"/>
      <c r="AQL14" s="966"/>
      <c r="AQM14" s="964"/>
      <c r="AQN14" s="964"/>
      <c r="AQO14" s="965"/>
      <c r="AQP14" s="966"/>
      <c r="AQQ14" s="964"/>
      <c r="AQR14" s="964"/>
      <c r="AQS14" s="965"/>
      <c r="AQT14" s="966"/>
      <c r="AQU14" s="964"/>
      <c r="AQV14" s="964"/>
      <c r="AQW14" s="965"/>
      <c r="AQX14" s="966"/>
      <c r="AQY14" s="964"/>
      <c r="AQZ14" s="964"/>
      <c r="ARA14" s="965"/>
      <c r="ARB14" s="966"/>
      <c r="ARC14" s="964"/>
      <c r="ARD14" s="964"/>
      <c r="ARE14" s="965"/>
      <c r="ARF14" s="966"/>
      <c r="ARG14" s="964"/>
      <c r="ARH14" s="964"/>
      <c r="ARI14" s="965"/>
      <c r="ARJ14" s="966"/>
      <c r="ARK14" s="964"/>
      <c r="ARL14" s="964"/>
      <c r="ARM14" s="965"/>
      <c r="ARN14" s="966"/>
      <c r="ARO14" s="964"/>
      <c r="ARP14" s="964"/>
      <c r="ARQ14" s="965"/>
      <c r="ARR14" s="966"/>
      <c r="ARS14" s="964"/>
      <c r="ART14" s="964"/>
      <c r="ARU14" s="965"/>
      <c r="ARV14" s="966"/>
      <c r="ARW14" s="964"/>
      <c r="ARX14" s="964"/>
      <c r="ARY14" s="965"/>
      <c r="ARZ14" s="966"/>
      <c r="ASA14" s="964"/>
      <c r="ASB14" s="964"/>
      <c r="ASC14" s="965"/>
      <c r="ASD14" s="966"/>
      <c r="ASE14" s="964"/>
      <c r="ASF14" s="964"/>
      <c r="ASG14" s="965"/>
      <c r="ASH14" s="966"/>
      <c r="ASI14" s="964"/>
      <c r="ASJ14" s="964"/>
      <c r="ASK14" s="965"/>
      <c r="ASL14" s="966"/>
      <c r="ASM14" s="964"/>
      <c r="ASN14" s="964"/>
      <c r="ASO14" s="965"/>
      <c r="ASP14" s="966"/>
      <c r="ASQ14" s="964"/>
      <c r="ASR14" s="964"/>
      <c r="ASS14" s="965"/>
      <c r="AST14" s="966"/>
      <c r="ASU14" s="964"/>
      <c r="ASV14" s="964"/>
      <c r="ASW14" s="965"/>
      <c r="ASX14" s="966"/>
      <c r="ASY14" s="964"/>
      <c r="ASZ14" s="964"/>
      <c r="ATA14" s="965"/>
      <c r="ATB14" s="966"/>
      <c r="ATC14" s="964"/>
      <c r="ATD14" s="964"/>
      <c r="ATE14" s="965"/>
      <c r="ATF14" s="966"/>
      <c r="ATG14" s="964"/>
      <c r="ATH14" s="964"/>
      <c r="ATI14" s="965"/>
      <c r="ATJ14" s="966"/>
      <c r="ATK14" s="964"/>
      <c r="ATL14" s="964"/>
      <c r="ATM14" s="965"/>
      <c r="ATN14" s="966"/>
      <c r="ATO14" s="964"/>
      <c r="ATP14" s="964"/>
      <c r="ATQ14" s="965"/>
      <c r="ATR14" s="966"/>
      <c r="ATS14" s="964"/>
      <c r="ATT14" s="964"/>
      <c r="ATU14" s="965"/>
      <c r="ATV14" s="966"/>
      <c r="ATW14" s="964"/>
      <c r="ATX14" s="964"/>
      <c r="ATY14" s="965"/>
      <c r="ATZ14" s="966"/>
      <c r="AUA14" s="964"/>
      <c r="AUB14" s="964"/>
      <c r="AUC14" s="965"/>
      <c r="AUD14" s="966"/>
      <c r="AUE14" s="964"/>
      <c r="AUF14" s="964"/>
      <c r="AUG14" s="965"/>
      <c r="AUH14" s="966"/>
      <c r="AUI14" s="964"/>
      <c r="AUJ14" s="964"/>
      <c r="AUK14" s="965"/>
      <c r="AUL14" s="966"/>
      <c r="AUM14" s="964"/>
      <c r="AUN14" s="964"/>
      <c r="AUO14" s="965"/>
      <c r="AUP14" s="966"/>
      <c r="AUQ14" s="964"/>
      <c r="AUR14" s="964"/>
      <c r="AUS14" s="965"/>
      <c r="AUT14" s="966"/>
      <c r="AUU14" s="964"/>
      <c r="AUV14" s="964"/>
      <c r="AUW14" s="965"/>
      <c r="AUX14" s="966"/>
      <c r="AUY14" s="964"/>
      <c r="AUZ14" s="964"/>
      <c r="AVA14" s="965"/>
      <c r="AVB14" s="966"/>
      <c r="AVC14" s="964"/>
      <c r="AVD14" s="964"/>
      <c r="AVE14" s="965"/>
      <c r="AVF14" s="966"/>
      <c r="AVG14" s="964"/>
      <c r="AVH14" s="964"/>
      <c r="AVI14" s="965"/>
      <c r="AVJ14" s="966"/>
      <c r="AVK14" s="964"/>
      <c r="AVL14" s="964"/>
      <c r="AVM14" s="965"/>
      <c r="AVN14" s="966"/>
      <c r="AVO14" s="964"/>
      <c r="AVP14" s="964"/>
      <c r="AVQ14" s="965"/>
      <c r="AVR14" s="966"/>
      <c r="AVS14" s="964"/>
      <c r="AVT14" s="964"/>
      <c r="AVU14" s="965"/>
      <c r="AVV14" s="966"/>
      <c r="AVW14" s="964"/>
      <c r="AVX14" s="964"/>
      <c r="AVY14" s="965"/>
      <c r="AVZ14" s="966"/>
      <c r="AWA14" s="964"/>
      <c r="AWB14" s="964"/>
      <c r="AWC14" s="965"/>
      <c r="AWD14" s="966"/>
      <c r="AWE14" s="964"/>
      <c r="AWF14" s="964"/>
      <c r="AWG14" s="965"/>
      <c r="AWH14" s="966"/>
      <c r="AWI14" s="964"/>
      <c r="AWJ14" s="964"/>
      <c r="AWK14" s="965"/>
      <c r="AWL14" s="966"/>
      <c r="AWM14" s="964"/>
      <c r="AWN14" s="964"/>
      <c r="AWO14" s="965"/>
      <c r="AWP14" s="966"/>
      <c r="AWQ14" s="964"/>
      <c r="AWR14" s="964"/>
      <c r="AWS14" s="965"/>
      <c r="AWT14" s="966"/>
      <c r="AWU14" s="964"/>
      <c r="AWV14" s="964"/>
      <c r="AWW14" s="965"/>
      <c r="AWX14" s="966"/>
      <c r="AWY14" s="964"/>
      <c r="AWZ14" s="964"/>
      <c r="AXA14" s="965"/>
      <c r="AXB14" s="966"/>
      <c r="AXC14" s="964"/>
      <c r="AXD14" s="964"/>
      <c r="AXE14" s="965"/>
      <c r="AXF14" s="966"/>
      <c r="AXG14" s="964"/>
      <c r="AXH14" s="964"/>
      <c r="AXI14" s="965"/>
      <c r="AXJ14" s="966"/>
      <c r="AXK14" s="964"/>
      <c r="AXL14" s="964"/>
      <c r="AXM14" s="965"/>
      <c r="AXN14" s="966"/>
      <c r="AXO14" s="964"/>
      <c r="AXP14" s="964"/>
      <c r="AXQ14" s="965"/>
      <c r="AXR14" s="966"/>
      <c r="AXS14" s="964"/>
      <c r="AXT14" s="964"/>
      <c r="AXU14" s="965"/>
      <c r="AXV14" s="966"/>
      <c r="AXW14" s="964"/>
      <c r="AXX14" s="964"/>
      <c r="AXY14" s="965"/>
      <c r="AXZ14" s="966"/>
      <c r="AYA14" s="964"/>
      <c r="AYB14" s="964"/>
      <c r="AYC14" s="965"/>
      <c r="AYD14" s="966"/>
      <c r="AYE14" s="964"/>
      <c r="AYF14" s="964"/>
      <c r="AYG14" s="965"/>
      <c r="AYH14" s="966"/>
      <c r="AYI14" s="964"/>
      <c r="AYJ14" s="964"/>
      <c r="AYK14" s="965"/>
      <c r="AYL14" s="966"/>
      <c r="AYM14" s="964"/>
      <c r="AYN14" s="964"/>
      <c r="AYO14" s="965"/>
      <c r="AYP14" s="966"/>
      <c r="AYQ14" s="964"/>
      <c r="AYR14" s="964"/>
      <c r="AYS14" s="965"/>
      <c r="AYT14" s="966"/>
      <c r="AYU14" s="964"/>
      <c r="AYV14" s="964"/>
      <c r="AYW14" s="965"/>
      <c r="AYX14" s="966"/>
      <c r="AYY14" s="964"/>
      <c r="AYZ14" s="964"/>
      <c r="AZA14" s="965"/>
      <c r="AZB14" s="966"/>
      <c r="AZC14" s="964"/>
      <c r="AZD14" s="964"/>
      <c r="AZE14" s="965"/>
      <c r="AZF14" s="966"/>
      <c r="AZG14" s="964"/>
      <c r="AZH14" s="964"/>
      <c r="AZI14" s="965"/>
      <c r="AZJ14" s="966"/>
      <c r="AZK14" s="964"/>
      <c r="AZL14" s="964"/>
      <c r="AZM14" s="965"/>
      <c r="AZN14" s="966"/>
      <c r="AZO14" s="964"/>
      <c r="AZP14" s="964"/>
      <c r="AZQ14" s="965"/>
      <c r="AZR14" s="966"/>
      <c r="AZS14" s="964"/>
      <c r="AZT14" s="964"/>
      <c r="AZU14" s="965"/>
      <c r="AZV14" s="966"/>
      <c r="AZW14" s="964"/>
      <c r="AZX14" s="964"/>
      <c r="AZY14" s="965"/>
      <c r="AZZ14" s="966"/>
      <c r="BAA14" s="964"/>
      <c r="BAB14" s="964"/>
      <c r="BAC14" s="965"/>
      <c r="BAD14" s="966"/>
      <c r="BAE14" s="964"/>
      <c r="BAF14" s="964"/>
      <c r="BAG14" s="965"/>
      <c r="BAH14" s="966"/>
      <c r="BAI14" s="964"/>
      <c r="BAJ14" s="964"/>
      <c r="BAK14" s="965"/>
      <c r="BAL14" s="966"/>
      <c r="BAM14" s="964"/>
      <c r="BAN14" s="964"/>
      <c r="BAO14" s="965"/>
      <c r="BAP14" s="966"/>
      <c r="BAQ14" s="964"/>
      <c r="BAR14" s="964"/>
      <c r="BAS14" s="965"/>
      <c r="BAT14" s="966"/>
      <c r="BAU14" s="964"/>
      <c r="BAV14" s="964"/>
      <c r="BAW14" s="965"/>
      <c r="BAX14" s="966"/>
      <c r="BAY14" s="964"/>
      <c r="BAZ14" s="964"/>
      <c r="BBA14" s="965"/>
      <c r="BBB14" s="966"/>
      <c r="BBC14" s="964"/>
      <c r="BBD14" s="964"/>
      <c r="BBE14" s="965"/>
      <c r="BBF14" s="966"/>
      <c r="BBG14" s="964"/>
      <c r="BBH14" s="964"/>
      <c r="BBI14" s="965"/>
      <c r="BBJ14" s="966"/>
      <c r="BBK14" s="964"/>
      <c r="BBL14" s="964"/>
      <c r="BBM14" s="965"/>
      <c r="BBN14" s="966"/>
      <c r="BBO14" s="964"/>
      <c r="BBP14" s="964"/>
      <c r="BBQ14" s="965"/>
      <c r="BBR14" s="966"/>
      <c r="BBS14" s="964"/>
      <c r="BBT14" s="964"/>
      <c r="BBU14" s="965"/>
      <c r="BBV14" s="966"/>
      <c r="BBW14" s="964"/>
      <c r="BBX14" s="964"/>
      <c r="BBY14" s="965"/>
      <c r="BBZ14" s="966"/>
      <c r="BCA14" s="964"/>
      <c r="BCB14" s="964"/>
      <c r="BCC14" s="965"/>
      <c r="BCD14" s="966"/>
      <c r="BCE14" s="964"/>
      <c r="BCF14" s="964"/>
      <c r="BCG14" s="965"/>
      <c r="BCH14" s="966"/>
      <c r="BCI14" s="964"/>
      <c r="BCJ14" s="964"/>
      <c r="BCK14" s="965"/>
      <c r="BCL14" s="966"/>
      <c r="BCM14" s="964"/>
      <c r="BCN14" s="964"/>
      <c r="BCO14" s="965"/>
      <c r="BCP14" s="966"/>
      <c r="BCQ14" s="964"/>
      <c r="BCR14" s="964"/>
      <c r="BCS14" s="965"/>
      <c r="BCT14" s="966"/>
      <c r="BCU14" s="964"/>
      <c r="BCV14" s="964"/>
      <c r="BCW14" s="965"/>
      <c r="BCX14" s="966"/>
      <c r="BCY14" s="964"/>
      <c r="BCZ14" s="964"/>
      <c r="BDA14" s="965"/>
      <c r="BDB14" s="966"/>
      <c r="BDC14" s="964"/>
      <c r="BDD14" s="964"/>
      <c r="BDE14" s="965"/>
      <c r="BDF14" s="966"/>
      <c r="BDG14" s="964"/>
      <c r="BDH14" s="964"/>
      <c r="BDI14" s="965"/>
      <c r="BDJ14" s="966"/>
      <c r="BDK14" s="964"/>
      <c r="BDL14" s="964"/>
      <c r="BDM14" s="965"/>
      <c r="BDN14" s="966"/>
      <c r="BDO14" s="964"/>
      <c r="BDP14" s="964"/>
      <c r="BDQ14" s="965"/>
      <c r="BDR14" s="966"/>
      <c r="BDS14" s="964"/>
      <c r="BDT14" s="964"/>
      <c r="BDU14" s="965"/>
      <c r="BDV14" s="966"/>
      <c r="BDW14" s="964"/>
      <c r="BDX14" s="964"/>
      <c r="BDY14" s="965"/>
      <c r="BDZ14" s="966"/>
      <c r="BEA14" s="964"/>
      <c r="BEB14" s="964"/>
      <c r="BEC14" s="965"/>
      <c r="BED14" s="966"/>
      <c r="BEE14" s="964"/>
      <c r="BEF14" s="964"/>
      <c r="BEG14" s="965"/>
      <c r="BEH14" s="966"/>
      <c r="BEI14" s="964"/>
      <c r="BEJ14" s="964"/>
      <c r="BEK14" s="965"/>
      <c r="BEL14" s="966"/>
      <c r="BEM14" s="964"/>
      <c r="BEN14" s="964"/>
      <c r="BEO14" s="965"/>
      <c r="BEP14" s="966"/>
      <c r="BEQ14" s="964"/>
      <c r="BER14" s="964"/>
      <c r="BES14" s="965"/>
      <c r="BET14" s="966"/>
      <c r="BEU14" s="964"/>
      <c r="BEV14" s="964"/>
      <c r="BEW14" s="965"/>
      <c r="BEX14" s="966"/>
      <c r="BEY14" s="964"/>
      <c r="BEZ14" s="964"/>
      <c r="BFA14" s="965"/>
      <c r="BFB14" s="966"/>
      <c r="BFC14" s="964"/>
      <c r="BFD14" s="964"/>
      <c r="BFE14" s="965"/>
      <c r="BFF14" s="966"/>
      <c r="BFG14" s="964"/>
      <c r="BFH14" s="964"/>
      <c r="BFI14" s="965"/>
      <c r="BFJ14" s="966"/>
      <c r="BFK14" s="964"/>
      <c r="BFL14" s="964"/>
      <c r="BFM14" s="965"/>
      <c r="BFN14" s="966"/>
      <c r="BFO14" s="964"/>
      <c r="BFP14" s="964"/>
      <c r="BFQ14" s="965"/>
      <c r="BFR14" s="966"/>
      <c r="BFS14" s="964"/>
      <c r="BFT14" s="964"/>
      <c r="BFU14" s="965"/>
      <c r="BFV14" s="966"/>
      <c r="BFW14" s="964"/>
      <c r="BFX14" s="964"/>
      <c r="BFY14" s="965"/>
      <c r="BFZ14" s="966"/>
      <c r="BGA14" s="964"/>
      <c r="BGB14" s="964"/>
      <c r="BGC14" s="965"/>
      <c r="BGD14" s="966"/>
      <c r="BGE14" s="964"/>
      <c r="BGF14" s="964"/>
      <c r="BGG14" s="965"/>
      <c r="BGH14" s="966"/>
      <c r="BGI14" s="964"/>
      <c r="BGJ14" s="964"/>
      <c r="BGK14" s="965"/>
      <c r="BGL14" s="966"/>
      <c r="BGM14" s="964"/>
      <c r="BGN14" s="964"/>
      <c r="BGO14" s="965"/>
      <c r="BGP14" s="966"/>
      <c r="BGQ14" s="964"/>
      <c r="BGR14" s="964"/>
      <c r="BGS14" s="965"/>
      <c r="BGT14" s="966"/>
      <c r="BGU14" s="964"/>
      <c r="BGV14" s="964"/>
      <c r="BGW14" s="965"/>
      <c r="BGX14" s="966"/>
      <c r="BGY14" s="964"/>
      <c r="BGZ14" s="964"/>
      <c r="BHA14" s="965"/>
      <c r="BHB14" s="966"/>
      <c r="BHC14" s="964"/>
      <c r="BHD14" s="964"/>
      <c r="BHE14" s="965"/>
      <c r="BHF14" s="966"/>
      <c r="BHG14" s="964"/>
      <c r="BHH14" s="964"/>
      <c r="BHI14" s="965"/>
      <c r="BHJ14" s="966"/>
      <c r="BHK14" s="964"/>
      <c r="BHL14" s="964"/>
      <c r="BHM14" s="965"/>
      <c r="BHN14" s="966"/>
      <c r="BHO14" s="964"/>
      <c r="BHP14" s="964"/>
      <c r="BHQ14" s="965"/>
      <c r="BHR14" s="966"/>
      <c r="BHS14" s="964"/>
      <c r="BHT14" s="964"/>
      <c r="BHU14" s="965"/>
      <c r="BHV14" s="966"/>
      <c r="BHW14" s="964"/>
      <c r="BHX14" s="964"/>
      <c r="BHY14" s="965"/>
      <c r="BHZ14" s="966"/>
      <c r="BIA14" s="964"/>
      <c r="BIB14" s="964"/>
      <c r="BIC14" s="965"/>
      <c r="BID14" s="966"/>
      <c r="BIE14" s="964"/>
      <c r="BIF14" s="964"/>
      <c r="BIG14" s="965"/>
      <c r="BIH14" s="966"/>
      <c r="BII14" s="964"/>
      <c r="BIJ14" s="964"/>
      <c r="BIK14" s="965"/>
      <c r="BIL14" s="966"/>
      <c r="BIM14" s="964"/>
      <c r="BIN14" s="964"/>
      <c r="BIO14" s="965"/>
      <c r="BIP14" s="966"/>
      <c r="BIQ14" s="964"/>
      <c r="BIR14" s="964"/>
      <c r="BIS14" s="965"/>
      <c r="BIT14" s="966"/>
      <c r="BIU14" s="964"/>
      <c r="BIV14" s="964"/>
      <c r="BIW14" s="965"/>
      <c r="BIX14" s="966"/>
      <c r="BIY14" s="964"/>
      <c r="BIZ14" s="964"/>
      <c r="BJA14" s="965"/>
      <c r="BJB14" s="966"/>
      <c r="BJC14" s="964"/>
      <c r="BJD14" s="964"/>
      <c r="BJE14" s="965"/>
      <c r="BJF14" s="966"/>
      <c r="BJG14" s="964"/>
      <c r="BJH14" s="964"/>
      <c r="BJI14" s="965"/>
      <c r="BJJ14" s="966"/>
      <c r="BJK14" s="964"/>
      <c r="BJL14" s="964"/>
      <c r="BJM14" s="965"/>
      <c r="BJN14" s="966"/>
      <c r="BJO14" s="964"/>
      <c r="BJP14" s="964"/>
      <c r="BJQ14" s="965"/>
      <c r="BJR14" s="966"/>
      <c r="BJS14" s="964"/>
      <c r="BJT14" s="964"/>
      <c r="BJU14" s="965"/>
      <c r="BJV14" s="966"/>
      <c r="BJW14" s="964"/>
      <c r="BJX14" s="964"/>
      <c r="BJY14" s="965"/>
      <c r="BJZ14" s="966"/>
      <c r="BKA14" s="964"/>
      <c r="BKB14" s="964"/>
      <c r="BKC14" s="965"/>
      <c r="BKD14" s="966"/>
      <c r="BKE14" s="964"/>
      <c r="BKF14" s="964"/>
      <c r="BKG14" s="965"/>
      <c r="BKH14" s="966"/>
      <c r="BKI14" s="964"/>
      <c r="BKJ14" s="964"/>
      <c r="BKK14" s="965"/>
      <c r="BKL14" s="966"/>
      <c r="BKM14" s="964"/>
      <c r="BKN14" s="964"/>
      <c r="BKO14" s="965"/>
      <c r="BKP14" s="966"/>
      <c r="BKQ14" s="964"/>
      <c r="BKR14" s="964"/>
      <c r="BKS14" s="965"/>
      <c r="BKT14" s="966"/>
      <c r="BKU14" s="964"/>
      <c r="BKV14" s="964"/>
      <c r="BKW14" s="965"/>
      <c r="BKX14" s="966"/>
      <c r="BKY14" s="964"/>
      <c r="BKZ14" s="964"/>
      <c r="BLA14" s="965"/>
      <c r="BLB14" s="966"/>
      <c r="BLC14" s="964"/>
      <c r="BLD14" s="964"/>
      <c r="BLE14" s="965"/>
      <c r="BLF14" s="966"/>
      <c r="BLG14" s="964"/>
      <c r="BLH14" s="964"/>
      <c r="BLI14" s="965"/>
      <c r="BLJ14" s="966"/>
      <c r="BLK14" s="964"/>
      <c r="BLL14" s="964"/>
      <c r="BLM14" s="965"/>
      <c r="BLN14" s="966"/>
      <c r="BLO14" s="964"/>
      <c r="BLP14" s="964"/>
      <c r="BLQ14" s="965"/>
      <c r="BLR14" s="966"/>
      <c r="BLS14" s="964"/>
      <c r="BLT14" s="964"/>
      <c r="BLU14" s="965"/>
      <c r="BLV14" s="966"/>
      <c r="BLW14" s="964"/>
      <c r="BLX14" s="964"/>
      <c r="BLY14" s="965"/>
      <c r="BLZ14" s="966"/>
      <c r="BMA14" s="964"/>
      <c r="BMB14" s="964"/>
      <c r="BMC14" s="965"/>
      <c r="BMD14" s="966"/>
      <c r="BME14" s="964"/>
      <c r="BMF14" s="964"/>
      <c r="BMG14" s="965"/>
      <c r="BMH14" s="966"/>
      <c r="BMI14" s="964"/>
      <c r="BMJ14" s="964"/>
      <c r="BMK14" s="965"/>
      <c r="BML14" s="966"/>
      <c r="BMM14" s="964"/>
      <c r="BMN14" s="964"/>
      <c r="BMO14" s="965"/>
      <c r="BMP14" s="966"/>
      <c r="BMQ14" s="964"/>
      <c r="BMR14" s="964"/>
      <c r="BMS14" s="965"/>
      <c r="BMT14" s="966"/>
      <c r="BMU14" s="964"/>
      <c r="BMV14" s="964"/>
      <c r="BMW14" s="965"/>
      <c r="BMX14" s="966"/>
      <c r="BMY14" s="964"/>
      <c r="BMZ14" s="964"/>
      <c r="BNA14" s="965"/>
      <c r="BNB14" s="966"/>
      <c r="BNC14" s="964"/>
      <c r="BND14" s="964"/>
      <c r="BNE14" s="965"/>
      <c r="BNF14" s="966"/>
      <c r="BNG14" s="964"/>
      <c r="BNH14" s="964"/>
      <c r="BNI14" s="965"/>
      <c r="BNJ14" s="966"/>
      <c r="BNK14" s="964"/>
      <c r="BNL14" s="964"/>
      <c r="BNM14" s="965"/>
      <c r="BNN14" s="966"/>
      <c r="BNO14" s="964"/>
      <c r="BNP14" s="964"/>
      <c r="BNQ14" s="965"/>
      <c r="BNR14" s="966"/>
      <c r="BNS14" s="964"/>
      <c r="BNT14" s="964"/>
      <c r="BNU14" s="965"/>
      <c r="BNV14" s="966"/>
      <c r="BNW14" s="964"/>
      <c r="BNX14" s="964"/>
      <c r="BNY14" s="965"/>
      <c r="BNZ14" s="966"/>
      <c r="BOA14" s="964"/>
      <c r="BOB14" s="964"/>
      <c r="BOC14" s="965"/>
      <c r="BOD14" s="966"/>
      <c r="BOE14" s="964"/>
      <c r="BOF14" s="964"/>
      <c r="BOG14" s="965"/>
      <c r="BOH14" s="966"/>
      <c r="BOI14" s="964"/>
      <c r="BOJ14" s="964"/>
      <c r="BOK14" s="965"/>
      <c r="BOL14" s="966"/>
      <c r="BOM14" s="964"/>
      <c r="BON14" s="964"/>
      <c r="BOO14" s="965"/>
      <c r="BOP14" s="966"/>
      <c r="BOQ14" s="964"/>
      <c r="BOR14" s="964"/>
      <c r="BOS14" s="965"/>
      <c r="BOT14" s="966"/>
      <c r="BOU14" s="964"/>
      <c r="BOV14" s="964"/>
      <c r="BOW14" s="965"/>
      <c r="BOX14" s="966"/>
      <c r="BOY14" s="964"/>
      <c r="BOZ14" s="964"/>
      <c r="BPA14" s="965"/>
      <c r="BPB14" s="966"/>
      <c r="BPC14" s="964"/>
      <c r="BPD14" s="964"/>
      <c r="BPE14" s="965"/>
      <c r="BPF14" s="966"/>
      <c r="BPG14" s="964"/>
      <c r="BPH14" s="964"/>
      <c r="BPI14" s="965"/>
      <c r="BPJ14" s="966"/>
      <c r="BPK14" s="964"/>
      <c r="BPL14" s="964"/>
      <c r="BPM14" s="965"/>
      <c r="BPN14" s="966"/>
      <c r="BPO14" s="964"/>
      <c r="BPP14" s="964"/>
      <c r="BPQ14" s="965"/>
      <c r="BPR14" s="966"/>
      <c r="BPS14" s="964"/>
      <c r="BPT14" s="964"/>
      <c r="BPU14" s="965"/>
      <c r="BPV14" s="966"/>
      <c r="BPW14" s="964"/>
      <c r="BPX14" s="964"/>
      <c r="BPY14" s="965"/>
      <c r="BPZ14" s="966"/>
      <c r="BQA14" s="964"/>
      <c r="BQB14" s="964"/>
      <c r="BQC14" s="965"/>
      <c r="BQD14" s="966"/>
      <c r="BQE14" s="964"/>
      <c r="BQF14" s="964"/>
      <c r="BQG14" s="965"/>
      <c r="BQH14" s="966"/>
      <c r="BQI14" s="964"/>
      <c r="BQJ14" s="964"/>
      <c r="BQK14" s="965"/>
      <c r="BQL14" s="966"/>
      <c r="BQM14" s="964"/>
      <c r="BQN14" s="964"/>
      <c r="BQO14" s="965"/>
      <c r="BQP14" s="966"/>
      <c r="BQQ14" s="964"/>
      <c r="BQR14" s="964"/>
      <c r="BQS14" s="965"/>
      <c r="BQT14" s="966"/>
      <c r="BQU14" s="964"/>
      <c r="BQV14" s="964"/>
      <c r="BQW14" s="965"/>
      <c r="BQX14" s="966"/>
      <c r="BQY14" s="964"/>
      <c r="BQZ14" s="964"/>
      <c r="BRA14" s="965"/>
      <c r="BRB14" s="966"/>
      <c r="BRC14" s="964"/>
      <c r="BRD14" s="964"/>
      <c r="BRE14" s="965"/>
      <c r="BRF14" s="966"/>
      <c r="BRG14" s="964"/>
      <c r="BRH14" s="964"/>
      <c r="BRI14" s="965"/>
      <c r="BRJ14" s="966"/>
      <c r="BRK14" s="964"/>
      <c r="BRL14" s="964"/>
      <c r="BRM14" s="965"/>
      <c r="BRN14" s="966"/>
      <c r="BRO14" s="964"/>
      <c r="BRP14" s="964"/>
      <c r="BRQ14" s="965"/>
      <c r="BRR14" s="966"/>
      <c r="BRS14" s="964"/>
      <c r="BRT14" s="964"/>
      <c r="BRU14" s="965"/>
      <c r="BRV14" s="966"/>
      <c r="BRW14" s="964"/>
      <c r="BRX14" s="964"/>
      <c r="BRY14" s="965"/>
      <c r="BRZ14" s="966"/>
      <c r="BSA14" s="964"/>
      <c r="BSB14" s="964"/>
      <c r="BSC14" s="965"/>
      <c r="BSD14" s="966"/>
      <c r="BSE14" s="964"/>
      <c r="BSF14" s="964"/>
      <c r="BSG14" s="965"/>
      <c r="BSH14" s="966"/>
      <c r="BSI14" s="964"/>
      <c r="BSJ14" s="964"/>
      <c r="BSK14" s="965"/>
      <c r="BSL14" s="966"/>
      <c r="BSM14" s="964"/>
      <c r="BSN14" s="964"/>
      <c r="BSO14" s="965"/>
      <c r="BSP14" s="966"/>
      <c r="BSQ14" s="964"/>
      <c r="BSR14" s="964"/>
      <c r="BSS14" s="965"/>
      <c r="BST14" s="966"/>
      <c r="BSU14" s="964"/>
      <c r="BSV14" s="964"/>
      <c r="BSW14" s="965"/>
      <c r="BSX14" s="966"/>
      <c r="BSY14" s="964"/>
      <c r="BSZ14" s="964"/>
      <c r="BTA14" s="965"/>
      <c r="BTB14" s="966"/>
      <c r="BTC14" s="964"/>
      <c r="BTD14" s="964"/>
      <c r="BTE14" s="965"/>
      <c r="BTF14" s="966"/>
      <c r="BTG14" s="964"/>
      <c r="BTH14" s="964"/>
      <c r="BTI14" s="965"/>
      <c r="BTJ14" s="966"/>
      <c r="BTK14" s="964"/>
      <c r="BTL14" s="964"/>
      <c r="BTM14" s="965"/>
      <c r="BTN14" s="966"/>
      <c r="BTO14" s="964"/>
      <c r="BTP14" s="964"/>
      <c r="BTQ14" s="965"/>
      <c r="BTR14" s="966"/>
      <c r="BTS14" s="964"/>
      <c r="BTT14" s="964"/>
      <c r="BTU14" s="965"/>
      <c r="BTV14" s="966"/>
      <c r="BTW14" s="964"/>
      <c r="BTX14" s="964"/>
      <c r="BTY14" s="965"/>
      <c r="BTZ14" s="966"/>
      <c r="BUA14" s="964"/>
      <c r="BUB14" s="964"/>
      <c r="BUC14" s="965"/>
      <c r="BUD14" s="966"/>
      <c r="BUE14" s="964"/>
      <c r="BUF14" s="964"/>
      <c r="BUG14" s="965"/>
      <c r="BUH14" s="966"/>
      <c r="BUI14" s="964"/>
      <c r="BUJ14" s="964"/>
      <c r="BUK14" s="965"/>
      <c r="BUL14" s="966"/>
      <c r="BUM14" s="964"/>
      <c r="BUN14" s="964"/>
      <c r="BUO14" s="965"/>
      <c r="BUP14" s="966"/>
      <c r="BUQ14" s="964"/>
      <c r="BUR14" s="964"/>
      <c r="BUS14" s="965"/>
      <c r="BUT14" s="966"/>
      <c r="BUU14" s="964"/>
      <c r="BUV14" s="964"/>
      <c r="BUW14" s="965"/>
      <c r="BUX14" s="966"/>
      <c r="BUY14" s="964"/>
      <c r="BUZ14" s="964"/>
      <c r="BVA14" s="965"/>
      <c r="BVB14" s="966"/>
      <c r="BVC14" s="964"/>
      <c r="BVD14" s="964"/>
      <c r="BVE14" s="965"/>
      <c r="BVF14" s="966"/>
      <c r="BVG14" s="964"/>
      <c r="BVH14" s="964"/>
      <c r="BVI14" s="965"/>
      <c r="BVJ14" s="966"/>
      <c r="BVK14" s="964"/>
      <c r="BVL14" s="964"/>
      <c r="BVM14" s="965"/>
      <c r="BVN14" s="966"/>
      <c r="BVO14" s="964"/>
      <c r="BVP14" s="964"/>
      <c r="BVQ14" s="965"/>
      <c r="BVR14" s="966"/>
      <c r="BVS14" s="964"/>
      <c r="BVT14" s="964"/>
      <c r="BVU14" s="965"/>
      <c r="BVV14" s="966"/>
      <c r="BVW14" s="964"/>
      <c r="BVX14" s="964"/>
      <c r="BVY14" s="965"/>
      <c r="BVZ14" s="966"/>
      <c r="BWA14" s="964"/>
      <c r="BWB14" s="964"/>
      <c r="BWC14" s="965"/>
      <c r="BWD14" s="966"/>
      <c r="BWE14" s="964"/>
      <c r="BWF14" s="964"/>
      <c r="BWG14" s="965"/>
      <c r="BWH14" s="966"/>
      <c r="BWI14" s="964"/>
      <c r="BWJ14" s="964"/>
      <c r="BWK14" s="965"/>
      <c r="BWL14" s="966"/>
      <c r="BWM14" s="964"/>
      <c r="BWN14" s="964"/>
      <c r="BWO14" s="965"/>
      <c r="BWP14" s="966"/>
      <c r="BWQ14" s="964"/>
      <c r="BWR14" s="964"/>
      <c r="BWS14" s="965"/>
      <c r="BWT14" s="966"/>
      <c r="BWU14" s="964"/>
      <c r="BWV14" s="964"/>
      <c r="BWW14" s="965"/>
      <c r="BWX14" s="966"/>
      <c r="BWY14" s="964"/>
      <c r="BWZ14" s="964"/>
      <c r="BXA14" s="965"/>
      <c r="BXB14" s="966"/>
      <c r="BXC14" s="964"/>
      <c r="BXD14" s="964"/>
      <c r="BXE14" s="965"/>
      <c r="BXF14" s="966"/>
      <c r="BXG14" s="964"/>
      <c r="BXH14" s="964"/>
      <c r="BXI14" s="965"/>
      <c r="BXJ14" s="966"/>
      <c r="BXK14" s="964"/>
      <c r="BXL14" s="964"/>
      <c r="BXM14" s="965"/>
      <c r="BXN14" s="966"/>
      <c r="BXO14" s="964"/>
      <c r="BXP14" s="964"/>
      <c r="BXQ14" s="965"/>
      <c r="BXR14" s="966"/>
      <c r="BXS14" s="964"/>
      <c r="BXT14" s="964"/>
      <c r="BXU14" s="965"/>
      <c r="BXV14" s="966"/>
      <c r="BXW14" s="964"/>
      <c r="BXX14" s="964"/>
      <c r="BXY14" s="965"/>
      <c r="BXZ14" s="966"/>
      <c r="BYA14" s="964"/>
      <c r="BYB14" s="964"/>
      <c r="BYC14" s="965"/>
      <c r="BYD14" s="966"/>
      <c r="BYE14" s="964"/>
      <c r="BYF14" s="964"/>
      <c r="BYG14" s="965"/>
      <c r="BYH14" s="966"/>
      <c r="BYI14" s="964"/>
      <c r="BYJ14" s="964"/>
      <c r="BYK14" s="965"/>
      <c r="BYL14" s="966"/>
      <c r="BYM14" s="964"/>
      <c r="BYN14" s="964"/>
      <c r="BYO14" s="965"/>
      <c r="BYP14" s="966"/>
      <c r="BYQ14" s="964"/>
      <c r="BYR14" s="964"/>
      <c r="BYS14" s="965"/>
      <c r="BYT14" s="966"/>
      <c r="BYU14" s="964"/>
      <c r="BYV14" s="964"/>
      <c r="BYW14" s="965"/>
      <c r="BYX14" s="966"/>
      <c r="BYY14" s="964"/>
      <c r="BYZ14" s="964"/>
      <c r="BZA14" s="965"/>
      <c r="BZB14" s="966"/>
      <c r="BZC14" s="964"/>
      <c r="BZD14" s="964"/>
      <c r="BZE14" s="965"/>
      <c r="BZF14" s="966"/>
      <c r="BZG14" s="964"/>
      <c r="BZH14" s="964"/>
      <c r="BZI14" s="965"/>
      <c r="BZJ14" s="966"/>
      <c r="BZK14" s="964"/>
      <c r="BZL14" s="964"/>
      <c r="BZM14" s="965"/>
      <c r="BZN14" s="966"/>
      <c r="BZO14" s="964"/>
      <c r="BZP14" s="964"/>
      <c r="BZQ14" s="965"/>
      <c r="BZR14" s="966"/>
      <c r="BZS14" s="964"/>
      <c r="BZT14" s="964"/>
      <c r="BZU14" s="965"/>
      <c r="BZV14" s="966"/>
      <c r="BZW14" s="964"/>
      <c r="BZX14" s="964"/>
      <c r="BZY14" s="965"/>
      <c r="BZZ14" s="966"/>
      <c r="CAA14" s="964"/>
      <c r="CAB14" s="964"/>
      <c r="CAC14" s="965"/>
      <c r="CAD14" s="966"/>
      <c r="CAE14" s="964"/>
      <c r="CAF14" s="964"/>
      <c r="CAG14" s="965"/>
      <c r="CAH14" s="966"/>
      <c r="CAI14" s="964"/>
      <c r="CAJ14" s="964"/>
      <c r="CAK14" s="965"/>
      <c r="CAL14" s="966"/>
      <c r="CAM14" s="964"/>
      <c r="CAN14" s="964"/>
      <c r="CAO14" s="965"/>
      <c r="CAP14" s="966"/>
      <c r="CAQ14" s="964"/>
      <c r="CAR14" s="964"/>
      <c r="CAS14" s="965"/>
      <c r="CAT14" s="966"/>
      <c r="CAU14" s="964"/>
      <c r="CAV14" s="964"/>
      <c r="CAW14" s="965"/>
      <c r="CAX14" s="966"/>
      <c r="CAY14" s="964"/>
      <c r="CAZ14" s="964"/>
      <c r="CBA14" s="965"/>
      <c r="CBB14" s="966"/>
      <c r="CBC14" s="964"/>
      <c r="CBD14" s="964"/>
      <c r="CBE14" s="965"/>
      <c r="CBF14" s="966"/>
      <c r="CBG14" s="964"/>
      <c r="CBH14" s="964"/>
      <c r="CBI14" s="965"/>
      <c r="CBJ14" s="966"/>
      <c r="CBK14" s="964"/>
      <c r="CBL14" s="964"/>
      <c r="CBM14" s="965"/>
      <c r="CBN14" s="966"/>
      <c r="CBO14" s="964"/>
      <c r="CBP14" s="964"/>
      <c r="CBQ14" s="965"/>
      <c r="CBR14" s="966"/>
      <c r="CBS14" s="964"/>
      <c r="CBT14" s="964"/>
      <c r="CBU14" s="965"/>
      <c r="CBV14" s="966"/>
      <c r="CBW14" s="964"/>
      <c r="CBX14" s="964"/>
      <c r="CBY14" s="965"/>
      <c r="CBZ14" s="966"/>
      <c r="CCA14" s="964"/>
      <c r="CCB14" s="964"/>
      <c r="CCC14" s="965"/>
      <c r="CCD14" s="966"/>
      <c r="CCE14" s="964"/>
      <c r="CCF14" s="964"/>
      <c r="CCG14" s="965"/>
      <c r="CCH14" s="966"/>
      <c r="CCI14" s="964"/>
      <c r="CCJ14" s="964"/>
      <c r="CCK14" s="965"/>
      <c r="CCL14" s="966"/>
      <c r="CCM14" s="964"/>
      <c r="CCN14" s="964"/>
      <c r="CCO14" s="965"/>
      <c r="CCP14" s="966"/>
      <c r="CCQ14" s="964"/>
      <c r="CCR14" s="964"/>
      <c r="CCS14" s="965"/>
      <c r="CCT14" s="966"/>
      <c r="CCU14" s="964"/>
      <c r="CCV14" s="964"/>
      <c r="CCW14" s="965"/>
      <c r="CCX14" s="966"/>
      <c r="CCY14" s="964"/>
      <c r="CCZ14" s="964"/>
      <c r="CDA14" s="965"/>
      <c r="CDB14" s="966"/>
      <c r="CDC14" s="964"/>
      <c r="CDD14" s="964"/>
      <c r="CDE14" s="965"/>
      <c r="CDF14" s="966"/>
      <c r="CDG14" s="964"/>
      <c r="CDH14" s="964"/>
      <c r="CDI14" s="965"/>
      <c r="CDJ14" s="966"/>
      <c r="CDK14" s="964"/>
      <c r="CDL14" s="964"/>
      <c r="CDM14" s="965"/>
      <c r="CDN14" s="966"/>
      <c r="CDO14" s="964"/>
      <c r="CDP14" s="964"/>
      <c r="CDQ14" s="965"/>
      <c r="CDR14" s="966"/>
      <c r="CDS14" s="964"/>
      <c r="CDT14" s="964"/>
      <c r="CDU14" s="965"/>
      <c r="CDV14" s="966"/>
      <c r="CDW14" s="964"/>
      <c r="CDX14" s="964"/>
      <c r="CDY14" s="965"/>
      <c r="CDZ14" s="966"/>
      <c r="CEA14" s="964"/>
      <c r="CEB14" s="964"/>
      <c r="CEC14" s="965"/>
      <c r="CED14" s="966"/>
      <c r="CEE14" s="964"/>
      <c r="CEF14" s="964"/>
      <c r="CEG14" s="965"/>
      <c r="CEH14" s="966"/>
      <c r="CEI14" s="964"/>
      <c r="CEJ14" s="964"/>
      <c r="CEK14" s="965"/>
      <c r="CEL14" s="966"/>
      <c r="CEM14" s="964"/>
      <c r="CEN14" s="964"/>
      <c r="CEO14" s="965"/>
      <c r="CEP14" s="966"/>
      <c r="CEQ14" s="964"/>
      <c r="CER14" s="964"/>
      <c r="CES14" s="965"/>
      <c r="CET14" s="966"/>
      <c r="CEU14" s="964"/>
      <c r="CEV14" s="964"/>
      <c r="CEW14" s="965"/>
      <c r="CEX14" s="966"/>
      <c r="CEY14" s="964"/>
      <c r="CEZ14" s="964"/>
      <c r="CFA14" s="965"/>
      <c r="CFB14" s="966"/>
      <c r="CFC14" s="964"/>
      <c r="CFD14" s="964"/>
      <c r="CFE14" s="965"/>
      <c r="CFF14" s="966"/>
      <c r="CFG14" s="964"/>
      <c r="CFH14" s="964"/>
      <c r="CFI14" s="965"/>
      <c r="CFJ14" s="966"/>
      <c r="CFK14" s="964"/>
      <c r="CFL14" s="964"/>
      <c r="CFM14" s="965"/>
      <c r="CFN14" s="966"/>
      <c r="CFO14" s="964"/>
      <c r="CFP14" s="964"/>
      <c r="CFQ14" s="965"/>
      <c r="CFR14" s="966"/>
      <c r="CFS14" s="964"/>
      <c r="CFT14" s="964"/>
      <c r="CFU14" s="965"/>
      <c r="CFV14" s="966"/>
      <c r="CFW14" s="964"/>
      <c r="CFX14" s="964"/>
      <c r="CFY14" s="965"/>
      <c r="CFZ14" s="966"/>
      <c r="CGA14" s="964"/>
      <c r="CGB14" s="964"/>
      <c r="CGC14" s="965"/>
      <c r="CGD14" s="966"/>
      <c r="CGE14" s="964"/>
      <c r="CGF14" s="964"/>
      <c r="CGG14" s="965"/>
      <c r="CGH14" s="966"/>
      <c r="CGI14" s="964"/>
      <c r="CGJ14" s="964"/>
      <c r="CGK14" s="965"/>
      <c r="CGL14" s="966"/>
      <c r="CGM14" s="964"/>
      <c r="CGN14" s="964"/>
      <c r="CGO14" s="965"/>
      <c r="CGP14" s="966"/>
      <c r="CGQ14" s="964"/>
      <c r="CGR14" s="964"/>
      <c r="CGS14" s="965"/>
      <c r="CGT14" s="966"/>
      <c r="CGU14" s="964"/>
      <c r="CGV14" s="964"/>
      <c r="CGW14" s="965"/>
      <c r="CGX14" s="966"/>
      <c r="CGY14" s="964"/>
      <c r="CGZ14" s="964"/>
      <c r="CHA14" s="965"/>
      <c r="CHB14" s="966"/>
      <c r="CHC14" s="964"/>
      <c r="CHD14" s="964"/>
      <c r="CHE14" s="965"/>
      <c r="CHF14" s="966"/>
      <c r="CHG14" s="964"/>
      <c r="CHH14" s="964"/>
      <c r="CHI14" s="965"/>
      <c r="CHJ14" s="966"/>
      <c r="CHK14" s="964"/>
      <c r="CHL14" s="964"/>
      <c r="CHM14" s="965"/>
      <c r="CHN14" s="966"/>
      <c r="CHO14" s="964"/>
      <c r="CHP14" s="964"/>
      <c r="CHQ14" s="965"/>
      <c r="CHR14" s="966"/>
      <c r="CHS14" s="964"/>
      <c r="CHT14" s="964"/>
      <c r="CHU14" s="965"/>
      <c r="CHV14" s="966"/>
      <c r="CHW14" s="964"/>
      <c r="CHX14" s="964"/>
      <c r="CHY14" s="965"/>
      <c r="CHZ14" s="966"/>
      <c r="CIA14" s="964"/>
      <c r="CIB14" s="964"/>
      <c r="CIC14" s="965"/>
      <c r="CID14" s="966"/>
      <c r="CIE14" s="964"/>
      <c r="CIF14" s="964"/>
      <c r="CIG14" s="965"/>
      <c r="CIH14" s="966"/>
      <c r="CII14" s="964"/>
      <c r="CIJ14" s="964"/>
      <c r="CIK14" s="965"/>
      <c r="CIL14" s="966"/>
      <c r="CIM14" s="964"/>
      <c r="CIN14" s="964"/>
      <c r="CIO14" s="965"/>
      <c r="CIP14" s="966"/>
      <c r="CIQ14" s="964"/>
      <c r="CIR14" s="964"/>
      <c r="CIS14" s="965"/>
      <c r="CIT14" s="966"/>
      <c r="CIU14" s="964"/>
      <c r="CIV14" s="964"/>
      <c r="CIW14" s="965"/>
      <c r="CIX14" s="966"/>
      <c r="CIY14" s="964"/>
      <c r="CIZ14" s="964"/>
      <c r="CJA14" s="965"/>
      <c r="CJB14" s="966"/>
      <c r="CJC14" s="964"/>
      <c r="CJD14" s="964"/>
      <c r="CJE14" s="965"/>
      <c r="CJF14" s="966"/>
      <c r="CJG14" s="964"/>
      <c r="CJH14" s="964"/>
      <c r="CJI14" s="965"/>
      <c r="CJJ14" s="966"/>
      <c r="CJK14" s="964"/>
      <c r="CJL14" s="964"/>
      <c r="CJM14" s="965"/>
      <c r="CJN14" s="966"/>
      <c r="CJO14" s="964"/>
      <c r="CJP14" s="964"/>
      <c r="CJQ14" s="965"/>
      <c r="CJR14" s="966"/>
      <c r="CJS14" s="964"/>
      <c r="CJT14" s="964"/>
      <c r="CJU14" s="965"/>
      <c r="CJV14" s="966"/>
      <c r="CJW14" s="964"/>
      <c r="CJX14" s="964"/>
      <c r="CJY14" s="965"/>
      <c r="CJZ14" s="966"/>
      <c r="CKA14" s="964"/>
      <c r="CKB14" s="964"/>
      <c r="CKC14" s="965"/>
      <c r="CKD14" s="966"/>
      <c r="CKE14" s="964"/>
      <c r="CKF14" s="964"/>
      <c r="CKG14" s="965"/>
      <c r="CKH14" s="966"/>
      <c r="CKI14" s="964"/>
      <c r="CKJ14" s="964"/>
      <c r="CKK14" s="965"/>
      <c r="CKL14" s="966"/>
      <c r="CKM14" s="964"/>
      <c r="CKN14" s="964"/>
      <c r="CKO14" s="965"/>
      <c r="CKP14" s="966"/>
      <c r="CKQ14" s="964"/>
      <c r="CKR14" s="964"/>
      <c r="CKS14" s="965"/>
      <c r="CKT14" s="966"/>
      <c r="CKU14" s="964"/>
      <c r="CKV14" s="964"/>
      <c r="CKW14" s="965"/>
      <c r="CKX14" s="966"/>
      <c r="CKY14" s="964"/>
      <c r="CKZ14" s="964"/>
      <c r="CLA14" s="965"/>
      <c r="CLB14" s="966"/>
      <c r="CLC14" s="964"/>
      <c r="CLD14" s="964"/>
      <c r="CLE14" s="965"/>
      <c r="CLF14" s="966"/>
      <c r="CLG14" s="964"/>
      <c r="CLH14" s="964"/>
      <c r="CLI14" s="965"/>
      <c r="CLJ14" s="966"/>
      <c r="CLK14" s="964"/>
      <c r="CLL14" s="964"/>
      <c r="CLM14" s="965"/>
      <c r="CLN14" s="966"/>
      <c r="CLO14" s="964"/>
      <c r="CLP14" s="964"/>
      <c r="CLQ14" s="965"/>
      <c r="CLR14" s="966"/>
      <c r="CLS14" s="964"/>
      <c r="CLT14" s="964"/>
      <c r="CLU14" s="965"/>
      <c r="CLV14" s="966"/>
      <c r="CLW14" s="964"/>
      <c r="CLX14" s="964"/>
      <c r="CLY14" s="965"/>
      <c r="CLZ14" s="966"/>
      <c r="CMA14" s="964"/>
      <c r="CMB14" s="964"/>
      <c r="CMC14" s="965"/>
      <c r="CMD14" s="966"/>
      <c r="CME14" s="964"/>
      <c r="CMF14" s="964"/>
      <c r="CMG14" s="965"/>
      <c r="CMH14" s="966"/>
      <c r="CMI14" s="964"/>
      <c r="CMJ14" s="964"/>
      <c r="CMK14" s="965"/>
      <c r="CML14" s="966"/>
      <c r="CMM14" s="964"/>
      <c r="CMN14" s="964"/>
      <c r="CMO14" s="965"/>
      <c r="CMP14" s="966"/>
      <c r="CMQ14" s="964"/>
      <c r="CMR14" s="964"/>
      <c r="CMS14" s="965"/>
      <c r="CMT14" s="966"/>
      <c r="CMU14" s="964"/>
      <c r="CMV14" s="964"/>
      <c r="CMW14" s="965"/>
      <c r="CMX14" s="966"/>
      <c r="CMY14" s="964"/>
      <c r="CMZ14" s="964"/>
      <c r="CNA14" s="965"/>
      <c r="CNB14" s="966"/>
      <c r="CNC14" s="964"/>
      <c r="CND14" s="964"/>
      <c r="CNE14" s="965"/>
      <c r="CNF14" s="966"/>
      <c r="CNG14" s="964"/>
      <c r="CNH14" s="964"/>
      <c r="CNI14" s="965"/>
      <c r="CNJ14" s="966"/>
      <c r="CNK14" s="964"/>
      <c r="CNL14" s="964"/>
      <c r="CNM14" s="965"/>
      <c r="CNN14" s="966"/>
      <c r="CNO14" s="964"/>
      <c r="CNP14" s="964"/>
      <c r="CNQ14" s="965"/>
      <c r="CNR14" s="966"/>
      <c r="CNS14" s="964"/>
      <c r="CNT14" s="964"/>
      <c r="CNU14" s="965"/>
      <c r="CNV14" s="966"/>
      <c r="CNW14" s="964"/>
      <c r="CNX14" s="964"/>
      <c r="CNY14" s="965"/>
      <c r="CNZ14" s="966"/>
      <c r="COA14" s="964"/>
      <c r="COB14" s="964"/>
      <c r="COC14" s="965"/>
      <c r="COD14" s="966"/>
      <c r="COE14" s="964"/>
      <c r="COF14" s="964"/>
      <c r="COG14" s="965"/>
      <c r="COH14" s="966"/>
      <c r="COI14" s="964"/>
      <c r="COJ14" s="964"/>
      <c r="COK14" s="965"/>
      <c r="COL14" s="966"/>
      <c r="COM14" s="964"/>
      <c r="CON14" s="964"/>
      <c r="COO14" s="965"/>
      <c r="COP14" s="966"/>
      <c r="COQ14" s="964"/>
      <c r="COR14" s="964"/>
      <c r="COS14" s="965"/>
      <c r="COT14" s="966"/>
      <c r="COU14" s="964"/>
      <c r="COV14" s="964"/>
      <c r="COW14" s="965"/>
      <c r="COX14" s="966"/>
      <c r="COY14" s="964"/>
      <c r="COZ14" s="964"/>
      <c r="CPA14" s="965"/>
      <c r="CPB14" s="966"/>
      <c r="CPC14" s="964"/>
      <c r="CPD14" s="964"/>
      <c r="CPE14" s="965"/>
      <c r="CPF14" s="966"/>
      <c r="CPG14" s="964"/>
      <c r="CPH14" s="964"/>
      <c r="CPI14" s="965"/>
      <c r="CPJ14" s="966"/>
      <c r="CPK14" s="964"/>
      <c r="CPL14" s="964"/>
      <c r="CPM14" s="965"/>
      <c r="CPN14" s="966"/>
      <c r="CPO14" s="964"/>
      <c r="CPP14" s="964"/>
      <c r="CPQ14" s="965"/>
      <c r="CPR14" s="966"/>
      <c r="CPS14" s="964"/>
      <c r="CPT14" s="964"/>
      <c r="CPU14" s="965"/>
      <c r="CPV14" s="966"/>
      <c r="CPW14" s="964"/>
      <c r="CPX14" s="964"/>
      <c r="CPY14" s="965"/>
      <c r="CPZ14" s="966"/>
      <c r="CQA14" s="964"/>
      <c r="CQB14" s="964"/>
      <c r="CQC14" s="965"/>
      <c r="CQD14" s="966"/>
      <c r="CQE14" s="964"/>
      <c r="CQF14" s="964"/>
      <c r="CQG14" s="965"/>
      <c r="CQH14" s="966"/>
      <c r="CQI14" s="964"/>
      <c r="CQJ14" s="964"/>
      <c r="CQK14" s="965"/>
      <c r="CQL14" s="966"/>
      <c r="CQM14" s="964"/>
      <c r="CQN14" s="964"/>
      <c r="CQO14" s="965"/>
      <c r="CQP14" s="966"/>
      <c r="CQQ14" s="964"/>
      <c r="CQR14" s="964"/>
      <c r="CQS14" s="965"/>
      <c r="CQT14" s="966"/>
      <c r="CQU14" s="964"/>
      <c r="CQV14" s="964"/>
      <c r="CQW14" s="965"/>
      <c r="CQX14" s="966"/>
      <c r="CQY14" s="964"/>
      <c r="CQZ14" s="964"/>
      <c r="CRA14" s="965"/>
      <c r="CRB14" s="966"/>
      <c r="CRC14" s="964"/>
      <c r="CRD14" s="964"/>
      <c r="CRE14" s="965"/>
      <c r="CRF14" s="966"/>
      <c r="CRG14" s="964"/>
      <c r="CRH14" s="964"/>
      <c r="CRI14" s="965"/>
      <c r="CRJ14" s="966"/>
      <c r="CRK14" s="964"/>
      <c r="CRL14" s="964"/>
      <c r="CRM14" s="965"/>
      <c r="CRN14" s="966"/>
      <c r="CRO14" s="964"/>
      <c r="CRP14" s="964"/>
      <c r="CRQ14" s="965"/>
      <c r="CRR14" s="966"/>
      <c r="CRS14" s="964"/>
      <c r="CRT14" s="964"/>
      <c r="CRU14" s="965"/>
      <c r="CRV14" s="966"/>
      <c r="CRW14" s="964"/>
      <c r="CRX14" s="964"/>
      <c r="CRY14" s="965"/>
      <c r="CRZ14" s="966"/>
      <c r="CSA14" s="964"/>
      <c r="CSB14" s="964"/>
      <c r="CSC14" s="965"/>
      <c r="CSD14" s="966"/>
      <c r="CSE14" s="964"/>
      <c r="CSF14" s="964"/>
      <c r="CSG14" s="965"/>
      <c r="CSH14" s="966"/>
      <c r="CSI14" s="964"/>
      <c r="CSJ14" s="964"/>
      <c r="CSK14" s="965"/>
      <c r="CSL14" s="966"/>
      <c r="CSM14" s="964"/>
      <c r="CSN14" s="964"/>
      <c r="CSO14" s="965"/>
      <c r="CSP14" s="966"/>
      <c r="CSQ14" s="964"/>
      <c r="CSR14" s="964"/>
      <c r="CSS14" s="965"/>
      <c r="CST14" s="966"/>
      <c r="CSU14" s="964"/>
      <c r="CSV14" s="964"/>
      <c r="CSW14" s="965"/>
      <c r="CSX14" s="966"/>
      <c r="CSY14" s="964"/>
      <c r="CSZ14" s="964"/>
      <c r="CTA14" s="965"/>
      <c r="CTB14" s="966"/>
      <c r="CTC14" s="964"/>
      <c r="CTD14" s="964"/>
      <c r="CTE14" s="965"/>
      <c r="CTF14" s="966"/>
      <c r="CTG14" s="964"/>
      <c r="CTH14" s="964"/>
      <c r="CTI14" s="965"/>
      <c r="CTJ14" s="966"/>
      <c r="CTK14" s="964"/>
      <c r="CTL14" s="964"/>
      <c r="CTM14" s="965"/>
      <c r="CTN14" s="966"/>
      <c r="CTO14" s="964"/>
      <c r="CTP14" s="964"/>
      <c r="CTQ14" s="965"/>
      <c r="CTR14" s="966"/>
      <c r="CTS14" s="964"/>
      <c r="CTT14" s="964"/>
      <c r="CTU14" s="965"/>
      <c r="CTV14" s="966"/>
      <c r="CTW14" s="964"/>
      <c r="CTX14" s="964"/>
      <c r="CTY14" s="965"/>
      <c r="CTZ14" s="966"/>
      <c r="CUA14" s="964"/>
      <c r="CUB14" s="964"/>
      <c r="CUC14" s="965"/>
      <c r="CUD14" s="966"/>
      <c r="CUE14" s="964"/>
      <c r="CUF14" s="964"/>
      <c r="CUG14" s="965"/>
      <c r="CUH14" s="966"/>
      <c r="CUI14" s="964"/>
      <c r="CUJ14" s="964"/>
      <c r="CUK14" s="965"/>
      <c r="CUL14" s="966"/>
      <c r="CUM14" s="964"/>
      <c r="CUN14" s="964"/>
      <c r="CUO14" s="965"/>
      <c r="CUP14" s="966"/>
      <c r="CUQ14" s="964"/>
      <c r="CUR14" s="964"/>
      <c r="CUS14" s="965"/>
      <c r="CUT14" s="966"/>
      <c r="CUU14" s="964"/>
      <c r="CUV14" s="964"/>
      <c r="CUW14" s="965"/>
      <c r="CUX14" s="966"/>
      <c r="CUY14" s="964"/>
      <c r="CUZ14" s="964"/>
      <c r="CVA14" s="965"/>
      <c r="CVB14" s="966"/>
      <c r="CVC14" s="964"/>
      <c r="CVD14" s="964"/>
      <c r="CVE14" s="965"/>
      <c r="CVF14" s="966"/>
      <c r="CVG14" s="964"/>
      <c r="CVH14" s="964"/>
      <c r="CVI14" s="965"/>
      <c r="CVJ14" s="966"/>
      <c r="CVK14" s="964"/>
      <c r="CVL14" s="964"/>
      <c r="CVM14" s="965"/>
      <c r="CVN14" s="966"/>
      <c r="CVO14" s="964"/>
      <c r="CVP14" s="964"/>
      <c r="CVQ14" s="965"/>
      <c r="CVR14" s="966"/>
      <c r="CVS14" s="964"/>
      <c r="CVT14" s="964"/>
      <c r="CVU14" s="965"/>
      <c r="CVV14" s="966"/>
      <c r="CVW14" s="964"/>
      <c r="CVX14" s="964"/>
      <c r="CVY14" s="965"/>
      <c r="CVZ14" s="966"/>
      <c r="CWA14" s="964"/>
      <c r="CWB14" s="964"/>
      <c r="CWC14" s="965"/>
      <c r="CWD14" s="966"/>
      <c r="CWE14" s="964"/>
      <c r="CWF14" s="964"/>
      <c r="CWG14" s="965"/>
      <c r="CWH14" s="966"/>
      <c r="CWI14" s="964"/>
      <c r="CWJ14" s="964"/>
      <c r="CWK14" s="965"/>
      <c r="CWL14" s="966"/>
      <c r="CWM14" s="964"/>
      <c r="CWN14" s="964"/>
      <c r="CWO14" s="965"/>
      <c r="CWP14" s="966"/>
      <c r="CWQ14" s="964"/>
      <c r="CWR14" s="964"/>
      <c r="CWS14" s="965"/>
      <c r="CWT14" s="966"/>
      <c r="CWU14" s="964"/>
      <c r="CWV14" s="964"/>
      <c r="CWW14" s="965"/>
      <c r="CWX14" s="966"/>
      <c r="CWY14" s="964"/>
      <c r="CWZ14" s="964"/>
      <c r="CXA14" s="965"/>
      <c r="CXB14" s="966"/>
      <c r="CXC14" s="964"/>
      <c r="CXD14" s="964"/>
      <c r="CXE14" s="965"/>
      <c r="CXF14" s="966"/>
      <c r="CXG14" s="964"/>
      <c r="CXH14" s="964"/>
      <c r="CXI14" s="965"/>
      <c r="CXJ14" s="966"/>
      <c r="CXK14" s="964"/>
      <c r="CXL14" s="964"/>
      <c r="CXM14" s="965"/>
      <c r="CXN14" s="966"/>
      <c r="CXO14" s="964"/>
      <c r="CXP14" s="964"/>
      <c r="CXQ14" s="965"/>
      <c r="CXR14" s="966"/>
      <c r="CXS14" s="964"/>
      <c r="CXT14" s="964"/>
      <c r="CXU14" s="965"/>
      <c r="CXV14" s="966"/>
      <c r="CXW14" s="964"/>
      <c r="CXX14" s="964"/>
      <c r="CXY14" s="965"/>
      <c r="CXZ14" s="966"/>
      <c r="CYA14" s="964"/>
      <c r="CYB14" s="964"/>
      <c r="CYC14" s="965"/>
      <c r="CYD14" s="966"/>
      <c r="CYE14" s="964"/>
      <c r="CYF14" s="964"/>
      <c r="CYG14" s="965"/>
      <c r="CYH14" s="966"/>
      <c r="CYI14" s="964"/>
      <c r="CYJ14" s="964"/>
      <c r="CYK14" s="965"/>
      <c r="CYL14" s="966"/>
      <c r="CYM14" s="964"/>
      <c r="CYN14" s="964"/>
      <c r="CYO14" s="965"/>
      <c r="CYP14" s="966"/>
      <c r="CYQ14" s="964"/>
      <c r="CYR14" s="964"/>
      <c r="CYS14" s="965"/>
      <c r="CYT14" s="966"/>
      <c r="CYU14" s="964"/>
      <c r="CYV14" s="964"/>
      <c r="CYW14" s="965"/>
      <c r="CYX14" s="966"/>
      <c r="CYY14" s="964"/>
      <c r="CYZ14" s="964"/>
      <c r="CZA14" s="965"/>
      <c r="CZB14" s="966"/>
      <c r="CZC14" s="964"/>
      <c r="CZD14" s="964"/>
      <c r="CZE14" s="965"/>
      <c r="CZF14" s="966"/>
      <c r="CZG14" s="964"/>
      <c r="CZH14" s="964"/>
      <c r="CZI14" s="965"/>
      <c r="CZJ14" s="966"/>
      <c r="CZK14" s="964"/>
      <c r="CZL14" s="964"/>
      <c r="CZM14" s="965"/>
      <c r="CZN14" s="966"/>
      <c r="CZO14" s="964"/>
      <c r="CZP14" s="964"/>
      <c r="CZQ14" s="965"/>
      <c r="CZR14" s="966"/>
      <c r="CZS14" s="964"/>
      <c r="CZT14" s="964"/>
      <c r="CZU14" s="965"/>
      <c r="CZV14" s="966"/>
      <c r="CZW14" s="964"/>
      <c r="CZX14" s="964"/>
      <c r="CZY14" s="965"/>
      <c r="CZZ14" s="966"/>
      <c r="DAA14" s="964"/>
      <c r="DAB14" s="964"/>
      <c r="DAC14" s="965"/>
      <c r="DAD14" s="966"/>
      <c r="DAE14" s="964"/>
      <c r="DAF14" s="964"/>
      <c r="DAG14" s="965"/>
      <c r="DAH14" s="966"/>
      <c r="DAI14" s="964"/>
      <c r="DAJ14" s="964"/>
      <c r="DAK14" s="965"/>
      <c r="DAL14" s="966"/>
      <c r="DAM14" s="964"/>
      <c r="DAN14" s="964"/>
      <c r="DAO14" s="965"/>
      <c r="DAP14" s="966"/>
      <c r="DAQ14" s="964"/>
      <c r="DAR14" s="964"/>
      <c r="DAS14" s="965"/>
      <c r="DAT14" s="966"/>
      <c r="DAU14" s="964"/>
      <c r="DAV14" s="964"/>
      <c r="DAW14" s="965"/>
      <c r="DAX14" s="966"/>
      <c r="DAY14" s="964"/>
      <c r="DAZ14" s="964"/>
      <c r="DBA14" s="965"/>
      <c r="DBB14" s="966"/>
      <c r="DBC14" s="964"/>
      <c r="DBD14" s="964"/>
      <c r="DBE14" s="965"/>
      <c r="DBF14" s="966"/>
      <c r="DBG14" s="964"/>
      <c r="DBH14" s="964"/>
      <c r="DBI14" s="965"/>
      <c r="DBJ14" s="966"/>
      <c r="DBK14" s="964"/>
      <c r="DBL14" s="964"/>
      <c r="DBM14" s="965"/>
      <c r="DBN14" s="966"/>
      <c r="DBO14" s="964"/>
      <c r="DBP14" s="964"/>
      <c r="DBQ14" s="965"/>
      <c r="DBR14" s="966"/>
      <c r="DBS14" s="964"/>
      <c r="DBT14" s="964"/>
      <c r="DBU14" s="965"/>
      <c r="DBV14" s="966"/>
      <c r="DBW14" s="964"/>
      <c r="DBX14" s="964"/>
      <c r="DBY14" s="965"/>
      <c r="DBZ14" s="966"/>
      <c r="DCA14" s="964"/>
      <c r="DCB14" s="964"/>
      <c r="DCC14" s="965"/>
      <c r="DCD14" s="966"/>
      <c r="DCE14" s="964"/>
      <c r="DCF14" s="964"/>
      <c r="DCG14" s="965"/>
      <c r="DCH14" s="966"/>
      <c r="DCI14" s="964"/>
      <c r="DCJ14" s="964"/>
      <c r="DCK14" s="965"/>
      <c r="DCL14" s="966"/>
      <c r="DCM14" s="964"/>
      <c r="DCN14" s="964"/>
      <c r="DCO14" s="965"/>
      <c r="DCP14" s="966"/>
      <c r="DCQ14" s="964"/>
      <c r="DCR14" s="964"/>
      <c r="DCS14" s="965"/>
      <c r="DCT14" s="966"/>
      <c r="DCU14" s="964"/>
      <c r="DCV14" s="964"/>
      <c r="DCW14" s="965"/>
      <c r="DCX14" s="966"/>
      <c r="DCY14" s="964"/>
      <c r="DCZ14" s="964"/>
      <c r="DDA14" s="965"/>
      <c r="DDB14" s="966"/>
      <c r="DDC14" s="964"/>
      <c r="DDD14" s="964"/>
      <c r="DDE14" s="965"/>
      <c r="DDF14" s="966"/>
      <c r="DDG14" s="964"/>
      <c r="DDH14" s="964"/>
      <c r="DDI14" s="965"/>
      <c r="DDJ14" s="966"/>
      <c r="DDK14" s="964"/>
      <c r="DDL14" s="964"/>
      <c r="DDM14" s="965"/>
      <c r="DDN14" s="966"/>
      <c r="DDO14" s="964"/>
      <c r="DDP14" s="964"/>
      <c r="DDQ14" s="965"/>
      <c r="DDR14" s="966"/>
      <c r="DDS14" s="964"/>
      <c r="DDT14" s="964"/>
      <c r="DDU14" s="965"/>
      <c r="DDV14" s="966"/>
      <c r="DDW14" s="964"/>
      <c r="DDX14" s="964"/>
      <c r="DDY14" s="965"/>
      <c r="DDZ14" s="966"/>
      <c r="DEA14" s="964"/>
      <c r="DEB14" s="964"/>
      <c r="DEC14" s="965"/>
      <c r="DED14" s="966"/>
      <c r="DEE14" s="964"/>
      <c r="DEF14" s="964"/>
      <c r="DEG14" s="965"/>
      <c r="DEH14" s="966"/>
      <c r="DEI14" s="964"/>
      <c r="DEJ14" s="964"/>
      <c r="DEK14" s="965"/>
      <c r="DEL14" s="966"/>
      <c r="DEM14" s="964"/>
      <c r="DEN14" s="964"/>
      <c r="DEO14" s="965"/>
      <c r="DEP14" s="966"/>
      <c r="DEQ14" s="964"/>
      <c r="DER14" s="964"/>
      <c r="DES14" s="965"/>
      <c r="DET14" s="966"/>
      <c r="DEU14" s="964"/>
      <c r="DEV14" s="964"/>
      <c r="DEW14" s="965"/>
      <c r="DEX14" s="966"/>
      <c r="DEY14" s="964"/>
      <c r="DEZ14" s="964"/>
      <c r="DFA14" s="965"/>
      <c r="DFB14" s="966"/>
      <c r="DFC14" s="964"/>
      <c r="DFD14" s="964"/>
      <c r="DFE14" s="965"/>
      <c r="DFF14" s="966"/>
      <c r="DFG14" s="964"/>
      <c r="DFH14" s="964"/>
      <c r="DFI14" s="965"/>
      <c r="DFJ14" s="966"/>
      <c r="DFK14" s="964"/>
      <c r="DFL14" s="964"/>
      <c r="DFM14" s="965"/>
      <c r="DFN14" s="966"/>
      <c r="DFO14" s="964"/>
      <c r="DFP14" s="964"/>
      <c r="DFQ14" s="965"/>
      <c r="DFR14" s="966"/>
      <c r="DFS14" s="964"/>
      <c r="DFT14" s="964"/>
      <c r="DFU14" s="965"/>
      <c r="DFV14" s="966"/>
      <c r="DFW14" s="964"/>
      <c r="DFX14" s="964"/>
      <c r="DFY14" s="965"/>
      <c r="DFZ14" s="966"/>
      <c r="DGA14" s="964"/>
      <c r="DGB14" s="964"/>
      <c r="DGC14" s="965"/>
      <c r="DGD14" s="966"/>
      <c r="DGE14" s="964"/>
      <c r="DGF14" s="964"/>
      <c r="DGG14" s="965"/>
      <c r="DGH14" s="966"/>
      <c r="DGI14" s="964"/>
      <c r="DGJ14" s="964"/>
      <c r="DGK14" s="965"/>
      <c r="DGL14" s="966"/>
      <c r="DGM14" s="964"/>
      <c r="DGN14" s="964"/>
      <c r="DGO14" s="965"/>
      <c r="DGP14" s="966"/>
      <c r="DGQ14" s="964"/>
      <c r="DGR14" s="964"/>
      <c r="DGS14" s="965"/>
      <c r="DGT14" s="966"/>
      <c r="DGU14" s="964"/>
      <c r="DGV14" s="964"/>
      <c r="DGW14" s="965"/>
      <c r="DGX14" s="966"/>
      <c r="DGY14" s="964"/>
      <c r="DGZ14" s="964"/>
      <c r="DHA14" s="965"/>
      <c r="DHB14" s="966"/>
      <c r="DHC14" s="964"/>
      <c r="DHD14" s="964"/>
      <c r="DHE14" s="965"/>
      <c r="DHF14" s="966"/>
      <c r="DHG14" s="964"/>
      <c r="DHH14" s="964"/>
      <c r="DHI14" s="965"/>
      <c r="DHJ14" s="966"/>
      <c r="DHK14" s="964"/>
      <c r="DHL14" s="964"/>
      <c r="DHM14" s="965"/>
      <c r="DHN14" s="966"/>
      <c r="DHO14" s="964"/>
      <c r="DHP14" s="964"/>
      <c r="DHQ14" s="965"/>
      <c r="DHR14" s="966"/>
      <c r="DHS14" s="964"/>
      <c r="DHT14" s="964"/>
      <c r="DHU14" s="965"/>
      <c r="DHV14" s="966"/>
      <c r="DHW14" s="964"/>
      <c r="DHX14" s="964"/>
      <c r="DHY14" s="965"/>
      <c r="DHZ14" s="966"/>
      <c r="DIA14" s="964"/>
      <c r="DIB14" s="964"/>
      <c r="DIC14" s="965"/>
      <c r="DID14" s="966"/>
      <c r="DIE14" s="964"/>
      <c r="DIF14" s="964"/>
      <c r="DIG14" s="965"/>
      <c r="DIH14" s="966"/>
      <c r="DII14" s="964"/>
      <c r="DIJ14" s="964"/>
      <c r="DIK14" s="965"/>
      <c r="DIL14" s="966"/>
      <c r="DIM14" s="964"/>
      <c r="DIN14" s="964"/>
      <c r="DIO14" s="965"/>
      <c r="DIP14" s="966"/>
      <c r="DIQ14" s="964"/>
      <c r="DIR14" s="964"/>
      <c r="DIS14" s="965"/>
      <c r="DIT14" s="966"/>
      <c r="DIU14" s="964"/>
      <c r="DIV14" s="964"/>
      <c r="DIW14" s="965"/>
      <c r="DIX14" s="966"/>
      <c r="DIY14" s="964"/>
      <c r="DIZ14" s="964"/>
      <c r="DJA14" s="965"/>
      <c r="DJB14" s="966"/>
      <c r="DJC14" s="964"/>
      <c r="DJD14" s="964"/>
      <c r="DJE14" s="965"/>
      <c r="DJF14" s="966"/>
      <c r="DJG14" s="964"/>
      <c r="DJH14" s="964"/>
      <c r="DJI14" s="965"/>
      <c r="DJJ14" s="966"/>
      <c r="DJK14" s="964"/>
      <c r="DJL14" s="964"/>
      <c r="DJM14" s="965"/>
      <c r="DJN14" s="966"/>
      <c r="DJO14" s="964"/>
      <c r="DJP14" s="964"/>
      <c r="DJQ14" s="965"/>
      <c r="DJR14" s="966"/>
      <c r="DJS14" s="964"/>
      <c r="DJT14" s="964"/>
      <c r="DJU14" s="965"/>
      <c r="DJV14" s="966"/>
      <c r="DJW14" s="964"/>
      <c r="DJX14" s="964"/>
      <c r="DJY14" s="965"/>
      <c r="DJZ14" s="966"/>
      <c r="DKA14" s="964"/>
      <c r="DKB14" s="964"/>
      <c r="DKC14" s="965"/>
      <c r="DKD14" s="966"/>
      <c r="DKE14" s="964"/>
      <c r="DKF14" s="964"/>
      <c r="DKG14" s="965"/>
      <c r="DKH14" s="966"/>
      <c r="DKI14" s="964"/>
      <c r="DKJ14" s="964"/>
      <c r="DKK14" s="965"/>
      <c r="DKL14" s="966"/>
      <c r="DKM14" s="964"/>
      <c r="DKN14" s="964"/>
      <c r="DKO14" s="965"/>
      <c r="DKP14" s="966"/>
      <c r="DKQ14" s="964"/>
      <c r="DKR14" s="964"/>
      <c r="DKS14" s="965"/>
      <c r="DKT14" s="966"/>
      <c r="DKU14" s="964"/>
      <c r="DKV14" s="964"/>
      <c r="DKW14" s="965"/>
      <c r="DKX14" s="966"/>
      <c r="DKY14" s="964"/>
      <c r="DKZ14" s="964"/>
      <c r="DLA14" s="965"/>
      <c r="DLB14" s="966"/>
      <c r="DLC14" s="964"/>
      <c r="DLD14" s="964"/>
      <c r="DLE14" s="965"/>
      <c r="DLF14" s="966"/>
      <c r="DLG14" s="964"/>
      <c r="DLH14" s="964"/>
      <c r="DLI14" s="965"/>
      <c r="DLJ14" s="966"/>
      <c r="DLK14" s="964"/>
      <c r="DLL14" s="964"/>
      <c r="DLM14" s="965"/>
      <c r="DLN14" s="966"/>
      <c r="DLO14" s="964"/>
      <c r="DLP14" s="964"/>
      <c r="DLQ14" s="965"/>
      <c r="DLR14" s="966"/>
      <c r="DLS14" s="964"/>
      <c r="DLT14" s="964"/>
      <c r="DLU14" s="965"/>
      <c r="DLV14" s="966"/>
      <c r="DLW14" s="964"/>
      <c r="DLX14" s="964"/>
      <c r="DLY14" s="965"/>
      <c r="DLZ14" s="966"/>
      <c r="DMA14" s="964"/>
      <c r="DMB14" s="964"/>
      <c r="DMC14" s="965"/>
      <c r="DMD14" s="966"/>
      <c r="DME14" s="964"/>
      <c r="DMF14" s="964"/>
      <c r="DMG14" s="965"/>
      <c r="DMH14" s="966"/>
      <c r="DMI14" s="964"/>
      <c r="DMJ14" s="964"/>
      <c r="DMK14" s="965"/>
      <c r="DML14" s="966"/>
      <c r="DMM14" s="964"/>
      <c r="DMN14" s="964"/>
      <c r="DMO14" s="965"/>
      <c r="DMP14" s="966"/>
      <c r="DMQ14" s="964"/>
      <c r="DMR14" s="964"/>
      <c r="DMS14" s="965"/>
      <c r="DMT14" s="966"/>
      <c r="DMU14" s="964"/>
      <c r="DMV14" s="964"/>
      <c r="DMW14" s="965"/>
      <c r="DMX14" s="966"/>
      <c r="DMY14" s="964"/>
      <c r="DMZ14" s="964"/>
      <c r="DNA14" s="965"/>
      <c r="DNB14" s="966"/>
      <c r="DNC14" s="964"/>
      <c r="DND14" s="964"/>
      <c r="DNE14" s="965"/>
      <c r="DNF14" s="966"/>
      <c r="DNG14" s="964"/>
      <c r="DNH14" s="964"/>
      <c r="DNI14" s="965"/>
      <c r="DNJ14" s="966"/>
      <c r="DNK14" s="964"/>
      <c r="DNL14" s="964"/>
      <c r="DNM14" s="965"/>
      <c r="DNN14" s="966"/>
      <c r="DNO14" s="964"/>
      <c r="DNP14" s="964"/>
      <c r="DNQ14" s="965"/>
      <c r="DNR14" s="966"/>
      <c r="DNS14" s="964"/>
      <c r="DNT14" s="964"/>
      <c r="DNU14" s="965"/>
      <c r="DNV14" s="966"/>
      <c r="DNW14" s="964"/>
      <c r="DNX14" s="964"/>
      <c r="DNY14" s="965"/>
      <c r="DNZ14" s="966"/>
      <c r="DOA14" s="964"/>
      <c r="DOB14" s="964"/>
      <c r="DOC14" s="965"/>
      <c r="DOD14" s="966"/>
      <c r="DOE14" s="964"/>
      <c r="DOF14" s="964"/>
      <c r="DOG14" s="965"/>
      <c r="DOH14" s="966"/>
      <c r="DOI14" s="964"/>
      <c r="DOJ14" s="964"/>
      <c r="DOK14" s="965"/>
      <c r="DOL14" s="966"/>
      <c r="DOM14" s="964"/>
      <c r="DON14" s="964"/>
      <c r="DOO14" s="965"/>
      <c r="DOP14" s="966"/>
      <c r="DOQ14" s="964"/>
      <c r="DOR14" s="964"/>
      <c r="DOS14" s="965"/>
      <c r="DOT14" s="966"/>
      <c r="DOU14" s="964"/>
      <c r="DOV14" s="964"/>
      <c r="DOW14" s="965"/>
      <c r="DOX14" s="966"/>
      <c r="DOY14" s="964"/>
      <c r="DOZ14" s="964"/>
      <c r="DPA14" s="965"/>
      <c r="DPB14" s="966"/>
      <c r="DPC14" s="964"/>
      <c r="DPD14" s="964"/>
      <c r="DPE14" s="965"/>
      <c r="DPF14" s="966"/>
      <c r="DPG14" s="964"/>
      <c r="DPH14" s="964"/>
      <c r="DPI14" s="965"/>
      <c r="DPJ14" s="966"/>
      <c r="DPK14" s="964"/>
      <c r="DPL14" s="964"/>
      <c r="DPM14" s="965"/>
      <c r="DPN14" s="966"/>
      <c r="DPO14" s="964"/>
      <c r="DPP14" s="964"/>
      <c r="DPQ14" s="965"/>
      <c r="DPR14" s="966"/>
      <c r="DPS14" s="964"/>
      <c r="DPT14" s="964"/>
      <c r="DPU14" s="965"/>
      <c r="DPV14" s="966"/>
      <c r="DPW14" s="964"/>
      <c r="DPX14" s="964"/>
      <c r="DPY14" s="965"/>
      <c r="DPZ14" s="966"/>
      <c r="DQA14" s="964"/>
      <c r="DQB14" s="964"/>
      <c r="DQC14" s="965"/>
      <c r="DQD14" s="966"/>
      <c r="DQE14" s="964"/>
      <c r="DQF14" s="964"/>
      <c r="DQG14" s="965"/>
      <c r="DQH14" s="966"/>
      <c r="DQI14" s="964"/>
      <c r="DQJ14" s="964"/>
      <c r="DQK14" s="965"/>
      <c r="DQL14" s="966"/>
      <c r="DQM14" s="964"/>
      <c r="DQN14" s="964"/>
      <c r="DQO14" s="965"/>
      <c r="DQP14" s="966"/>
      <c r="DQQ14" s="964"/>
      <c r="DQR14" s="964"/>
      <c r="DQS14" s="965"/>
      <c r="DQT14" s="966"/>
      <c r="DQU14" s="964"/>
      <c r="DQV14" s="964"/>
      <c r="DQW14" s="965"/>
      <c r="DQX14" s="966"/>
      <c r="DQY14" s="964"/>
      <c r="DQZ14" s="964"/>
      <c r="DRA14" s="965"/>
      <c r="DRB14" s="966"/>
      <c r="DRC14" s="964"/>
      <c r="DRD14" s="964"/>
      <c r="DRE14" s="965"/>
      <c r="DRF14" s="966"/>
      <c r="DRG14" s="964"/>
      <c r="DRH14" s="964"/>
      <c r="DRI14" s="965"/>
      <c r="DRJ14" s="966"/>
      <c r="DRK14" s="964"/>
      <c r="DRL14" s="964"/>
      <c r="DRM14" s="965"/>
      <c r="DRN14" s="966"/>
      <c r="DRO14" s="964"/>
      <c r="DRP14" s="964"/>
      <c r="DRQ14" s="965"/>
      <c r="DRR14" s="966"/>
      <c r="DRS14" s="964"/>
      <c r="DRT14" s="964"/>
      <c r="DRU14" s="965"/>
      <c r="DRV14" s="966"/>
      <c r="DRW14" s="964"/>
      <c r="DRX14" s="964"/>
      <c r="DRY14" s="965"/>
      <c r="DRZ14" s="966"/>
      <c r="DSA14" s="964"/>
      <c r="DSB14" s="964"/>
      <c r="DSC14" s="965"/>
      <c r="DSD14" s="966"/>
      <c r="DSE14" s="964"/>
      <c r="DSF14" s="964"/>
      <c r="DSG14" s="965"/>
      <c r="DSH14" s="966"/>
      <c r="DSI14" s="964"/>
      <c r="DSJ14" s="964"/>
      <c r="DSK14" s="965"/>
      <c r="DSL14" s="966"/>
      <c r="DSM14" s="964"/>
      <c r="DSN14" s="964"/>
      <c r="DSO14" s="965"/>
      <c r="DSP14" s="966"/>
      <c r="DSQ14" s="964"/>
      <c r="DSR14" s="964"/>
      <c r="DSS14" s="965"/>
      <c r="DST14" s="966"/>
      <c r="DSU14" s="964"/>
      <c r="DSV14" s="964"/>
      <c r="DSW14" s="965"/>
      <c r="DSX14" s="966"/>
      <c r="DSY14" s="964"/>
      <c r="DSZ14" s="964"/>
      <c r="DTA14" s="965"/>
      <c r="DTB14" s="966"/>
      <c r="DTC14" s="964"/>
      <c r="DTD14" s="964"/>
      <c r="DTE14" s="965"/>
      <c r="DTF14" s="966"/>
      <c r="DTG14" s="964"/>
      <c r="DTH14" s="964"/>
      <c r="DTI14" s="965"/>
      <c r="DTJ14" s="966"/>
      <c r="DTK14" s="964"/>
      <c r="DTL14" s="964"/>
      <c r="DTM14" s="965"/>
      <c r="DTN14" s="966"/>
      <c r="DTO14" s="964"/>
      <c r="DTP14" s="964"/>
      <c r="DTQ14" s="965"/>
      <c r="DTR14" s="966"/>
      <c r="DTS14" s="964"/>
      <c r="DTT14" s="964"/>
      <c r="DTU14" s="965"/>
      <c r="DTV14" s="966"/>
      <c r="DTW14" s="964"/>
      <c r="DTX14" s="964"/>
      <c r="DTY14" s="965"/>
      <c r="DTZ14" s="966"/>
      <c r="DUA14" s="964"/>
      <c r="DUB14" s="964"/>
      <c r="DUC14" s="965"/>
      <c r="DUD14" s="966"/>
      <c r="DUE14" s="964"/>
      <c r="DUF14" s="964"/>
      <c r="DUG14" s="965"/>
      <c r="DUH14" s="966"/>
      <c r="DUI14" s="964"/>
      <c r="DUJ14" s="964"/>
      <c r="DUK14" s="965"/>
      <c r="DUL14" s="966"/>
      <c r="DUM14" s="964"/>
      <c r="DUN14" s="964"/>
      <c r="DUO14" s="965"/>
      <c r="DUP14" s="966"/>
      <c r="DUQ14" s="964"/>
      <c r="DUR14" s="964"/>
      <c r="DUS14" s="965"/>
      <c r="DUT14" s="966"/>
      <c r="DUU14" s="964"/>
      <c r="DUV14" s="964"/>
      <c r="DUW14" s="965"/>
      <c r="DUX14" s="966"/>
      <c r="DUY14" s="964"/>
      <c r="DUZ14" s="964"/>
      <c r="DVA14" s="965"/>
      <c r="DVB14" s="966"/>
      <c r="DVC14" s="964"/>
      <c r="DVD14" s="964"/>
      <c r="DVE14" s="965"/>
      <c r="DVF14" s="966"/>
      <c r="DVG14" s="964"/>
      <c r="DVH14" s="964"/>
      <c r="DVI14" s="965"/>
      <c r="DVJ14" s="966"/>
      <c r="DVK14" s="964"/>
      <c r="DVL14" s="964"/>
      <c r="DVM14" s="965"/>
      <c r="DVN14" s="966"/>
      <c r="DVO14" s="964"/>
      <c r="DVP14" s="964"/>
      <c r="DVQ14" s="965"/>
      <c r="DVR14" s="966"/>
      <c r="DVS14" s="964"/>
      <c r="DVT14" s="964"/>
      <c r="DVU14" s="965"/>
      <c r="DVV14" s="966"/>
      <c r="DVW14" s="964"/>
      <c r="DVX14" s="964"/>
      <c r="DVY14" s="965"/>
      <c r="DVZ14" s="966"/>
      <c r="DWA14" s="964"/>
      <c r="DWB14" s="964"/>
      <c r="DWC14" s="965"/>
      <c r="DWD14" s="966"/>
      <c r="DWE14" s="964"/>
      <c r="DWF14" s="964"/>
      <c r="DWG14" s="965"/>
      <c r="DWH14" s="966"/>
      <c r="DWI14" s="964"/>
      <c r="DWJ14" s="964"/>
      <c r="DWK14" s="965"/>
      <c r="DWL14" s="966"/>
      <c r="DWM14" s="964"/>
      <c r="DWN14" s="964"/>
      <c r="DWO14" s="965"/>
      <c r="DWP14" s="966"/>
      <c r="DWQ14" s="964"/>
      <c r="DWR14" s="964"/>
      <c r="DWS14" s="965"/>
      <c r="DWT14" s="966"/>
      <c r="DWU14" s="964"/>
      <c r="DWV14" s="964"/>
      <c r="DWW14" s="965"/>
      <c r="DWX14" s="966"/>
      <c r="DWY14" s="964"/>
      <c r="DWZ14" s="964"/>
      <c r="DXA14" s="965"/>
      <c r="DXB14" s="966"/>
      <c r="DXC14" s="964"/>
      <c r="DXD14" s="964"/>
      <c r="DXE14" s="965"/>
      <c r="DXF14" s="966"/>
      <c r="DXG14" s="964"/>
      <c r="DXH14" s="964"/>
      <c r="DXI14" s="965"/>
      <c r="DXJ14" s="966"/>
      <c r="DXK14" s="964"/>
      <c r="DXL14" s="964"/>
      <c r="DXM14" s="965"/>
      <c r="DXN14" s="966"/>
      <c r="DXO14" s="964"/>
      <c r="DXP14" s="964"/>
      <c r="DXQ14" s="965"/>
      <c r="DXR14" s="966"/>
      <c r="DXS14" s="964"/>
      <c r="DXT14" s="964"/>
      <c r="DXU14" s="965"/>
      <c r="DXV14" s="966"/>
      <c r="DXW14" s="964"/>
      <c r="DXX14" s="964"/>
      <c r="DXY14" s="965"/>
      <c r="DXZ14" s="966"/>
      <c r="DYA14" s="964"/>
      <c r="DYB14" s="964"/>
      <c r="DYC14" s="965"/>
      <c r="DYD14" s="966"/>
      <c r="DYE14" s="964"/>
      <c r="DYF14" s="964"/>
      <c r="DYG14" s="965"/>
      <c r="DYH14" s="966"/>
      <c r="DYI14" s="964"/>
      <c r="DYJ14" s="964"/>
      <c r="DYK14" s="965"/>
      <c r="DYL14" s="966"/>
      <c r="DYM14" s="964"/>
      <c r="DYN14" s="964"/>
      <c r="DYO14" s="965"/>
      <c r="DYP14" s="966"/>
      <c r="DYQ14" s="964"/>
      <c r="DYR14" s="964"/>
      <c r="DYS14" s="965"/>
      <c r="DYT14" s="966"/>
      <c r="DYU14" s="964"/>
      <c r="DYV14" s="964"/>
      <c r="DYW14" s="965"/>
      <c r="DYX14" s="966"/>
      <c r="DYY14" s="964"/>
      <c r="DYZ14" s="964"/>
      <c r="DZA14" s="965"/>
      <c r="DZB14" s="966"/>
      <c r="DZC14" s="964"/>
      <c r="DZD14" s="964"/>
      <c r="DZE14" s="965"/>
      <c r="DZF14" s="966"/>
      <c r="DZG14" s="964"/>
      <c r="DZH14" s="964"/>
      <c r="DZI14" s="965"/>
      <c r="DZJ14" s="966"/>
      <c r="DZK14" s="964"/>
      <c r="DZL14" s="964"/>
      <c r="DZM14" s="965"/>
      <c r="DZN14" s="966"/>
      <c r="DZO14" s="964"/>
      <c r="DZP14" s="964"/>
      <c r="DZQ14" s="965"/>
      <c r="DZR14" s="966"/>
      <c r="DZS14" s="964"/>
      <c r="DZT14" s="964"/>
      <c r="DZU14" s="965"/>
      <c r="DZV14" s="966"/>
      <c r="DZW14" s="964"/>
      <c r="DZX14" s="964"/>
      <c r="DZY14" s="965"/>
      <c r="DZZ14" s="966"/>
      <c r="EAA14" s="964"/>
      <c r="EAB14" s="964"/>
      <c r="EAC14" s="965"/>
      <c r="EAD14" s="966"/>
      <c r="EAE14" s="964"/>
      <c r="EAF14" s="964"/>
      <c r="EAG14" s="965"/>
      <c r="EAH14" s="966"/>
      <c r="EAI14" s="964"/>
      <c r="EAJ14" s="964"/>
      <c r="EAK14" s="965"/>
      <c r="EAL14" s="966"/>
      <c r="EAM14" s="964"/>
      <c r="EAN14" s="964"/>
      <c r="EAO14" s="965"/>
      <c r="EAP14" s="966"/>
      <c r="EAQ14" s="964"/>
      <c r="EAR14" s="964"/>
      <c r="EAS14" s="965"/>
      <c r="EAT14" s="966"/>
      <c r="EAU14" s="964"/>
      <c r="EAV14" s="964"/>
      <c r="EAW14" s="965"/>
      <c r="EAX14" s="966"/>
      <c r="EAY14" s="964"/>
      <c r="EAZ14" s="964"/>
      <c r="EBA14" s="965"/>
      <c r="EBB14" s="966"/>
      <c r="EBC14" s="964"/>
      <c r="EBD14" s="964"/>
      <c r="EBE14" s="965"/>
      <c r="EBF14" s="966"/>
      <c r="EBG14" s="964"/>
      <c r="EBH14" s="964"/>
      <c r="EBI14" s="965"/>
      <c r="EBJ14" s="966"/>
      <c r="EBK14" s="964"/>
      <c r="EBL14" s="964"/>
      <c r="EBM14" s="965"/>
      <c r="EBN14" s="966"/>
      <c r="EBO14" s="964"/>
      <c r="EBP14" s="964"/>
      <c r="EBQ14" s="965"/>
      <c r="EBR14" s="966"/>
      <c r="EBS14" s="964"/>
      <c r="EBT14" s="964"/>
      <c r="EBU14" s="965"/>
      <c r="EBV14" s="966"/>
      <c r="EBW14" s="964"/>
      <c r="EBX14" s="964"/>
      <c r="EBY14" s="965"/>
      <c r="EBZ14" s="966"/>
      <c r="ECA14" s="964"/>
      <c r="ECB14" s="964"/>
      <c r="ECC14" s="965"/>
      <c r="ECD14" s="966"/>
      <c r="ECE14" s="964"/>
      <c r="ECF14" s="964"/>
      <c r="ECG14" s="965"/>
      <c r="ECH14" s="966"/>
      <c r="ECI14" s="964"/>
      <c r="ECJ14" s="964"/>
      <c r="ECK14" s="965"/>
      <c r="ECL14" s="966"/>
      <c r="ECM14" s="964"/>
      <c r="ECN14" s="964"/>
      <c r="ECO14" s="965"/>
      <c r="ECP14" s="966"/>
      <c r="ECQ14" s="964"/>
      <c r="ECR14" s="964"/>
      <c r="ECS14" s="965"/>
      <c r="ECT14" s="966"/>
      <c r="ECU14" s="964"/>
      <c r="ECV14" s="964"/>
      <c r="ECW14" s="965"/>
      <c r="ECX14" s="966"/>
      <c r="ECY14" s="964"/>
      <c r="ECZ14" s="964"/>
      <c r="EDA14" s="965"/>
      <c r="EDB14" s="966"/>
      <c r="EDC14" s="964"/>
      <c r="EDD14" s="964"/>
      <c r="EDE14" s="965"/>
      <c r="EDF14" s="966"/>
      <c r="EDG14" s="964"/>
      <c r="EDH14" s="964"/>
      <c r="EDI14" s="965"/>
      <c r="EDJ14" s="966"/>
      <c r="EDK14" s="964"/>
      <c r="EDL14" s="964"/>
      <c r="EDM14" s="965"/>
      <c r="EDN14" s="966"/>
      <c r="EDO14" s="964"/>
      <c r="EDP14" s="964"/>
      <c r="EDQ14" s="965"/>
      <c r="EDR14" s="966"/>
      <c r="EDS14" s="964"/>
      <c r="EDT14" s="964"/>
      <c r="EDU14" s="965"/>
      <c r="EDV14" s="966"/>
      <c r="EDW14" s="964"/>
      <c r="EDX14" s="964"/>
      <c r="EDY14" s="965"/>
      <c r="EDZ14" s="966"/>
      <c r="EEA14" s="964"/>
      <c r="EEB14" s="964"/>
      <c r="EEC14" s="965"/>
      <c r="EED14" s="966"/>
      <c r="EEE14" s="964"/>
      <c r="EEF14" s="964"/>
      <c r="EEG14" s="965"/>
      <c r="EEH14" s="966"/>
      <c r="EEI14" s="964"/>
      <c r="EEJ14" s="964"/>
      <c r="EEK14" s="965"/>
      <c r="EEL14" s="966"/>
      <c r="EEM14" s="964"/>
      <c r="EEN14" s="964"/>
      <c r="EEO14" s="965"/>
      <c r="EEP14" s="966"/>
      <c r="EEQ14" s="964"/>
      <c r="EER14" s="964"/>
      <c r="EES14" s="965"/>
      <c r="EET14" s="966"/>
      <c r="EEU14" s="964"/>
      <c r="EEV14" s="964"/>
      <c r="EEW14" s="965"/>
      <c r="EEX14" s="966"/>
      <c r="EEY14" s="964"/>
      <c r="EEZ14" s="964"/>
      <c r="EFA14" s="965"/>
      <c r="EFB14" s="966"/>
      <c r="EFC14" s="964"/>
      <c r="EFD14" s="964"/>
      <c r="EFE14" s="965"/>
      <c r="EFF14" s="966"/>
      <c r="EFG14" s="964"/>
      <c r="EFH14" s="964"/>
      <c r="EFI14" s="965"/>
      <c r="EFJ14" s="966"/>
      <c r="EFK14" s="964"/>
      <c r="EFL14" s="964"/>
      <c r="EFM14" s="965"/>
      <c r="EFN14" s="966"/>
      <c r="EFO14" s="964"/>
      <c r="EFP14" s="964"/>
      <c r="EFQ14" s="965"/>
      <c r="EFR14" s="966"/>
      <c r="EFS14" s="964"/>
      <c r="EFT14" s="964"/>
      <c r="EFU14" s="965"/>
      <c r="EFV14" s="966"/>
      <c r="EFW14" s="964"/>
      <c r="EFX14" s="964"/>
      <c r="EFY14" s="965"/>
      <c r="EFZ14" s="966"/>
      <c r="EGA14" s="964"/>
      <c r="EGB14" s="964"/>
      <c r="EGC14" s="965"/>
      <c r="EGD14" s="966"/>
      <c r="EGE14" s="964"/>
      <c r="EGF14" s="964"/>
      <c r="EGG14" s="965"/>
      <c r="EGH14" s="966"/>
      <c r="EGI14" s="964"/>
      <c r="EGJ14" s="964"/>
      <c r="EGK14" s="965"/>
      <c r="EGL14" s="966"/>
      <c r="EGM14" s="964"/>
      <c r="EGN14" s="964"/>
      <c r="EGO14" s="965"/>
      <c r="EGP14" s="966"/>
      <c r="EGQ14" s="964"/>
      <c r="EGR14" s="964"/>
      <c r="EGS14" s="965"/>
      <c r="EGT14" s="966"/>
      <c r="EGU14" s="964"/>
      <c r="EGV14" s="964"/>
      <c r="EGW14" s="965"/>
      <c r="EGX14" s="966"/>
      <c r="EGY14" s="964"/>
      <c r="EGZ14" s="964"/>
      <c r="EHA14" s="965"/>
      <c r="EHB14" s="966"/>
      <c r="EHC14" s="964"/>
      <c r="EHD14" s="964"/>
      <c r="EHE14" s="965"/>
      <c r="EHF14" s="966"/>
      <c r="EHG14" s="964"/>
      <c r="EHH14" s="964"/>
      <c r="EHI14" s="965"/>
      <c r="EHJ14" s="966"/>
      <c r="EHK14" s="964"/>
      <c r="EHL14" s="964"/>
      <c r="EHM14" s="965"/>
      <c r="EHN14" s="966"/>
      <c r="EHO14" s="964"/>
      <c r="EHP14" s="964"/>
      <c r="EHQ14" s="965"/>
      <c r="EHR14" s="966"/>
      <c r="EHS14" s="964"/>
      <c r="EHT14" s="964"/>
      <c r="EHU14" s="965"/>
      <c r="EHV14" s="966"/>
      <c r="EHW14" s="964"/>
      <c r="EHX14" s="964"/>
      <c r="EHY14" s="965"/>
      <c r="EHZ14" s="966"/>
      <c r="EIA14" s="964"/>
      <c r="EIB14" s="964"/>
      <c r="EIC14" s="965"/>
      <c r="EID14" s="966"/>
      <c r="EIE14" s="964"/>
      <c r="EIF14" s="964"/>
      <c r="EIG14" s="965"/>
      <c r="EIH14" s="966"/>
      <c r="EII14" s="964"/>
      <c r="EIJ14" s="964"/>
      <c r="EIK14" s="965"/>
      <c r="EIL14" s="966"/>
      <c r="EIM14" s="964"/>
      <c r="EIN14" s="964"/>
      <c r="EIO14" s="965"/>
      <c r="EIP14" s="966"/>
      <c r="EIQ14" s="964"/>
      <c r="EIR14" s="964"/>
      <c r="EIS14" s="965"/>
      <c r="EIT14" s="966"/>
      <c r="EIU14" s="964"/>
      <c r="EIV14" s="964"/>
      <c r="EIW14" s="965"/>
      <c r="EIX14" s="966"/>
      <c r="EIY14" s="964"/>
      <c r="EIZ14" s="964"/>
      <c r="EJA14" s="965"/>
      <c r="EJB14" s="966"/>
      <c r="EJC14" s="964"/>
      <c r="EJD14" s="964"/>
      <c r="EJE14" s="965"/>
      <c r="EJF14" s="966"/>
      <c r="EJG14" s="964"/>
      <c r="EJH14" s="964"/>
      <c r="EJI14" s="965"/>
      <c r="EJJ14" s="966"/>
      <c r="EJK14" s="964"/>
      <c r="EJL14" s="964"/>
      <c r="EJM14" s="965"/>
      <c r="EJN14" s="966"/>
      <c r="EJO14" s="964"/>
      <c r="EJP14" s="964"/>
      <c r="EJQ14" s="965"/>
      <c r="EJR14" s="966"/>
      <c r="EJS14" s="964"/>
      <c r="EJT14" s="964"/>
      <c r="EJU14" s="965"/>
      <c r="EJV14" s="966"/>
      <c r="EJW14" s="964"/>
      <c r="EJX14" s="964"/>
      <c r="EJY14" s="965"/>
      <c r="EJZ14" s="966"/>
      <c r="EKA14" s="964"/>
      <c r="EKB14" s="964"/>
      <c r="EKC14" s="965"/>
      <c r="EKD14" s="966"/>
      <c r="EKE14" s="964"/>
      <c r="EKF14" s="964"/>
      <c r="EKG14" s="965"/>
      <c r="EKH14" s="966"/>
      <c r="EKI14" s="964"/>
      <c r="EKJ14" s="964"/>
      <c r="EKK14" s="965"/>
      <c r="EKL14" s="966"/>
      <c r="EKM14" s="964"/>
      <c r="EKN14" s="964"/>
      <c r="EKO14" s="965"/>
      <c r="EKP14" s="966"/>
      <c r="EKQ14" s="964"/>
      <c r="EKR14" s="964"/>
      <c r="EKS14" s="965"/>
      <c r="EKT14" s="966"/>
      <c r="EKU14" s="964"/>
      <c r="EKV14" s="964"/>
      <c r="EKW14" s="965"/>
      <c r="EKX14" s="966"/>
      <c r="EKY14" s="964"/>
      <c r="EKZ14" s="964"/>
      <c r="ELA14" s="965"/>
      <c r="ELB14" s="966"/>
      <c r="ELC14" s="964"/>
      <c r="ELD14" s="964"/>
      <c r="ELE14" s="965"/>
      <c r="ELF14" s="966"/>
      <c r="ELG14" s="964"/>
      <c r="ELH14" s="964"/>
      <c r="ELI14" s="965"/>
      <c r="ELJ14" s="966"/>
      <c r="ELK14" s="964"/>
      <c r="ELL14" s="964"/>
      <c r="ELM14" s="965"/>
      <c r="ELN14" s="966"/>
      <c r="ELO14" s="964"/>
      <c r="ELP14" s="964"/>
      <c r="ELQ14" s="965"/>
      <c r="ELR14" s="966"/>
      <c r="ELS14" s="964"/>
      <c r="ELT14" s="964"/>
      <c r="ELU14" s="965"/>
      <c r="ELV14" s="966"/>
      <c r="ELW14" s="964"/>
      <c r="ELX14" s="964"/>
      <c r="ELY14" s="965"/>
      <c r="ELZ14" s="966"/>
      <c r="EMA14" s="964"/>
      <c r="EMB14" s="964"/>
      <c r="EMC14" s="965"/>
      <c r="EMD14" s="966"/>
      <c r="EME14" s="964"/>
      <c r="EMF14" s="964"/>
      <c r="EMG14" s="965"/>
      <c r="EMH14" s="966"/>
      <c r="EMI14" s="964"/>
      <c r="EMJ14" s="964"/>
      <c r="EMK14" s="965"/>
      <c r="EML14" s="966"/>
      <c r="EMM14" s="964"/>
      <c r="EMN14" s="964"/>
      <c r="EMO14" s="965"/>
      <c r="EMP14" s="966"/>
      <c r="EMQ14" s="964"/>
      <c r="EMR14" s="964"/>
      <c r="EMS14" s="965"/>
      <c r="EMT14" s="966"/>
      <c r="EMU14" s="964"/>
      <c r="EMV14" s="964"/>
      <c r="EMW14" s="965"/>
      <c r="EMX14" s="966"/>
      <c r="EMY14" s="964"/>
      <c r="EMZ14" s="964"/>
      <c r="ENA14" s="965"/>
      <c r="ENB14" s="966"/>
      <c r="ENC14" s="964"/>
      <c r="END14" s="964"/>
      <c r="ENE14" s="965"/>
      <c r="ENF14" s="966"/>
      <c r="ENG14" s="964"/>
      <c r="ENH14" s="964"/>
      <c r="ENI14" s="965"/>
      <c r="ENJ14" s="966"/>
      <c r="ENK14" s="964"/>
      <c r="ENL14" s="964"/>
      <c r="ENM14" s="965"/>
      <c r="ENN14" s="966"/>
      <c r="ENO14" s="964"/>
      <c r="ENP14" s="964"/>
      <c r="ENQ14" s="965"/>
      <c r="ENR14" s="966"/>
      <c r="ENS14" s="964"/>
      <c r="ENT14" s="964"/>
      <c r="ENU14" s="965"/>
      <c r="ENV14" s="966"/>
      <c r="ENW14" s="964"/>
      <c r="ENX14" s="964"/>
      <c r="ENY14" s="965"/>
      <c r="ENZ14" s="966"/>
      <c r="EOA14" s="964"/>
      <c r="EOB14" s="964"/>
      <c r="EOC14" s="965"/>
      <c r="EOD14" s="966"/>
      <c r="EOE14" s="964"/>
      <c r="EOF14" s="964"/>
      <c r="EOG14" s="965"/>
      <c r="EOH14" s="966"/>
      <c r="EOI14" s="964"/>
      <c r="EOJ14" s="964"/>
      <c r="EOK14" s="965"/>
      <c r="EOL14" s="966"/>
      <c r="EOM14" s="964"/>
      <c r="EON14" s="964"/>
      <c r="EOO14" s="965"/>
      <c r="EOP14" s="966"/>
      <c r="EOQ14" s="964"/>
      <c r="EOR14" s="964"/>
      <c r="EOS14" s="965"/>
      <c r="EOT14" s="966"/>
      <c r="EOU14" s="964"/>
      <c r="EOV14" s="964"/>
      <c r="EOW14" s="965"/>
      <c r="EOX14" s="966"/>
      <c r="EOY14" s="964"/>
      <c r="EOZ14" s="964"/>
      <c r="EPA14" s="965"/>
      <c r="EPB14" s="966"/>
      <c r="EPC14" s="964"/>
      <c r="EPD14" s="964"/>
      <c r="EPE14" s="965"/>
      <c r="EPF14" s="966"/>
      <c r="EPG14" s="964"/>
      <c r="EPH14" s="964"/>
      <c r="EPI14" s="965"/>
      <c r="EPJ14" s="966"/>
      <c r="EPK14" s="964"/>
      <c r="EPL14" s="964"/>
      <c r="EPM14" s="965"/>
      <c r="EPN14" s="966"/>
      <c r="EPO14" s="964"/>
      <c r="EPP14" s="964"/>
      <c r="EPQ14" s="965"/>
      <c r="EPR14" s="966"/>
      <c r="EPS14" s="964"/>
      <c r="EPT14" s="964"/>
      <c r="EPU14" s="965"/>
      <c r="EPV14" s="966"/>
      <c r="EPW14" s="964"/>
      <c r="EPX14" s="964"/>
      <c r="EPY14" s="965"/>
      <c r="EPZ14" s="966"/>
      <c r="EQA14" s="964"/>
      <c r="EQB14" s="964"/>
      <c r="EQC14" s="965"/>
      <c r="EQD14" s="966"/>
      <c r="EQE14" s="964"/>
      <c r="EQF14" s="964"/>
      <c r="EQG14" s="965"/>
      <c r="EQH14" s="966"/>
      <c r="EQI14" s="964"/>
      <c r="EQJ14" s="964"/>
      <c r="EQK14" s="965"/>
      <c r="EQL14" s="966"/>
      <c r="EQM14" s="964"/>
      <c r="EQN14" s="964"/>
      <c r="EQO14" s="965"/>
      <c r="EQP14" s="966"/>
      <c r="EQQ14" s="964"/>
      <c r="EQR14" s="964"/>
      <c r="EQS14" s="965"/>
      <c r="EQT14" s="966"/>
      <c r="EQU14" s="964"/>
      <c r="EQV14" s="964"/>
      <c r="EQW14" s="965"/>
      <c r="EQX14" s="966"/>
      <c r="EQY14" s="964"/>
      <c r="EQZ14" s="964"/>
      <c r="ERA14" s="965"/>
      <c r="ERB14" s="966"/>
      <c r="ERC14" s="964"/>
      <c r="ERD14" s="964"/>
      <c r="ERE14" s="965"/>
      <c r="ERF14" s="966"/>
      <c r="ERG14" s="964"/>
      <c r="ERH14" s="964"/>
      <c r="ERI14" s="965"/>
      <c r="ERJ14" s="966"/>
      <c r="ERK14" s="964"/>
      <c r="ERL14" s="964"/>
      <c r="ERM14" s="965"/>
      <c r="ERN14" s="966"/>
      <c r="ERO14" s="964"/>
      <c r="ERP14" s="964"/>
      <c r="ERQ14" s="965"/>
      <c r="ERR14" s="966"/>
      <c r="ERS14" s="964"/>
      <c r="ERT14" s="964"/>
      <c r="ERU14" s="965"/>
      <c r="ERV14" s="966"/>
      <c r="ERW14" s="964"/>
      <c r="ERX14" s="964"/>
      <c r="ERY14" s="965"/>
      <c r="ERZ14" s="966"/>
      <c r="ESA14" s="964"/>
      <c r="ESB14" s="964"/>
      <c r="ESC14" s="965"/>
      <c r="ESD14" s="966"/>
      <c r="ESE14" s="964"/>
      <c r="ESF14" s="964"/>
      <c r="ESG14" s="965"/>
      <c r="ESH14" s="966"/>
      <c r="ESI14" s="964"/>
      <c r="ESJ14" s="964"/>
      <c r="ESK14" s="965"/>
      <c r="ESL14" s="966"/>
      <c r="ESM14" s="964"/>
      <c r="ESN14" s="964"/>
      <c r="ESO14" s="965"/>
      <c r="ESP14" s="966"/>
      <c r="ESQ14" s="964"/>
      <c r="ESR14" s="964"/>
      <c r="ESS14" s="965"/>
      <c r="EST14" s="966"/>
      <c r="ESU14" s="964"/>
      <c r="ESV14" s="964"/>
      <c r="ESW14" s="965"/>
      <c r="ESX14" s="966"/>
      <c r="ESY14" s="964"/>
      <c r="ESZ14" s="964"/>
      <c r="ETA14" s="965"/>
      <c r="ETB14" s="966"/>
      <c r="ETC14" s="964"/>
      <c r="ETD14" s="964"/>
      <c r="ETE14" s="965"/>
      <c r="ETF14" s="966"/>
      <c r="ETG14" s="964"/>
      <c r="ETH14" s="964"/>
      <c r="ETI14" s="965"/>
      <c r="ETJ14" s="966"/>
      <c r="ETK14" s="964"/>
      <c r="ETL14" s="964"/>
      <c r="ETM14" s="965"/>
      <c r="ETN14" s="966"/>
      <c r="ETO14" s="964"/>
      <c r="ETP14" s="964"/>
      <c r="ETQ14" s="965"/>
      <c r="ETR14" s="966"/>
      <c r="ETS14" s="964"/>
      <c r="ETT14" s="964"/>
      <c r="ETU14" s="965"/>
      <c r="ETV14" s="966"/>
      <c r="ETW14" s="964"/>
      <c r="ETX14" s="964"/>
      <c r="ETY14" s="965"/>
      <c r="ETZ14" s="966"/>
      <c r="EUA14" s="964"/>
      <c r="EUB14" s="964"/>
      <c r="EUC14" s="965"/>
      <c r="EUD14" s="966"/>
      <c r="EUE14" s="964"/>
      <c r="EUF14" s="964"/>
      <c r="EUG14" s="965"/>
      <c r="EUH14" s="966"/>
      <c r="EUI14" s="964"/>
      <c r="EUJ14" s="964"/>
      <c r="EUK14" s="965"/>
      <c r="EUL14" s="966"/>
      <c r="EUM14" s="964"/>
      <c r="EUN14" s="964"/>
      <c r="EUO14" s="965"/>
      <c r="EUP14" s="966"/>
      <c r="EUQ14" s="964"/>
      <c r="EUR14" s="964"/>
      <c r="EUS14" s="965"/>
      <c r="EUT14" s="966"/>
      <c r="EUU14" s="964"/>
      <c r="EUV14" s="964"/>
      <c r="EUW14" s="965"/>
      <c r="EUX14" s="966"/>
      <c r="EUY14" s="964"/>
      <c r="EUZ14" s="964"/>
      <c r="EVA14" s="965"/>
      <c r="EVB14" s="966"/>
      <c r="EVC14" s="964"/>
      <c r="EVD14" s="964"/>
      <c r="EVE14" s="965"/>
      <c r="EVF14" s="966"/>
      <c r="EVG14" s="964"/>
      <c r="EVH14" s="964"/>
      <c r="EVI14" s="965"/>
      <c r="EVJ14" s="966"/>
      <c r="EVK14" s="964"/>
      <c r="EVL14" s="964"/>
      <c r="EVM14" s="965"/>
      <c r="EVN14" s="966"/>
      <c r="EVO14" s="964"/>
      <c r="EVP14" s="964"/>
      <c r="EVQ14" s="965"/>
      <c r="EVR14" s="966"/>
      <c r="EVS14" s="964"/>
      <c r="EVT14" s="964"/>
      <c r="EVU14" s="965"/>
      <c r="EVV14" s="966"/>
      <c r="EVW14" s="964"/>
      <c r="EVX14" s="964"/>
      <c r="EVY14" s="965"/>
      <c r="EVZ14" s="966"/>
      <c r="EWA14" s="964"/>
      <c r="EWB14" s="964"/>
      <c r="EWC14" s="965"/>
      <c r="EWD14" s="966"/>
      <c r="EWE14" s="964"/>
      <c r="EWF14" s="964"/>
      <c r="EWG14" s="965"/>
      <c r="EWH14" s="966"/>
      <c r="EWI14" s="964"/>
      <c r="EWJ14" s="964"/>
      <c r="EWK14" s="965"/>
      <c r="EWL14" s="966"/>
      <c r="EWM14" s="964"/>
      <c r="EWN14" s="964"/>
      <c r="EWO14" s="965"/>
      <c r="EWP14" s="966"/>
      <c r="EWQ14" s="964"/>
      <c r="EWR14" s="964"/>
      <c r="EWS14" s="965"/>
      <c r="EWT14" s="966"/>
      <c r="EWU14" s="964"/>
      <c r="EWV14" s="964"/>
      <c r="EWW14" s="965"/>
      <c r="EWX14" s="966"/>
      <c r="EWY14" s="964"/>
      <c r="EWZ14" s="964"/>
      <c r="EXA14" s="965"/>
      <c r="EXB14" s="966"/>
      <c r="EXC14" s="964"/>
      <c r="EXD14" s="964"/>
      <c r="EXE14" s="965"/>
      <c r="EXF14" s="966"/>
      <c r="EXG14" s="964"/>
      <c r="EXH14" s="964"/>
      <c r="EXI14" s="965"/>
      <c r="EXJ14" s="966"/>
      <c r="EXK14" s="964"/>
      <c r="EXL14" s="964"/>
      <c r="EXM14" s="965"/>
      <c r="EXN14" s="966"/>
      <c r="EXO14" s="964"/>
      <c r="EXP14" s="964"/>
      <c r="EXQ14" s="965"/>
      <c r="EXR14" s="966"/>
      <c r="EXS14" s="964"/>
      <c r="EXT14" s="964"/>
      <c r="EXU14" s="965"/>
      <c r="EXV14" s="966"/>
      <c r="EXW14" s="964"/>
      <c r="EXX14" s="964"/>
      <c r="EXY14" s="965"/>
      <c r="EXZ14" s="966"/>
      <c r="EYA14" s="964"/>
      <c r="EYB14" s="964"/>
      <c r="EYC14" s="965"/>
      <c r="EYD14" s="966"/>
      <c r="EYE14" s="964"/>
      <c r="EYF14" s="964"/>
      <c r="EYG14" s="965"/>
      <c r="EYH14" s="966"/>
      <c r="EYI14" s="964"/>
      <c r="EYJ14" s="964"/>
      <c r="EYK14" s="965"/>
      <c r="EYL14" s="966"/>
      <c r="EYM14" s="964"/>
      <c r="EYN14" s="964"/>
      <c r="EYO14" s="965"/>
      <c r="EYP14" s="966"/>
      <c r="EYQ14" s="964"/>
      <c r="EYR14" s="964"/>
      <c r="EYS14" s="965"/>
      <c r="EYT14" s="966"/>
      <c r="EYU14" s="964"/>
      <c r="EYV14" s="964"/>
      <c r="EYW14" s="965"/>
      <c r="EYX14" s="966"/>
      <c r="EYY14" s="964"/>
      <c r="EYZ14" s="964"/>
      <c r="EZA14" s="965"/>
      <c r="EZB14" s="966"/>
      <c r="EZC14" s="964"/>
      <c r="EZD14" s="964"/>
      <c r="EZE14" s="965"/>
      <c r="EZF14" s="966"/>
      <c r="EZG14" s="964"/>
      <c r="EZH14" s="964"/>
      <c r="EZI14" s="965"/>
      <c r="EZJ14" s="966"/>
      <c r="EZK14" s="964"/>
      <c r="EZL14" s="964"/>
      <c r="EZM14" s="965"/>
      <c r="EZN14" s="966"/>
      <c r="EZO14" s="964"/>
      <c r="EZP14" s="964"/>
      <c r="EZQ14" s="965"/>
      <c r="EZR14" s="966"/>
      <c r="EZS14" s="964"/>
      <c r="EZT14" s="964"/>
      <c r="EZU14" s="965"/>
      <c r="EZV14" s="966"/>
      <c r="EZW14" s="964"/>
      <c r="EZX14" s="964"/>
      <c r="EZY14" s="965"/>
      <c r="EZZ14" s="966"/>
      <c r="FAA14" s="964"/>
      <c r="FAB14" s="964"/>
      <c r="FAC14" s="965"/>
      <c r="FAD14" s="966"/>
      <c r="FAE14" s="964"/>
      <c r="FAF14" s="964"/>
      <c r="FAG14" s="965"/>
      <c r="FAH14" s="966"/>
      <c r="FAI14" s="964"/>
      <c r="FAJ14" s="964"/>
      <c r="FAK14" s="965"/>
      <c r="FAL14" s="966"/>
      <c r="FAM14" s="964"/>
      <c r="FAN14" s="964"/>
      <c r="FAO14" s="965"/>
      <c r="FAP14" s="966"/>
      <c r="FAQ14" s="964"/>
      <c r="FAR14" s="964"/>
      <c r="FAS14" s="965"/>
      <c r="FAT14" s="966"/>
      <c r="FAU14" s="964"/>
      <c r="FAV14" s="964"/>
      <c r="FAW14" s="965"/>
      <c r="FAX14" s="966"/>
      <c r="FAY14" s="964"/>
      <c r="FAZ14" s="964"/>
      <c r="FBA14" s="965"/>
      <c r="FBB14" s="966"/>
      <c r="FBC14" s="964"/>
      <c r="FBD14" s="964"/>
      <c r="FBE14" s="965"/>
      <c r="FBF14" s="966"/>
      <c r="FBG14" s="964"/>
      <c r="FBH14" s="964"/>
      <c r="FBI14" s="965"/>
      <c r="FBJ14" s="966"/>
      <c r="FBK14" s="964"/>
      <c r="FBL14" s="964"/>
      <c r="FBM14" s="965"/>
      <c r="FBN14" s="966"/>
      <c r="FBO14" s="964"/>
      <c r="FBP14" s="964"/>
      <c r="FBQ14" s="965"/>
      <c r="FBR14" s="966"/>
      <c r="FBS14" s="964"/>
      <c r="FBT14" s="964"/>
      <c r="FBU14" s="965"/>
      <c r="FBV14" s="966"/>
      <c r="FBW14" s="964"/>
      <c r="FBX14" s="964"/>
      <c r="FBY14" s="965"/>
      <c r="FBZ14" s="966"/>
      <c r="FCA14" s="964"/>
      <c r="FCB14" s="964"/>
      <c r="FCC14" s="965"/>
      <c r="FCD14" s="966"/>
      <c r="FCE14" s="964"/>
      <c r="FCF14" s="964"/>
      <c r="FCG14" s="965"/>
      <c r="FCH14" s="966"/>
      <c r="FCI14" s="964"/>
      <c r="FCJ14" s="964"/>
      <c r="FCK14" s="965"/>
      <c r="FCL14" s="966"/>
      <c r="FCM14" s="964"/>
      <c r="FCN14" s="964"/>
      <c r="FCO14" s="965"/>
      <c r="FCP14" s="966"/>
      <c r="FCQ14" s="964"/>
      <c r="FCR14" s="964"/>
      <c r="FCS14" s="965"/>
      <c r="FCT14" s="966"/>
      <c r="FCU14" s="964"/>
      <c r="FCV14" s="964"/>
      <c r="FCW14" s="965"/>
      <c r="FCX14" s="966"/>
      <c r="FCY14" s="964"/>
      <c r="FCZ14" s="964"/>
      <c r="FDA14" s="965"/>
      <c r="FDB14" s="966"/>
      <c r="FDC14" s="964"/>
      <c r="FDD14" s="964"/>
      <c r="FDE14" s="965"/>
      <c r="FDF14" s="966"/>
      <c r="FDG14" s="964"/>
      <c r="FDH14" s="964"/>
      <c r="FDI14" s="965"/>
      <c r="FDJ14" s="966"/>
      <c r="FDK14" s="964"/>
      <c r="FDL14" s="964"/>
      <c r="FDM14" s="965"/>
      <c r="FDN14" s="966"/>
      <c r="FDO14" s="964"/>
      <c r="FDP14" s="964"/>
      <c r="FDQ14" s="965"/>
      <c r="FDR14" s="966"/>
      <c r="FDS14" s="964"/>
      <c r="FDT14" s="964"/>
      <c r="FDU14" s="965"/>
      <c r="FDV14" s="966"/>
      <c r="FDW14" s="964"/>
      <c r="FDX14" s="964"/>
      <c r="FDY14" s="965"/>
      <c r="FDZ14" s="966"/>
      <c r="FEA14" s="964"/>
      <c r="FEB14" s="964"/>
      <c r="FEC14" s="965"/>
      <c r="FED14" s="966"/>
      <c r="FEE14" s="964"/>
      <c r="FEF14" s="964"/>
      <c r="FEG14" s="965"/>
      <c r="FEH14" s="966"/>
      <c r="FEI14" s="964"/>
      <c r="FEJ14" s="964"/>
      <c r="FEK14" s="965"/>
      <c r="FEL14" s="966"/>
      <c r="FEM14" s="964"/>
      <c r="FEN14" s="964"/>
      <c r="FEO14" s="965"/>
      <c r="FEP14" s="966"/>
      <c r="FEQ14" s="964"/>
      <c r="FER14" s="964"/>
      <c r="FES14" s="965"/>
      <c r="FET14" s="966"/>
      <c r="FEU14" s="964"/>
      <c r="FEV14" s="964"/>
      <c r="FEW14" s="965"/>
      <c r="FEX14" s="966"/>
      <c r="FEY14" s="964"/>
      <c r="FEZ14" s="964"/>
      <c r="FFA14" s="965"/>
      <c r="FFB14" s="966"/>
      <c r="FFC14" s="964"/>
      <c r="FFD14" s="964"/>
      <c r="FFE14" s="965"/>
      <c r="FFF14" s="966"/>
      <c r="FFG14" s="964"/>
      <c r="FFH14" s="964"/>
      <c r="FFI14" s="965"/>
      <c r="FFJ14" s="966"/>
      <c r="FFK14" s="964"/>
      <c r="FFL14" s="964"/>
      <c r="FFM14" s="965"/>
      <c r="FFN14" s="966"/>
      <c r="FFO14" s="964"/>
      <c r="FFP14" s="964"/>
      <c r="FFQ14" s="965"/>
      <c r="FFR14" s="966"/>
      <c r="FFS14" s="964"/>
      <c r="FFT14" s="964"/>
      <c r="FFU14" s="965"/>
      <c r="FFV14" s="966"/>
      <c r="FFW14" s="964"/>
      <c r="FFX14" s="964"/>
      <c r="FFY14" s="965"/>
      <c r="FFZ14" s="966"/>
      <c r="FGA14" s="964"/>
      <c r="FGB14" s="964"/>
      <c r="FGC14" s="965"/>
      <c r="FGD14" s="966"/>
      <c r="FGE14" s="964"/>
      <c r="FGF14" s="964"/>
      <c r="FGG14" s="965"/>
      <c r="FGH14" s="966"/>
      <c r="FGI14" s="964"/>
      <c r="FGJ14" s="964"/>
      <c r="FGK14" s="965"/>
      <c r="FGL14" s="966"/>
      <c r="FGM14" s="964"/>
      <c r="FGN14" s="964"/>
      <c r="FGO14" s="965"/>
      <c r="FGP14" s="966"/>
      <c r="FGQ14" s="964"/>
      <c r="FGR14" s="964"/>
      <c r="FGS14" s="965"/>
      <c r="FGT14" s="966"/>
      <c r="FGU14" s="964"/>
      <c r="FGV14" s="964"/>
      <c r="FGW14" s="965"/>
      <c r="FGX14" s="966"/>
      <c r="FGY14" s="964"/>
      <c r="FGZ14" s="964"/>
      <c r="FHA14" s="965"/>
      <c r="FHB14" s="966"/>
      <c r="FHC14" s="964"/>
      <c r="FHD14" s="964"/>
      <c r="FHE14" s="965"/>
      <c r="FHF14" s="966"/>
      <c r="FHG14" s="964"/>
      <c r="FHH14" s="964"/>
      <c r="FHI14" s="965"/>
      <c r="FHJ14" s="966"/>
      <c r="FHK14" s="964"/>
      <c r="FHL14" s="964"/>
      <c r="FHM14" s="965"/>
      <c r="FHN14" s="966"/>
      <c r="FHO14" s="964"/>
      <c r="FHP14" s="964"/>
      <c r="FHQ14" s="965"/>
      <c r="FHR14" s="966"/>
      <c r="FHS14" s="964"/>
      <c r="FHT14" s="964"/>
      <c r="FHU14" s="965"/>
      <c r="FHV14" s="966"/>
      <c r="FHW14" s="964"/>
      <c r="FHX14" s="964"/>
      <c r="FHY14" s="965"/>
      <c r="FHZ14" s="966"/>
      <c r="FIA14" s="964"/>
      <c r="FIB14" s="964"/>
      <c r="FIC14" s="965"/>
      <c r="FID14" s="966"/>
      <c r="FIE14" s="964"/>
      <c r="FIF14" s="964"/>
      <c r="FIG14" s="965"/>
      <c r="FIH14" s="966"/>
      <c r="FII14" s="964"/>
      <c r="FIJ14" s="964"/>
      <c r="FIK14" s="965"/>
      <c r="FIL14" s="966"/>
      <c r="FIM14" s="964"/>
      <c r="FIN14" s="964"/>
      <c r="FIO14" s="965"/>
      <c r="FIP14" s="966"/>
      <c r="FIQ14" s="964"/>
      <c r="FIR14" s="964"/>
      <c r="FIS14" s="965"/>
      <c r="FIT14" s="966"/>
      <c r="FIU14" s="964"/>
      <c r="FIV14" s="964"/>
      <c r="FIW14" s="965"/>
      <c r="FIX14" s="966"/>
      <c r="FIY14" s="964"/>
      <c r="FIZ14" s="964"/>
      <c r="FJA14" s="965"/>
      <c r="FJB14" s="966"/>
      <c r="FJC14" s="964"/>
      <c r="FJD14" s="964"/>
      <c r="FJE14" s="965"/>
      <c r="FJF14" s="966"/>
      <c r="FJG14" s="964"/>
      <c r="FJH14" s="964"/>
      <c r="FJI14" s="965"/>
      <c r="FJJ14" s="966"/>
      <c r="FJK14" s="964"/>
      <c r="FJL14" s="964"/>
      <c r="FJM14" s="965"/>
      <c r="FJN14" s="966"/>
      <c r="FJO14" s="964"/>
      <c r="FJP14" s="964"/>
      <c r="FJQ14" s="965"/>
      <c r="FJR14" s="966"/>
      <c r="FJS14" s="964"/>
      <c r="FJT14" s="964"/>
      <c r="FJU14" s="965"/>
      <c r="FJV14" s="966"/>
      <c r="FJW14" s="964"/>
      <c r="FJX14" s="964"/>
      <c r="FJY14" s="965"/>
      <c r="FJZ14" s="966"/>
      <c r="FKA14" s="964"/>
      <c r="FKB14" s="964"/>
      <c r="FKC14" s="965"/>
      <c r="FKD14" s="966"/>
      <c r="FKE14" s="964"/>
      <c r="FKF14" s="964"/>
      <c r="FKG14" s="965"/>
      <c r="FKH14" s="966"/>
      <c r="FKI14" s="964"/>
      <c r="FKJ14" s="964"/>
      <c r="FKK14" s="965"/>
      <c r="FKL14" s="966"/>
      <c r="FKM14" s="964"/>
      <c r="FKN14" s="964"/>
      <c r="FKO14" s="965"/>
      <c r="FKP14" s="966"/>
      <c r="FKQ14" s="964"/>
      <c r="FKR14" s="964"/>
      <c r="FKS14" s="965"/>
      <c r="FKT14" s="966"/>
      <c r="FKU14" s="964"/>
      <c r="FKV14" s="964"/>
      <c r="FKW14" s="965"/>
      <c r="FKX14" s="966"/>
      <c r="FKY14" s="964"/>
      <c r="FKZ14" s="964"/>
      <c r="FLA14" s="965"/>
      <c r="FLB14" s="966"/>
      <c r="FLC14" s="964"/>
      <c r="FLD14" s="964"/>
      <c r="FLE14" s="965"/>
      <c r="FLF14" s="966"/>
      <c r="FLG14" s="964"/>
      <c r="FLH14" s="964"/>
      <c r="FLI14" s="965"/>
      <c r="FLJ14" s="966"/>
      <c r="FLK14" s="964"/>
      <c r="FLL14" s="964"/>
      <c r="FLM14" s="965"/>
      <c r="FLN14" s="966"/>
      <c r="FLO14" s="964"/>
      <c r="FLP14" s="964"/>
      <c r="FLQ14" s="965"/>
      <c r="FLR14" s="966"/>
      <c r="FLS14" s="964"/>
      <c r="FLT14" s="964"/>
      <c r="FLU14" s="965"/>
      <c r="FLV14" s="966"/>
      <c r="FLW14" s="964"/>
      <c r="FLX14" s="964"/>
      <c r="FLY14" s="965"/>
      <c r="FLZ14" s="966"/>
      <c r="FMA14" s="964"/>
      <c r="FMB14" s="964"/>
      <c r="FMC14" s="965"/>
      <c r="FMD14" s="966"/>
      <c r="FME14" s="964"/>
      <c r="FMF14" s="964"/>
      <c r="FMG14" s="965"/>
      <c r="FMH14" s="966"/>
      <c r="FMI14" s="964"/>
      <c r="FMJ14" s="964"/>
      <c r="FMK14" s="965"/>
      <c r="FML14" s="966"/>
      <c r="FMM14" s="964"/>
      <c r="FMN14" s="964"/>
      <c r="FMO14" s="965"/>
      <c r="FMP14" s="966"/>
      <c r="FMQ14" s="964"/>
      <c r="FMR14" s="964"/>
      <c r="FMS14" s="965"/>
      <c r="FMT14" s="966"/>
      <c r="FMU14" s="964"/>
      <c r="FMV14" s="964"/>
      <c r="FMW14" s="965"/>
      <c r="FMX14" s="966"/>
      <c r="FMY14" s="964"/>
      <c r="FMZ14" s="964"/>
      <c r="FNA14" s="965"/>
      <c r="FNB14" s="966"/>
      <c r="FNC14" s="964"/>
      <c r="FND14" s="964"/>
      <c r="FNE14" s="965"/>
      <c r="FNF14" s="966"/>
      <c r="FNG14" s="964"/>
      <c r="FNH14" s="964"/>
      <c r="FNI14" s="965"/>
      <c r="FNJ14" s="966"/>
      <c r="FNK14" s="964"/>
      <c r="FNL14" s="964"/>
      <c r="FNM14" s="965"/>
      <c r="FNN14" s="966"/>
      <c r="FNO14" s="964"/>
      <c r="FNP14" s="964"/>
      <c r="FNQ14" s="965"/>
      <c r="FNR14" s="966"/>
      <c r="FNS14" s="964"/>
      <c r="FNT14" s="964"/>
      <c r="FNU14" s="965"/>
      <c r="FNV14" s="966"/>
      <c r="FNW14" s="964"/>
      <c r="FNX14" s="964"/>
      <c r="FNY14" s="965"/>
      <c r="FNZ14" s="966"/>
      <c r="FOA14" s="964"/>
      <c r="FOB14" s="964"/>
      <c r="FOC14" s="965"/>
      <c r="FOD14" s="966"/>
      <c r="FOE14" s="964"/>
      <c r="FOF14" s="964"/>
      <c r="FOG14" s="965"/>
      <c r="FOH14" s="966"/>
      <c r="FOI14" s="964"/>
      <c r="FOJ14" s="964"/>
      <c r="FOK14" s="965"/>
      <c r="FOL14" s="966"/>
      <c r="FOM14" s="964"/>
      <c r="FON14" s="964"/>
      <c r="FOO14" s="965"/>
      <c r="FOP14" s="966"/>
      <c r="FOQ14" s="964"/>
      <c r="FOR14" s="964"/>
      <c r="FOS14" s="965"/>
      <c r="FOT14" s="966"/>
      <c r="FOU14" s="964"/>
      <c r="FOV14" s="964"/>
      <c r="FOW14" s="965"/>
      <c r="FOX14" s="966"/>
      <c r="FOY14" s="964"/>
      <c r="FOZ14" s="964"/>
      <c r="FPA14" s="965"/>
      <c r="FPB14" s="966"/>
      <c r="FPC14" s="964"/>
      <c r="FPD14" s="964"/>
      <c r="FPE14" s="965"/>
      <c r="FPF14" s="966"/>
      <c r="FPG14" s="964"/>
      <c r="FPH14" s="964"/>
      <c r="FPI14" s="965"/>
      <c r="FPJ14" s="966"/>
      <c r="FPK14" s="964"/>
      <c r="FPL14" s="964"/>
      <c r="FPM14" s="965"/>
      <c r="FPN14" s="966"/>
      <c r="FPO14" s="964"/>
      <c r="FPP14" s="964"/>
      <c r="FPQ14" s="965"/>
      <c r="FPR14" s="966"/>
      <c r="FPS14" s="964"/>
      <c r="FPT14" s="964"/>
      <c r="FPU14" s="965"/>
      <c r="FPV14" s="966"/>
      <c r="FPW14" s="964"/>
      <c r="FPX14" s="964"/>
      <c r="FPY14" s="965"/>
      <c r="FPZ14" s="966"/>
      <c r="FQA14" s="964"/>
      <c r="FQB14" s="964"/>
      <c r="FQC14" s="965"/>
      <c r="FQD14" s="966"/>
      <c r="FQE14" s="964"/>
      <c r="FQF14" s="964"/>
      <c r="FQG14" s="965"/>
      <c r="FQH14" s="966"/>
      <c r="FQI14" s="964"/>
      <c r="FQJ14" s="964"/>
      <c r="FQK14" s="965"/>
      <c r="FQL14" s="966"/>
      <c r="FQM14" s="964"/>
      <c r="FQN14" s="964"/>
      <c r="FQO14" s="965"/>
      <c r="FQP14" s="966"/>
      <c r="FQQ14" s="964"/>
      <c r="FQR14" s="964"/>
      <c r="FQS14" s="965"/>
      <c r="FQT14" s="966"/>
      <c r="FQU14" s="964"/>
      <c r="FQV14" s="964"/>
      <c r="FQW14" s="965"/>
      <c r="FQX14" s="966"/>
      <c r="FQY14" s="964"/>
      <c r="FQZ14" s="964"/>
      <c r="FRA14" s="965"/>
      <c r="FRB14" s="966"/>
      <c r="FRC14" s="964"/>
      <c r="FRD14" s="964"/>
      <c r="FRE14" s="965"/>
      <c r="FRF14" s="966"/>
      <c r="FRG14" s="964"/>
      <c r="FRH14" s="964"/>
      <c r="FRI14" s="965"/>
      <c r="FRJ14" s="966"/>
      <c r="FRK14" s="964"/>
      <c r="FRL14" s="964"/>
      <c r="FRM14" s="965"/>
      <c r="FRN14" s="966"/>
      <c r="FRO14" s="964"/>
      <c r="FRP14" s="964"/>
      <c r="FRQ14" s="965"/>
      <c r="FRR14" s="966"/>
      <c r="FRS14" s="964"/>
      <c r="FRT14" s="964"/>
      <c r="FRU14" s="965"/>
      <c r="FRV14" s="966"/>
      <c r="FRW14" s="964"/>
      <c r="FRX14" s="964"/>
      <c r="FRY14" s="965"/>
      <c r="FRZ14" s="966"/>
      <c r="FSA14" s="964"/>
      <c r="FSB14" s="964"/>
      <c r="FSC14" s="965"/>
      <c r="FSD14" s="966"/>
      <c r="FSE14" s="964"/>
      <c r="FSF14" s="964"/>
      <c r="FSG14" s="965"/>
      <c r="FSH14" s="966"/>
      <c r="FSI14" s="964"/>
      <c r="FSJ14" s="964"/>
      <c r="FSK14" s="965"/>
      <c r="FSL14" s="966"/>
      <c r="FSM14" s="964"/>
      <c r="FSN14" s="964"/>
      <c r="FSO14" s="965"/>
      <c r="FSP14" s="966"/>
      <c r="FSQ14" s="964"/>
      <c r="FSR14" s="964"/>
      <c r="FSS14" s="965"/>
      <c r="FST14" s="966"/>
      <c r="FSU14" s="964"/>
      <c r="FSV14" s="964"/>
      <c r="FSW14" s="965"/>
      <c r="FSX14" s="966"/>
      <c r="FSY14" s="964"/>
      <c r="FSZ14" s="964"/>
      <c r="FTA14" s="965"/>
      <c r="FTB14" s="966"/>
      <c r="FTC14" s="964"/>
      <c r="FTD14" s="964"/>
      <c r="FTE14" s="965"/>
      <c r="FTF14" s="966"/>
      <c r="FTG14" s="964"/>
      <c r="FTH14" s="964"/>
      <c r="FTI14" s="965"/>
      <c r="FTJ14" s="966"/>
      <c r="FTK14" s="964"/>
      <c r="FTL14" s="964"/>
      <c r="FTM14" s="965"/>
      <c r="FTN14" s="966"/>
      <c r="FTO14" s="964"/>
      <c r="FTP14" s="964"/>
      <c r="FTQ14" s="965"/>
      <c r="FTR14" s="966"/>
      <c r="FTS14" s="964"/>
      <c r="FTT14" s="964"/>
      <c r="FTU14" s="965"/>
      <c r="FTV14" s="966"/>
      <c r="FTW14" s="964"/>
      <c r="FTX14" s="964"/>
      <c r="FTY14" s="965"/>
      <c r="FTZ14" s="966"/>
      <c r="FUA14" s="964"/>
      <c r="FUB14" s="964"/>
      <c r="FUC14" s="965"/>
      <c r="FUD14" s="966"/>
      <c r="FUE14" s="964"/>
      <c r="FUF14" s="964"/>
      <c r="FUG14" s="965"/>
      <c r="FUH14" s="966"/>
      <c r="FUI14" s="964"/>
      <c r="FUJ14" s="964"/>
      <c r="FUK14" s="965"/>
      <c r="FUL14" s="966"/>
      <c r="FUM14" s="964"/>
      <c r="FUN14" s="964"/>
      <c r="FUO14" s="965"/>
      <c r="FUP14" s="966"/>
      <c r="FUQ14" s="964"/>
      <c r="FUR14" s="964"/>
      <c r="FUS14" s="965"/>
      <c r="FUT14" s="966"/>
      <c r="FUU14" s="964"/>
      <c r="FUV14" s="964"/>
      <c r="FUW14" s="965"/>
      <c r="FUX14" s="966"/>
      <c r="FUY14" s="964"/>
      <c r="FUZ14" s="964"/>
      <c r="FVA14" s="965"/>
      <c r="FVB14" s="966"/>
      <c r="FVC14" s="964"/>
      <c r="FVD14" s="964"/>
      <c r="FVE14" s="965"/>
      <c r="FVF14" s="966"/>
      <c r="FVG14" s="964"/>
      <c r="FVH14" s="964"/>
      <c r="FVI14" s="965"/>
      <c r="FVJ14" s="966"/>
      <c r="FVK14" s="964"/>
      <c r="FVL14" s="964"/>
      <c r="FVM14" s="965"/>
      <c r="FVN14" s="966"/>
      <c r="FVO14" s="964"/>
      <c r="FVP14" s="964"/>
      <c r="FVQ14" s="965"/>
      <c r="FVR14" s="966"/>
      <c r="FVS14" s="964"/>
      <c r="FVT14" s="964"/>
      <c r="FVU14" s="965"/>
      <c r="FVV14" s="966"/>
      <c r="FVW14" s="964"/>
      <c r="FVX14" s="964"/>
      <c r="FVY14" s="965"/>
      <c r="FVZ14" s="966"/>
      <c r="FWA14" s="964"/>
      <c r="FWB14" s="964"/>
      <c r="FWC14" s="965"/>
      <c r="FWD14" s="966"/>
      <c r="FWE14" s="964"/>
      <c r="FWF14" s="964"/>
      <c r="FWG14" s="965"/>
      <c r="FWH14" s="966"/>
      <c r="FWI14" s="964"/>
      <c r="FWJ14" s="964"/>
      <c r="FWK14" s="965"/>
      <c r="FWL14" s="966"/>
      <c r="FWM14" s="964"/>
      <c r="FWN14" s="964"/>
      <c r="FWO14" s="965"/>
      <c r="FWP14" s="966"/>
      <c r="FWQ14" s="964"/>
      <c r="FWR14" s="964"/>
      <c r="FWS14" s="965"/>
      <c r="FWT14" s="966"/>
      <c r="FWU14" s="964"/>
      <c r="FWV14" s="964"/>
      <c r="FWW14" s="965"/>
      <c r="FWX14" s="966"/>
      <c r="FWY14" s="964"/>
      <c r="FWZ14" s="964"/>
      <c r="FXA14" s="965"/>
      <c r="FXB14" s="966"/>
      <c r="FXC14" s="964"/>
      <c r="FXD14" s="964"/>
      <c r="FXE14" s="965"/>
      <c r="FXF14" s="966"/>
      <c r="FXG14" s="964"/>
      <c r="FXH14" s="964"/>
      <c r="FXI14" s="965"/>
      <c r="FXJ14" s="966"/>
      <c r="FXK14" s="964"/>
      <c r="FXL14" s="964"/>
      <c r="FXM14" s="965"/>
      <c r="FXN14" s="966"/>
      <c r="FXO14" s="964"/>
      <c r="FXP14" s="964"/>
      <c r="FXQ14" s="965"/>
      <c r="FXR14" s="966"/>
      <c r="FXS14" s="964"/>
      <c r="FXT14" s="964"/>
      <c r="FXU14" s="965"/>
      <c r="FXV14" s="966"/>
      <c r="FXW14" s="964"/>
      <c r="FXX14" s="964"/>
      <c r="FXY14" s="965"/>
      <c r="FXZ14" s="966"/>
      <c r="FYA14" s="964"/>
      <c r="FYB14" s="964"/>
      <c r="FYC14" s="965"/>
      <c r="FYD14" s="966"/>
      <c r="FYE14" s="964"/>
      <c r="FYF14" s="964"/>
      <c r="FYG14" s="965"/>
      <c r="FYH14" s="966"/>
      <c r="FYI14" s="964"/>
      <c r="FYJ14" s="964"/>
      <c r="FYK14" s="965"/>
      <c r="FYL14" s="966"/>
      <c r="FYM14" s="964"/>
      <c r="FYN14" s="964"/>
      <c r="FYO14" s="965"/>
      <c r="FYP14" s="966"/>
      <c r="FYQ14" s="964"/>
      <c r="FYR14" s="964"/>
      <c r="FYS14" s="965"/>
      <c r="FYT14" s="966"/>
      <c r="FYU14" s="964"/>
      <c r="FYV14" s="964"/>
      <c r="FYW14" s="965"/>
      <c r="FYX14" s="966"/>
      <c r="FYY14" s="964"/>
      <c r="FYZ14" s="964"/>
      <c r="FZA14" s="965"/>
      <c r="FZB14" s="966"/>
      <c r="FZC14" s="964"/>
      <c r="FZD14" s="964"/>
      <c r="FZE14" s="965"/>
      <c r="FZF14" s="966"/>
      <c r="FZG14" s="964"/>
      <c r="FZH14" s="964"/>
      <c r="FZI14" s="965"/>
      <c r="FZJ14" s="966"/>
      <c r="FZK14" s="964"/>
      <c r="FZL14" s="964"/>
      <c r="FZM14" s="965"/>
      <c r="FZN14" s="966"/>
      <c r="FZO14" s="964"/>
      <c r="FZP14" s="964"/>
      <c r="FZQ14" s="965"/>
      <c r="FZR14" s="966"/>
      <c r="FZS14" s="964"/>
      <c r="FZT14" s="964"/>
      <c r="FZU14" s="965"/>
      <c r="FZV14" s="966"/>
      <c r="FZW14" s="964"/>
      <c r="FZX14" s="964"/>
      <c r="FZY14" s="965"/>
      <c r="FZZ14" s="966"/>
      <c r="GAA14" s="964"/>
      <c r="GAB14" s="964"/>
      <c r="GAC14" s="965"/>
      <c r="GAD14" s="966"/>
      <c r="GAE14" s="964"/>
      <c r="GAF14" s="964"/>
      <c r="GAG14" s="965"/>
      <c r="GAH14" s="966"/>
      <c r="GAI14" s="964"/>
      <c r="GAJ14" s="964"/>
      <c r="GAK14" s="965"/>
      <c r="GAL14" s="966"/>
      <c r="GAM14" s="964"/>
      <c r="GAN14" s="964"/>
      <c r="GAO14" s="965"/>
      <c r="GAP14" s="966"/>
      <c r="GAQ14" s="964"/>
      <c r="GAR14" s="964"/>
      <c r="GAS14" s="965"/>
      <c r="GAT14" s="966"/>
      <c r="GAU14" s="964"/>
      <c r="GAV14" s="964"/>
      <c r="GAW14" s="965"/>
      <c r="GAX14" s="966"/>
      <c r="GAY14" s="964"/>
      <c r="GAZ14" s="964"/>
      <c r="GBA14" s="965"/>
      <c r="GBB14" s="966"/>
      <c r="GBC14" s="964"/>
      <c r="GBD14" s="964"/>
      <c r="GBE14" s="965"/>
      <c r="GBF14" s="966"/>
      <c r="GBG14" s="964"/>
      <c r="GBH14" s="964"/>
      <c r="GBI14" s="965"/>
      <c r="GBJ14" s="966"/>
      <c r="GBK14" s="964"/>
      <c r="GBL14" s="964"/>
      <c r="GBM14" s="965"/>
      <c r="GBN14" s="966"/>
      <c r="GBO14" s="964"/>
      <c r="GBP14" s="964"/>
      <c r="GBQ14" s="965"/>
      <c r="GBR14" s="966"/>
      <c r="GBS14" s="964"/>
      <c r="GBT14" s="964"/>
      <c r="GBU14" s="965"/>
      <c r="GBV14" s="966"/>
      <c r="GBW14" s="964"/>
      <c r="GBX14" s="964"/>
      <c r="GBY14" s="965"/>
      <c r="GBZ14" s="966"/>
      <c r="GCA14" s="964"/>
      <c r="GCB14" s="964"/>
      <c r="GCC14" s="965"/>
      <c r="GCD14" s="966"/>
      <c r="GCE14" s="964"/>
      <c r="GCF14" s="964"/>
      <c r="GCG14" s="965"/>
      <c r="GCH14" s="966"/>
      <c r="GCI14" s="964"/>
      <c r="GCJ14" s="964"/>
      <c r="GCK14" s="965"/>
      <c r="GCL14" s="966"/>
      <c r="GCM14" s="964"/>
      <c r="GCN14" s="964"/>
      <c r="GCO14" s="965"/>
      <c r="GCP14" s="966"/>
      <c r="GCQ14" s="964"/>
      <c r="GCR14" s="964"/>
      <c r="GCS14" s="965"/>
      <c r="GCT14" s="966"/>
      <c r="GCU14" s="964"/>
      <c r="GCV14" s="964"/>
      <c r="GCW14" s="965"/>
      <c r="GCX14" s="966"/>
      <c r="GCY14" s="964"/>
      <c r="GCZ14" s="964"/>
      <c r="GDA14" s="965"/>
      <c r="GDB14" s="966"/>
      <c r="GDC14" s="964"/>
      <c r="GDD14" s="964"/>
      <c r="GDE14" s="965"/>
      <c r="GDF14" s="966"/>
      <c r="GDG14" s="964"/>
      <c r="GDH14" s="964"/>
      <c r="GDI14" s="965"/>
      <c r="GDJ14" s="966"/>
      <c r="GDK14" s="964"/>
      <c r="GDL14" s="964"/>
      <c r="GDM14" s="965"/>
      <c r="GDN14" s="966"/>
      <c r="GDO14" s="964"/>
      <c r="GDP14" s="964"/>
      <c r="GDQ14" s="965"/>
      <c r="GDR14" s="966"/>
      <c r="GDS14" s="964"/>
      <c r="GDT14" s="964"/>
      <c r="GDU14" s="965"/>
      <c r="GDV14" s="966"/>
      <c r="GDW14" s="964"/>
      <c r="GDX14" s="964"/>
      <c r="GDY14" s="965"/>
      <c r="GDZ14" s="966"/>
      <c r="GEA14" s="964"/>
      <c r="GEB14" s="964"/>
      <c r="GEC14" s="965"/>
      <c r="GED14" s="966"/>
      <c r="GEE14" s="964"/>
      <c r="GEF14" s="964"/>
      <c r="GEG14" s="965"/>
      <c r="GEH14" s="966"/>
      <c r="GEI14" s="964"/>
      <c r="GEJ14" s="964"/>
      <c r="GEK14" s="965"/>
      <c r="GEL14" s="966"/>
      <c r="GEM14" s="964"/>
      <c r="GEN14" s="964"/>
      <c r="GEO14" s="965"/>
      <c r="GEP14" s="966"/>
      <c r="GEQ14" s="964"/>
      <c r="GER14" s="964"/>
      <c r="GES14" s="965"/>
      <c r="GET14" s="966"/>
      <c r="GEU14" s="964"/>
      <c r="GEV14" s="964"/>
      <c r="GEW14" s="965"/>
      <c r="GEX14" s="966"/>
      <c r="GEY14" s="964"/>
      <c r="GEZ14" s="964"/>
      <c r="GFA14" s="965"/>
      <c r="GFB14" s="966"/>
      <c r="GFC14" s="964"/>
      <c r="GFD14" s="964"/>
      <c r="GFE14" s="965"/>
      <c r="GFF14" s="966"/>
      <c r="GFG14" s="964"/>
      <c r="GFH14" s="964"/>
      <c r="GFI14" s="965"/>
      <c r="GFJ14" s="966"/>
      <c r="GFK14" s="964"/>
      <c r="GFL14" s="964"/>
      <c r="GFM14" s="965"/>
      <c r="GFN14" s="966"/>
      <c r="GFO14" s="964"/>
      <c r="GFP14" s="964"/>
      <c r="GFQ14" s="965"/>
      <c r="GFR14" s="966"/>
      <c r="GFS14" s="964"/>
      <c r="GFT14" s="964"/>
      <c r="GFU14" s="965"/>
      <c r="GFV14" s="966"/>
      <c r="GFW14" s="964"/>
      <c r="GFX14" s="964"/>
      <c r="GFY14" s="965"/>
      <c r="GFZ14" s="966"/>
      <c r="GGA14" s="964"/>
      <c r="GGB14" s="964"/>
      <c r="GGC14" s="965"/>
      <c r="GGD14" s="966"/>
      <c r="GGE14" s="964"/>
      <c r="GGF14" s="964"/>
      <c r="GGG14" s="965"/>
      <c r="GGH14" s="966"/>
      <c r="GGI14" s="964"/>
      <c r="GGJ14" s="964"/>
      <c r="GGK14" s="965"/>
      <c r="GGL14" s="966"/>
      <c r="GGM14" s="964"/>
      <c r="GGN14" s="964"/>
      <c r="GGO14" s="965"/>
      <c r="GGP14" s="966"/>
      <c r="GGQ14" s="964"/>
      <c r="GGR14" s="964"/>
      <c r="GGS14" s="965"/>
      <c r="GGT14" s="966"/>
      <c r="GGU14" s="964"/>
      <c r="GGV14" s="964"/>
      <c r="GGW14" s="965"/>
      <c r="GGX14" s="966"/>
      <c r="GGY14" s="964"/>
      <c r="GGZ14" s="964"/>
      <c r="GHA14" s="965"/>
      <c r="GHB14" s="966"/>
      <c r="GHC14" s="964"/>
      <c r="GHD14" s="964"/>
      <c r="GHE14" s="965"/>
      <c r="GHF14" s="966"/>
      <c r="GHG14" s="964"/>
      <c r="GHH14" s="964"/>
      <c r="GHI14" s="965"/>
      <c r="GHJ14" s="966"/>
      <c r="GHK14" s="964"/>
      <c r="GHL14" s="964"/>
      <c r="GHM14" s="965"/>
      <c r="GHN14" s="966"/>
      <c r="GHO14" s="964"/>
      <c r="GHP14" s="964"/>
      <c r="GHQ14" s="965"/>
      <c r="GHR14" s="966"/>
      <c r="GHS14" s="964"/>
      <c r="GHT14" s="964"/>
      <c r="GHU14" s="965"/>
      <c r="GHV14" s="966"/>
      <c r="GHW14" s="964"/>
      <c r="GHX14" s="964"/>
      <c r="GHY14" s="965"/>
      <c r="GHZ14" s="966"/>
      <c r="GIA14" s="964"/>
      <c r="GIB14" s="964"/>
      <c r="GIC14" s="965"/>
      <c r="GID14" s="966"/>
      <c r="GIE14" s="964"/>
      <c r="GIF14" s="964"/>
      <c r="GIG14" s="965"/>
      <c r="GIH14" s="966"/>
      <c r="GII14" s="964"/>
      <c r="GIJ14" s="964"/>
      <c r="GIK14" s="965"/>
      <c r="GIL14" s="966"/>
      <c r="GIM14" s="964"/>
      <c r="GIN14" s="964"/>
      <c r="GIO14" s="965"/>
      <c r="GIP14" s="966"/>
      <c r="GIQ14" s="964"/>
      <c r="GIR14" s="964"/>
      <c r="GIS14" s="965"/>
      <c r="GIT14" s="966"/>
      <c r="GIU14" s="964"/>
      <c r="GIV14" s="964"/>
      <c r="GIW14" s="965"/>
      <c r="GIX14" s="966"/>
      <c r="GIY14" s="964"/>
      <c r="GIZ14" s="964"/>
      <c r="GJA14" s="965"/>
      <c r="GJB14" s="966"/>
      <c r="GJC14" s="964"/>
      <c r="GJD14" s="964"/>
      <c r="GJE14" s="965"/>
      <c r="GJF14" s="966"/>
      <c r="GJG14" s="964"/>
      <c r="GJH14" s="964"/>
      <c r="GJI14" s="965"/>
      <c r="GJJ14" s="966"/>
      <c r="GJK14" s="964"/>
      <c r="GJL14" s="964"/>
      <c r="GJM14" s="965"/>
      <c r="GJN14" s="966"/>
      <c r="GJO14" s="964"/>
      <c r="GJP14" s="964"/>
      <c r="GJQ14" s="965"/>
      <c r="GJR14" s="966"/>
      <c r="GJS14" s="964"/>
      <c r="GJT14" s="964"/>
      <c r="GJU14" s="965"/>
      <c r="GJV14" s="966"/>
      <c r="GJW14" s="964"/>
      <c r="GJX14" s="964"/>
      <c r="GJY14" s="965"/>
      <c r="GJZ14" s="966"/>
      <c r="GKA14" s="964"/>
      <c r="GKB14" s="964"/>
      <c r="GKC14" s="965"/>
      <c r="GKD14" s="966"/>
      <c r="GKE14" s="964"/>
      <c r="GKF14" s="964"/>
      <c r="GKG14" s="965"/>
      <c r="GKH14" s="966"/>
      <c r="GKI14" s="964"/>
      <c r="GKJ14" s="964"/>
      <c r="GKK14" s="965"/>
      <c r="GKL14" s="966"/>
      <c r="GKM14" s="964"/>
      <c r="GKN14" s="964"/>
      <c r="GKO14" s="965"/>
      <c r="GKP14" s="966"/>
      <c r="GKQ14" s="964"/>
      <c r="GKR14" s="964"/>
      <c r="GKS14" s="965"/>
      <c r="GKT14" s="966"/>
      <c r="GKU14" s="964"/>
      <c r="GKV14" s="964"/>
      <c r="GKW14" s="965"/>
      <c r="GKX14" s="966"/>
      <c r="GKY14" s="964"/>
      <c r="GKZ14" s="964"/>
      <c r="GLA14" s="965"/>
      <c r="GLB14" s="966"/>
      <c r="GLC14" s="964"/>
      <c r="GLD14" s="964"/>
      <c r="GLE14" s="965"/>
      <c r="GLF14" s="966"/>
      <c r="GLG14" s="964"/>
      <c r="GLH14" s="964"/>
      <c r="GLI14" s="965"/>
      <c r="GLJ14" s="966"/>
      <c r="GLK14" s="964"/>
      <c r="GLL14" s="964"/>
      <c r="GLM14" s="965"/>
      <c r="GLN14" s="966"/>
      <c r="GLO14" s="964"/>
      <c r="GLP14" s="964"/>
      <c r="GLQ14" s="965"/>
      <c r="GLR14" s="966"/>
      <c r="GLS14" s="964"/>
      <c r="GLT14" s="964"/>
      <c r="GLU14" s="965"/>
      <c r="GLV14" s="966"/>
      <c r="GLW14" s="964"/>
      <c r="GLX14" s="964"/>
      <c r="GLY14" s="965"/>
      <c r="GLZ14" s="966"/>
      <c r="GMA14" s="964"/>
      <c r="GMB14" s="964"/>
      <c r="GMC14" s="965"/>
      <c r="GMD14" s="966"/>
      <c r="GME14" s="964"/>
      <c r="GMF14" s="964"/>
      <c r="GMG14" s="965"/>
      <c r="GMH14" s="966"/>
      <c r="GMI14" s="964"/>
      <c r="GMJ14" s="964"/>
      <c r="GMK14" s="965"/>
      <c r="GML14" s="966"/>
      <c r="GMM14" s="964"/>
      <c r="GMN14" s="964"/>
      <c r="GMO14" s="965"/>
      <c r="GMP14" s="966"/>
      <c r="GMQ14" s="964"/>
      <c r="GMR14" s="964"/>
      <c r="GMS14" s="965"/>
      <c r="GMT14" s="966"/>
      <c r="GMU14" s="964"/>
      <c r="GMV14" s="964"/>
      <c r="GMW14" s="965"/>
      <c r="GMX14" s="966"/>
      <c r="GMY14" s="964"/>
      <c r="GMZ14" s="964"/>
      <c r="GNA14" s="965"/>
      <c r="GNB14" s="966"/>
      <c r="GNC14" s="964"/>
      <c r="GND14" s="964"/>
      <c r="GNE14" s="965"/>
      <c r="GNF14" s="966"/>
      <c r="GNG14" s="964"/>
      <c r="GNH14" s="964"/>
      <c r="GNI14" s="965"/>
      <c r="GNJ14" s="966"/>
      <c r="GNK14" s="964"/>
      <c r="GNL14" s="964"/>
      <c r="GNM14" s="965"/>
      <c r="GNN14" s="966"/>
      <c r="GNO14" s="964"/>
      <c r="GNP14" s="964"/>
      <c r="GNQ14" s="965"/>
      <c r="GNR14" s="966"/>
      <c r="GNS14" s="964"/>
      <c r="GNT14" s="964"/>
      <c r="GNU14" s="965"/>
      <c r="GNV14" s="966"/>
      <c r="GNW14" s="964"/>
      <c r="GNX14" s="964"/>
      <c r="GNY14" s="965"/>
      <c r="GNZ14" s="966"/>
      <c r="GOA14" s="964"/>
      <c r="GOB14" s="964"/>
      <c r="GOC14" s="965"/>
      <c r="GOD14" s="966"/>
      <c r="GOE14" s="964"/>
      <c r="GOF14" s="964"/>
      <c r="GOG14" s="965"/>
      <c r="GOH14" s="966"/>
      <c r="GOI14" s="964"/>
      <c r="GOJ14" s="964"/>
      <c r="GOK14" s="965"/>
      <c r="GOL14" s="966"/>
      <c r="GOM14" s="964"/>
      <c r="GON14" s="964"/>
      <c r="GOO14" s="965"/>
      <c r="GOP14" s="966"/>
      <c r="GOQ14" s="964"/>
      <c r="GOR14" s="964"/>
      <c r="GOS14" s="965"/>
      <c r="GOT14" s="966"/>
      <c r="GOU14" s="964"/>
      <c r="GOV14" s="964"/>
      <c r="GOW14" s="965"/>
      <c r="GOX14" s="966"/>
      <c r="GOY14" s="964"/>
      <c r="GOZ14" s="964"/>
      <c r="GPA14" s="965"/>
      <c r="GPB14" s="966"/>
      <c r="GPC14" s="964"/>
      <c r="GPD14" s="964"/>
      <c r="GPE14" s="965"/>
      <c r="GPF14" s="966"/>
      <c r="GPG14" s="964"/>
      <c r="GPH14" s="964"/>
      <c r="GPI14" s="965"/>
      <c r="GPJ14" s="966"/>
      <c r="GPK14" s="964"/>
      <c r="GPL14" s="964"/>
      <c r="GPM14" s="965"/>
      <c r="GPN14" s="966"/>
      <c r="GPO14" s="964"/>
      <c r="GPP14" s="964"/>
      <c r="GPQ14" s="965"/>
      <c r="GPR14" s="966"/>
      <c r="GPS14" s="964"/>
      <c r="GPT14" s="964"/>
      <c r="GPU14" s="965"/>
      <c r="GPV14" s="966"/>
      <c r="GPW14" s="964"/>
      <c r="GPX14" s="964"/>
      <c r="GPY14" s="965"/>
      <c r="GPZ14" s="966"/>
      <c r="GQA14" s="964"/>
      <c r="GQB14" s="964"/>
      <c r="GQC14" s="965"/>
      <c r="GQD14" s="966"/>
      <c r="GQE14" s="964"/>
      <c r="GQF14" s="964"/>
      <c r="GQG14" s="965"/>
      <c r="GQH14" s="966"/>
      <c r="GQI14" s="964"/>
      <c r="GQJ14" s="964"/>
      <c r="GQK14" s="965"/>
      <c r="GQL14" s="966"/>
      <c r="GQM14" s="964"/>
      <c r="GQN14" s="964"/>
      <c r="GQO14" s="965"/>
      <c r="GQP14" s="966"/>
      <c r="GQQ14" s="964"/>
      <c r="GQR14" s="964"/>
      <c r="GQS14" s="965"/>
      <c r="GQT14" s="966"/>
      <c r="GQU14" s="964"/>
      <c r="GQV14" s="964"/>
      <c r="GQW14" s="965"/>
      <c r="GQX14" s="966"/>
      <c r="GQY14" s="964"/>
      <c r="GQZ14" s="964"/>
      <c r="GRA14" s="965"/>
      <c r="GRB14" s="966"/>
      <c r="GRC14" s="964"/>
      <c r="GRD14" s="964"/>
      <c r="GRE14" s="965"/>
      <c r="GRF14" s="966"/>
      <c r="GRG14" s="964"/>
      <c r="GRH14" s="964"/>
      <c r="GRI14" s="965"/>
      <c r="GRJ14" s="966"/>
      <c r="GRK14" s="964"/>
      <c r="GRL14" s="964"/>
      <c r="GRM14" s="965"/>
      <c r="GRN14" s="966"/>
      <c r="GRO14" s="964"/>
      <c r="GRP14" s="964"/>
      <c r="GRQ14" s="965"/>
      <c r="GRR14" s="966"/>
      <c r="GRS14" s="964"/>
      <c r="GRT14" s="964"/>
      <c r="GRU14" s="965"/>
      <c r="GRV14" s="966"/>
      <c r="GRW14" s="964"/>
      <c r="GRX14" s="964"/>
      <c r="GRY14" s="965"/>
      <c r="GRZ14" s="966"/>
      <c r="GSA14" s="964"/>
      <c r="GSB14" s="964"/>
      <c r="GSC14" s="965"/>
      <c r="GSD14" s="966"/>
      <c r="GSE14" s="964"/>
      <c r="GSF14" s="964"/>
      <c r="GSG14" s="965"/>
      <c r="GSH14" s="966"/>
      <c r="GSI14" s="964"/>
      <c r="GSJ14" s="964"/>
      <c r="GSK14" s="965"/>
      <c r="GSL14" s="966"/>
      <c r="GSM14" s="964"/>
      <c r="GSN14" s="964"/>
      <c r="GSO14" s="965"/>
      <c r="GSP14" s="966"/>
      <c r="GSQ14" s="964"/>
      <c r="GSR14" s="964"/>
      <c r="GSS14" s="965"/>
      <c r="GST14" s="966"/>
      <c r="GSU14" s="964"/>
      <c r="GSV14" s="964"/>
      <c r="GSW14" s="965"/>
      <c r="GSX14" s="966"/>
      <c r="GSY14" s="964"/>
      <c r="GSZ14" s="964"/>
      <c r="GTA14" s="965"/>
      <c r="GTB14" s="966"/>
      <c r="GTC14" s="964"/>
      <c r="GTD14" s="964"/>
      <c r="GTE14" s="965"/>
      <c r="GTF14" s="966"/>
      <c r="GTG14" s="964"/>
      <c r="GTH14" s="964"/>
      <c r="GTI14" s="965"/>
      <c r="GTJ14" s="966"/>
      <c r="GTK14" s="964"/>
      <c r="GTL14" s="964"/>
      <c r="GTM14" s="965"/>
      <c r="GTN14" s="966"/>
      <c r="GTO14" s="964"/>
      <c r="GTP14" s="964"/>
      <c r="GTQ14" s="965"/>
      <c r="GTR14" s="966"/>
      <c r="GTS14" s="964"/>
      <c r="GTT14" s="964"/>
      <c r="GTU14" s="965"/>
      <c r="GTV14" s="966"/>
      <c r="GTW14" s="964"/>
      <c r="GTX14" s="964"/>
      <c r="GTY14" s="965"/>
      <c r="GTZ14" s="966"/>
      <c r="GUA14" s="964"/>
      <c r="GUB14" s="964"/>
      <c r="GUC14" s="965"/>
      <c r="GUD14" s="966"/>
      <c r="GUE14" s="964"/>
      <c r="GUF14" s="964"/>
      <c r="GUG14" s="965"/>
      <c r="GUH14" s="966"/>
      <c r="GUI14" s="964"/>
      <c r="GUJ14" s="964"/>
      <c r="GUK14" s="965"/>
      <c r="GUL14" s="966"/>
      <c r="GUM14" s="964"/>
      <c r="GUN14" s="964"/>
      <c r="GUO14" s="965"/>
      <c r="GUP14" s="966"/>
      <c r="GUQ14" s="964"/>
      <c r="GUR14" s="964"/>
      <c r="GUS14" s="965"/>
      <c r="GUT14" s="966"/>
      <c r="GUU14" s="964"/>
      <c r="GUV14" s="964"/>
      <c r="GUW14" s="965"/>
      <c r="GUX14" s="966"/>
      <c r="GUY14" s="964"/>
      <c r="GUZ14" s="964"/>
      <c r="GVA14" s="965"/>
      <c r="GVB14" s="966"/>
      <c r="GVC14" s="964"/>
      <c r="GVD14" s="964"/>
      <c r="GVE14" s="965"/>
      <c r="GVF14" s="966"/>
      <c r="GVG14" s="964"/>
      <c r="GVH14" s="964"/>
      <c r="GVI14" s="965"/>
      <c r="GVJ14" s="966"/>
      <c r="GVK14" s="964"/>
      <c r="GVL14" s="964"/>
      <c r="GVM14" s="965"/>
      <c r="GVN14" s="966"/>
      <c r="GVO14" s="964"/>
      <c r="GVP14" s="964"/>
      <c r="GVQ14" s="965"/>
      <c r="GVR14" s="966"/>
      <c r="GVS14" s="964"/>
      <c r="GVT14" s="964"/>
      <c r="GVU14" s="965"/>
      <c r="GVV14" s="966"/>
      <c r="GVW14" s="964"/>
      <c r="GVX14" s="964"/>
      <c r="GVY14" s="965"/>
      <c r="GVZ14" s="966"/>
      <c r="GWA14" s="964"/>
      <c r="GWB14" s="964"/>
      <c r="GWC14" s="965"/>
      <c r="GWD14" s="966"/>
      <c r="GWE14" s="964"/>
      <c r="GWF14" s="964"/>
      <c r="GWG14" s="965"/>
      <c r="GWH14" s="966"/>
      <c r="GWI14" s="964"/>
      <c r="GWJ14" s="964"/>
      <c r="GWK14" s="965"/>
      <c r="GWL14" s="966"/>
      <c r="GWM14" s="964"/>
      <c r="GWN14" s="964"/>
      <c r="GWO14" s="965"/>
      <c r="GWP14" s="966"/>
      <c r="GWQ14" s="964"/>
      <c r="GWR14" s="964"/>
      <c r="GWS14" s="965"/>
      <c r="GWT14" s="966"/>
      <c r="GWU14" s="964"/>
      <c r="GWV14" s="964"/>
      <c r="GWW14" s="965"/>
      <c r="GWX14" s="966"/>
      <c r="GWY14" s="964"/>
      <c r="GWZ14" s="964"/>
      <c r="GXA14" s="965"/>
      <c r="GXB14" s="966"/>
      <c r="GXC14" s="964"/>
      <c r="GXD14" s="964"/>
      <c r="GXE14" s="965"/>
      <c r="GXF14" s="966"/>
      <c r="GXG14" s="964"/>
      <c r="GXH14" s="964"/>
      <c r="GXI14" s="965"/>
      <c r="GXJ14" s="966"/>
      <c r="GXK14" s="964"/>
      <c r="GXL14" s="964"/>
      <c r="GXM14" s="965"/>
      <c r="GXN14" s="966"/>
      <c r="GXO14" s="964"/>
      <c r="GXP14" s="964"/>
      <c r="GXQ14" s="965"/>
      <c r="GXR14" s="966"/>
      <c r="GXS14" s="964"/>
      <c r="GXT14" s="964"/>
      <c r="GXU14" s="965"/>
      <c r="GXV14" s="966"/>
      <c r="GXW14" s="964"/>
      <c r="GXX14" s="964"/>
      <c r="GXY14" s="965"/>
      <c r="GXZ14" s="966"/>
      <c r="GYA14" s="964"/>
      <c r="GYB14" s="964"/>
      <c r="GYC14" s="965"/>
      <c r="GYD14" s="966"/>
      <c r="GYE14" s="964"/>
      <c r="GYF14" s="964"/>
      <c r="GYG14" s="965"/>
      <c r="GYH14" s="966"/>
      <c r="GYI14" s="964"/>
      <c r="GYJ14" s="964"/>
      <c r="GYK14" s="965"/>
      <c r="GYL14" s="966"/>
      <c r="GYM14" s="964"/>
      <c r="GYN14" s="964"/>
      <c r="GYO14" s="965"/>
      <c r="GYP14" s="966"/>
      <c r="GYQ14" s="964"/>
      <c r="GYR14" s="964"/>
      <c r="GYS14" s="965"/>
      <c r="GYT14" s="966"/>
      <c r="GYU14" s="964"/>
      <c r="GYV14" s="964"/>
      <c r="GYW14" s="965"/>
      <c r="GYX14" s="966"/>
      <c r="GYY14" s="964"/>
      <c r="GYZ14" s="964"/>
      <c r="GZA14" s="965"/>
      <c r="GZB14" s="966"/>
      <c r="GZC14" s="964"/>
      <c r="GZD14" s="964"/>
      <c r="GZE14" s="965"/>
      <c r="GZF14" s="966"/>
      <c r="GZG14" s="964"/>
      <c r="GZH14" s="964"/>
      <c r="GZI14" s="965"/>
      <c r="GZJ14" s="966"/>
      <c r="GZK14" s="964"/>
      <c r="GZL14" s="964"/>
      <c r="GZM14" s="965"/>
      <c r="GZN14" s="966"/>
      <c r="GZO14" s="964"/>
      <c r="GZP14" s="964"/>
      <c r="GZQ14" s="965"/>
      <c r="GZR14" s="966"/>
      <c r="GZS14" s="964"/>
      <c r="GZT14" s="964"/>
      <c r="GZU14" s="965"/>
      <c r="GZV14" s="966"/>
      <c r="GZW14" s="964"/>
      <c r="GZX14" s="964"/>
      <c r="GZY14" s="965"/>
      <c r="GZZ14" s="966"/>
      <c r="HAA14" s="964"/>
      <c r="HAB14" s="964"/>
      <c r="HAC14" s="965"/>
      <c r="HAD14" s="966"/>
      <c r="HAE14" s="964"/>
      <c r="HAF14" s="964"/>
      <c r="HAG14" s="965"/>
      <c r="HAH14" s="966"/>
      <c r="HAI14" s="964"/>
      <c r="HAJ14" s="964"/>
      <c r="HAK14" s="965"/>
      <c r="HAL14" s="966"/>
      <c r="HAM14" s="964"/>
      <c r="HAN14" s="964"/>
      <c r="HAO14" s="965"/>
      <c r="HAP14" s="966"/>
      <c r="HAQ14" s="964"/>
      <c r="HAR14" s="964"/>
      <c r="HAS14" s="965"/>
      <c r="HAT14" s="966"/>
      <c r="HAU14" s="964"/>
      <c r="HAV14" s="964"/>
      <c r="HAW14" s="965"/>
      <c r="HAX14" s="966"/>
      <c r="HAY14" s="964"/>
      <c r="HAZ14" s="964"/>
      <c r="HBA14" s="965"/>
      <c r="HBB14" s="966"/>
      <c r="HBC14" s="964"/>
      <c r="HBD14" s="964"/>
      <c r="HBE14" s="965"/>
      <c r="HBF14" s="966"/>
      <c r="HBG14" s="964"/>
      <c r="HBH14" s="964"/>
      <c r="HBI14" s="965"/>
      <c r="HBJ14" s="966"/>
      <c r="HBK14" s="964"/>
      <c r="HBL14" s="964"/>
      <c r="HBM14" s="965"/>
      <c r="HBN14" s="966"/>
      <c r="HBO14" s="964"/>
      <c r="HBP14" s="964"/>
      <c r="HBQ14" s="965"/>
      <c r="HBR14" s="966"/>
      <c r="HBS14" s="964"/>
      <c r="HBT14" s="964"/>
      <c r="HBU14" s="965"/>
      <c r="HBV14" s="966"/>
      <c r="HBW14" s="964"/>
      <c r="HBX14" s="964"/>
      <c r="HBY14" s="965"/>
      <c r="HBZ14" s="966"/>
      <c r="HCA14" s="964"/>
      <c r="HCB14" s="964"/>
      <c r="HCC14" s="965"/>
      <c r="HCD14" s="966"/>
      <c r="HCE14" s="964"/>
      <c r="HCF14" s="964"/>
      <c r="HCG14" s="965"/>
      <c r="HCH14" s="966"/>
      <c r="HCI14" s="964"/>
      <c r="HCJ14" s="964"/>
      <c r="HCK14" s="965"/>
      <c r="HCL14" s="966"/>
      <c r="HCM14" s="964"/>
      <c r="HCN14" s="964"/>
      <c r="HCO14" s="965"/>
      <c r="HCP14" s="966"/>
      <c r="HCQ14" s="964"/>
      <c r="HCR14" s="964"/>
      <c r="HCS14" s="965"/>
      <c r="HCT14" s="966"/>
      <c r="HCU14" s="964"/>
      <c r="HCV14" s="964"/>
      <c r="HCW14" s="965"/>
      <c r="HCX14" s="966"/>
      <c r="HCY14" s="964"/>
      <c r="HCZ14" s="964"/>
      <c r="HDA14" s="965"/>
      <c r="HDB14" s="966"/>
      <c r="HDC14" s="964"/>
      <c r="HDD14" s="964"/>
      <c r="HDE14" s="965"/>
      <c r="HDF14" s="966"/>
      <c r="HDG14" s="964"/>
      <c r="HDH14" s="964"/>
      <c r="HDI14" s="965"/>
      <c r="HDJ14" s="966"/>
      <c r="HDK14" s="964"/>
      <c r="HDL14" s="964"/>
      <c r="HDM14" s="965"/>
      <c r="HDN14" s="966"/>
      <c r="HDO14" s="964"/>
      <c r="HDP14" s="964"/>
      <c r="HDQ14" s="965"/>
      <c r="HDR14" s="966"/>
      <c r="HDS14" s="964"/>
      <c r="HDT14" s="964"/>
      <c r="HDU14" s="965"/>
      <c r="HDV14" s="966"/>
      <c r="HDW14" s="964"/>
      <c r="HDX14" s="964"/>
      <c r="HDY14" s="965"/>
      <c r="HDZ14" s="966"/>
      <c r="HEA14" s="964"/>
      <c r="HEB14" s="964"/>
      <c r="HEC14" s="965"/>
      <c r="HED14" s="966"/>
      <c r="HEE14" s="964"/>
      <c r="HEF14" s="964"/>
      <c r="HEG14" s="965"/>
      <c r="HEH14" s="966"/>
      <c r="HEI14" s="964"/>
      <c r="HEJ14" s="964"/>
      <c r="HEK14" s="965"/>
      <c r="HEL14" s="966"/>
      <c r="HEM14" s="964"/>
      <c r="HEN14" s="964"/>
      <c r="HEO14" s="965"/>
      <c r="HEP14" s="966"/>
      <c r="HEQ14" s="964"/>
      <c r="HER14" s="964"/>
      <c r="HES14" s="965"/>
      <c r="HET14" s="966"/>
      <c r="HEU14" s="964"/>
      <c r="HEV14" s="964"/>
      <c r="HEW14" s="965"/>
      <c r="HEX14" s="966"/>
      <c r="HEY14" s="964"/>
      <c r="HEZ14" s="964"/>
      <c r="HFA14" s="965"/>
      <c r="HFB14" s="966"/>
      <c r="HFC14" s="964"/>
      <c r="HFD14" s="964"/>
      <c r="HFE14" s="965"/>
      <c r="HFF14" s="966"/>
      <c r="HFG14" s="964"/>
      <c r="HFH14" s="964"/>
      <c r="HFI14" s="965"/>
      <c r="HFJ14" s="966"/>
      <c r="HFK14" s="964"/>
      <c r="HFL14" s="964"/>
      <c r="HFM14" s="965"/>
      <c r="HFN14" s="966"/>
      <c r="HFO14" s="964"/>
      <c r="HFP14" s="964"/>
      <c r="HFQ14" s="965"/>
      <c r="HFR14" s="966"/>
      <c r="HFS14" s="964"/>
      <c r="HFT14" s="964"/>
      <c r="HFU14" s="965"/>
      <c r="HFV14" s="966"/>
      <c r="HFW14" s="964"/>
      <c r="HFX14" s="964"/>
      <c r="HFY14" s="965"/>
      <c r="HFZ14" s="966"/>
      <c r="HGA14" s="964"/>
      <c r="HGB14" s="964"/>
      <c r="HGC14" s="965"/>
      <c r="HGD14" s="966"/>
      <c r="HGE14" s="964"/>
      <c r="HGF14" s="964"/>
      <c r="HGG14" s="965"/>
      <c r="HGH14" s="966"/>
      <c r="HGI14" s="964"/>
      <c r="HGJ14" s="964"/>
      <c r="HGK14" s="965"/>
      <c r="HGL14" s="966"/>
      <c r="HGM14" s="964"/>
      <c r="HGN14" s="964"/>
      <c r="HGO14" s="965"/>
      <c r="HGP14" s="966"/>
      <c r="HGQ14" s="964"/>
      <c r="HGR14" s="964"/>
      <c r="HGS14" s="965"/>
      <c r="HGT14" s="966"/>
      <c r="HGU14" s="964"/>
      <c r="HGV14" s="964"/>
      <c r="HGW14" s="965"/>
      <c r="HGX14" s="966"/>
      <c r="HGY14" s="964"/>
      <c r="HGZ14" s="964"/>
      <c r="HHA14" s="965"/>
      <c r="HHB14" s="966"/>
      <c r="HHC14" s="964"/>
      <c r="HHD14" s="964"/>
      <c r="HHE14" s="965"/>
      <c r="HHF14" s="966"/>
      <c r="HHG14" s="964"/>
      <c r="HHH14" s="964"/>
      <c r="HHI14" s="965"/>
      <c r="HHJ14" s="966"/>
      <c r="HHK14" s="964"/>
      <c r="HHL14" s="964"/>
      <c r="HHM14" s="965"/>
      <c r="HHN14" s="966"/>
      <c r="HHO14" s="964"/>
      <c r="HHP14" s="964"/>
      <c r="HHQ14" s="965"/>
      <c r="HHR14" s="966"/>
      <c r="HHS14" s="964"/>
      <c r="HHT14" s="964"/>
      <c r="HHU14" s="965"/>
      <c r="HHV14" s="966"/>
      <c r="HHW14" s="964"/>
      <c r="HHX14" s="964"/>
      <c r="HHY14" s="965"/>
      <c r="HHZ14" s="966"/>
      <c r="HIA14" s="964"/>
      <c r="HIB14" s="964"/>
      <c r="HIC14" s="965"/>
      <c r="HID14" s="966"/>
      <c r="HIE14" s="964"/>
      <c r="HIF14" s="964"/>
      <c r="HIG14" s="965"/>
      <c r="HIH14" s="966"/>
      <c r="HII14" s="964"/>
      <c r="HIJ14" s="964"/>
      <c r="HIK14" s="965"/>
      <c r="HIL14" s="966"/>
      <c r="HIM14" s="964"/>
      <c r="HIN14" s="964"/>
      <c r="HIO14" s="965"/>
      <c r="HIP14" s="966"/>
      <c r="HIQ14" s="964"/>
      <c r="HIR14" s="964"/>
      <c r="HIS14" s="965"/>
      <c r="HIT14" s="966"/>
      <c r="HIU14" s="964"/>
      <c r="HIV14" s="964"/>
      <c r="HIW14" s="965"/>
      <c r="HIX14" s="966"/>
      <c r="HIY14" s="964"/>
      <c r="HIZ14" s="964"/>
      <c r="HJA14" s="965"/>
      <c r="HJB14" s="966"/>
      <c r="HJC14" s="964"/>
      <c r="HJD14" s="964"/>
      <c r="HJE14" s="965"/>
      <c r="HJF14" s="966"/>
      <c r="HJG14" s="964"/>
      <c r="HJH14" s="964"/>
      <c r="HJI14" s="965"/>
      <c r="HJJ14" s="966"/>
      <c r="HJK14" s="964"/>
      <c r="HJL14" s="964"/>
      <c r="HJM14" s="965"/>
      <c r="HJN14" s="966"/>
      <c r="HJO14" s="964"/>
      <c r="HJP14" s="964"/>
      <c r="HJQ14" s="965"/>
      <c r="HJR14" s="966"/>
      <c r="HJS14" s="964"/>
      <c r="HJT14" s="964"/>
      <c r="HJU14" s="965"/>
      <c r="HJV14" s="966"/>
      <c r="HJW14" s="964"/>
      <c r="HJX14" s="964"/>
      <c r="HJY14" s="965"/>
      <c r="HJZ14" s="966"/>
      <c r="HKA14" s="964"/>
      <c r="HKB14" s="964"/>
      <c r="HKC14" s="965"/>
      <c r="HKD14" s="966"/>
      <c r="HKE14" s="964"/>
      <c r="HKF14" s="964"/>
      <c r="HKG14" s="965"/>
      <c r="HKH14" s="966"/>
      <c r="HKI14" s="964"/>
      <c r="HKJ14" s="964"/>
      <c r="HKK14" s="965"/>
      <c r="HKL14" s="966"/>
      <c r="HKM14" s="964"/>
      <c r="HKN14" s="964"/>
      <c r="HKO14" s="965"/>
      <c r="HKP14" s="966"/>
      <c r="HKQ14" s="964"/>
      <c r="HKR14" s="964"/>
      <c r="HKS14" s="965"/>
      <c r="HKT14" s="966"/>
      <c r="HKU14" s="964"/>
      <c r="HKV14" s="964"/>
      <c r="HKW14" s="965"/>
      <c r="HKX14" s="966"/>
      <c r="HKY14" s="964"/>
      <c r="HKZ14" s="964"/>
      <c r="HLA14" s="965"/>
      <c r="HLB14" s="966"/>
      <c r="HLC14" s="964"/>
      <c r="HLD14" s="964"/>
      <c r="HLE14" s="965"/>
      <c r="HLF14" s="966"/>
      <c r="HLG14" s="964"/>
      <c r="HLH14" s="964"/>
      <c r="HLI14" s="965"/>
      <c r="HLJ14" s="966"/>
      <c r="HLK14" s="964"/>
      <c r="HLL14" s="964"/>
      <c r="HLM14" s="965"/>
      <c r="HLN14" s="966"/>
      <c r="HLO14" s="964"/>
      <c r="HLP14" s="964"/>
      <c r="HLQ14" s="965"/>
      <c r="HLR14" s="966"/>
      <c r="HLS14" s="964"/>
      <c r="HLT14" s="964"/>
      <c r="HLU14" s="965"/>
      <c r="HLV14" s="966"/>
      <c r="HLW14" s="964"/>
      <c r="HLX14" s="964"/>
      <c r="HLY14" s="965"/>
      <c r="HLZ14" s="966"/>
      <c r="HMA14" s="964"/>
      <c r="HMB14" s="964"/>
      <c r="HMC14" s="965"/>
      <c r="HMD14" s="966"/>
      <c r="HME14" s="964"/>
      <c r="HMF14" s="964"/>
      <c r="HMG14" s="965"/>
      <c r="HMH14" s="966"/>
      <c r="HMI14" s="964"/>
      <c r="HMJ14" s="964"/>
      <c r="HMK14" s="965"/>
      <c r="HML14" s="966"/>
      <c r="HMM14" s="964"/>
      <c r="HMN14" s="964"/>
      <c r="HMO14" s="965"/>
      <c r="HMP14" s="966"/>
      <c r="HMQ14" s="964"/>
      <c r="HMR14" s="964"/>
      <c r="HMS14" s="965"/>
      <c r="HMT14" s="966"/>
      <c r="HMU14" s="964"/>
      <c r="HMV14" s="964"/>
      <c r="HMW14" s="965"/>
      <c r="HMX14" s="966"/>
      <c r="HMY14" s="964"/>
      <c r="HMZ14" s="964"/>
      <c r="HNA14" s="965"/>
      <c r="HNB14" s="966"/>
      <c r="HNC14" s="964"/>
      <c r="HND14" s="964"/>
      <c r="HNE14" s="965"/>
      <c r="HNF14" s="966"/>
      <c r="HNG14" s="964"/>
      <c r="HNH14" s="964"/>
      <c r="HNI14" s="965"/>
      <c r="HNJ14" s="966"/>
      <c r="HNK14" s="964"/>
      <c r="HNL14" s="964"/>
      <c r="HNM14" s="965"/>
      <c r="HNN14" s="966"/>
      <c r="HNO14" s="964"/>
      <c r="HNP14" s="964"/>
      <c r="HNQ14" s="965"/>
      <c r="HNR14" s="966"/>
      <c r="HNS14" s="964"/>
      <c r="HNT14" s="964"/>
      <c r="HNU14" s="965"/>
      <c r="HNV14" s="966"/>
      <c r="HNW14" s="964"/>
      <c r="HNX14" s="964"/>
      <c r="HNY14" s="965"/>
      <c r="HNZ14" s="966"/>
      <c r="HOA14" s="964"/>
      <c r="HOB14" s="964"/>
      <c r="HOC14" s="965"/>
      <c r="HOD14" s="966"/>
      <c r="HOE14" s="964"/>
      <c r="HOF14" s="964"/>
      <c r="HOG14" s="965"/>
      <c r="HOH14" s="966"/>
      <c r="HOI14" s="964"/>
      <c r="HOJ14" s="964"/>
      <c r="HOK14" s="965"/>
      <c r="HOL14" s="966"/>
      <c r="HOM14" s="964"/>
      <c r="HON14" s="964"/>
      <c r="HOO14" s="965"/>
      <c r="HOP14" s="966"/>
      <c r="HOQ14" s="964"/>
      <c r="HOR14" s="964"/>
      <c r="HOS14" s="965"/>
      <c r="HOT14" s="966"/>
      <c r="HOU14" s="964"/>
      <c r="HOV14" s="964"/>
      <c r="HOW14" s="965"/>
      <c r="HOX14" s="966"/>
      <c r="HOY14" s="964"/>
      <c r="HOZ14" s="964"/>
      <c r="HPA14" s="965"/>
      <c r="HPB14" s="966"/>
      <c r="HPC14" s="964"/>
      <c r="HPD14" s="964"/>
      <c r="HPE14" s="965"/>
      <c r="HPF14" s="966"/>
      <c r="HPG14" s="964"/>
      <c r="HPH14" s="964"/>
      <c r="HPI14" s="965"/>
      <c r="HPJ14" s="966"/>
      <c r="HPK14" s="964"/>
      <c r="HPL14" s="964"/>
      <c r="HPM14" s="965"/>
      <c r="HPN14" s="966"/>
      <c r="HPO14" s="964"/>
      <c r="HPP14" s="964"/>
      <c r="HPQ14" s="965"/>
      <c r="HPR14" s="966"/>
      <c r="HPS14" s="964"/>
      <c r="HPT14" s="964"/>
      <c r="HPU14" s="965"/>
      <c r="HPV14" s="966"/>
      <c r="HPW14" s="964"/>
      <c r="HPX14" s="964"/>
      <c r="HPY14" s="965"/>
      <c r="HPZ14" s="966"/>
      <c r="HQA14" s="964"/>
      <c r="HQB14" s="964"/>
      <c r="HQC14" s="965"/>
      <c r="HQD14" s="966"/>
      <c r="HQE14" s="964"/>
      <c r="HQF14" s="964"/>
      <c r="HQG14" s="965"/>
      <c r="HQH14" s="966"/>
      <c r="HQI14" s="964"/>
      <c r="HQJ14" s="964"/>
      <c r="HQK14" s="965"/>
      <c r="HQL14" s="966"/>
      <c r="HQM14" s="964"/>
      <c r="HQN14" s="964"/>
      <c r="HQO14" s="965"/>
      <c r="HQP14" s="966"/>
      <c r="HQQ14" s="964"/>
      <c r="HQR14" s="964"/>
      <c r="HQS14" s="965"/>
      <c r="HQT14" s="966"/>
      <c r="HQU14" s="964"/>
      <c r="HQV14" s="964"/>
      <c r="HQW14" s="965"/>
      <c r="HQX14" s="966"/>
      <c r="HQY14" s="964"/>
      <c r="HQZ14" s="964"/>
      <c r="HRA14" s="965"/>
      <c r="HRB14" s="966"/>
      <c r="HRC14" s="964"/>
      <c r="HRD14" s="964"/>
      <c r="HRE14" s="965"/>
      <c r="HRF14" s="966"/>
      <c r="HRG14" s="964"/>
      <c r="HRH14" s="964"/>
      <c r="HRI14" s="965"/>
      <c r="HRJ14" s="966"/>
      <c r="HRK14" s="964"/>
      <c r="HRL14" s="964"/>
      <c r="HRM14" s="965"/>
      <c r="HRN14" s="966"/>
      <c r="HRO14" s="964"/>
      <c r="HRP14" s="964"/>
      <c r="HRQ14" s="965"/>
      <c r="HRR14" s="966"/>
      <c r="HRS14" s="964"/>
      <c r="HRT14" s="964"/>
      <c r="HRU14" s="965"/>
      <c r="HRV14" s="966"/>
      <c r="HRW14" s="964"/>
      <c r="HRX14" s="964"/>
      <c r="HRY14" s="965"/>
      <c r="HRZ14" s="966"/>
      <c r="HSA14" s="964"/>
      <c r="HSB14" s="964"/>
      <c r="HSC14" s="965"/>
      <c r="HSD14" s="966"/>
      <c r="HSE14" s="964"/>
      <c r="HSF14" s="964"/>
      <c r="HSG14" s="965"/>
      <c r="HSH14" s="966"/>
      <c r="HSI14" s="964"/>
      <c r="HSJ14" s="964"/>
      <c r="HSK14" s="965"/>
      <c r="HSL14" s="966"/>
      <c r="HSM14" s="964"/>
      <c r="HSN14" s="964"/>
      <c r="HSO14" s="965"/>
      <c r="HSP14" s="966"/>
      <c r="HSQ14" s="964"/>
      <c r="HSR14" s="964"/>
      <c r="HSS14" s="965"/>
      <c r="HST14" s="966"/>
      <c r="HSU14" s="964"/>
      <c r="HSV14" s="964"/>
      <c r="HSW14" s="965"/>
      <c r="HSX14" s="966"/>
      <c r="HSY14" s="964"/>
      <c r="HSZ14" s="964"/>
      <c r="HTA14" s="965"/>
      <c r="HTB14" s="966"/>
      <c r="HTC14" s="964"/>
      <c r="HTD14" s="964"/>
      <c r="HTE14" s="965"/>
      <c r="HTF14" s="966"/>
      <c r="HTG14" s="964"/>
      <c r="HTH14" s="964"/>
      <c r="HTI14" s="965"/>
      <c r="HTJ14" s="966"/>
      <c r="HTK14" s="964"/>
      <c r="HTL14" s="964"/>
      <c r="HTM14" s="965"/>
      <c r="HTN14" s="966"/>
      <c r="HTO14" s="964"/>
      <c r="HTP14" s="964"/>
      <c r="HTQ14" s="965"/>
      <c r="HTR14" s="966"/>
      <c r="HTS14" s="964"/>
      <c r="HTT14" s="964"/>
      <c r="HTU14" s="965"/>
      <c r="HTV14" s="966"/>
      <c r="HTW14" s="964"/>
      <c r="HTX14" s="964"/>
      <c r="HTY14" s="965"/>
      <c r="HTZ14" s="966"/>
      <c r="HUA14" s="964"/>
      <c r="HUB14" s="964"/>
      <c r="HUC14" s="965"/>
      <c r="HUD14" s="966"/>
      <c r="HUE14" s="964"/>
      <c r="HUF14" s="964"/>
      <c r="HUG14" s="965"/>
      <c r="HUH14" s="966"/>
      <c r="HUI14" s="964"/>
      <c r="HUJ14" s="964"/>
      <c r="HUK14" s="965"/>
      <c r="HUL14" s="966"/>
      <c r="HUM14" s="964"/>
      <c r="HUN14" s="964"/>
      <c r="HUO14" s="965"/>
      <c r="HUP14" s="966"/>
      <c r="HUQ14" s="964"/>
      <c r="HUR14" s="964"/>
      <c r="HUS14" s="965"/>
      <c r="HUT14" s="966"/>
      <c r="HUU14" s="964"/>
      <c r="HUV14" s="964"/>
      <c r="HUW14" s="965"/>
      <c r="HUX14" s="966"/>
      <c r="HUY14" s="964"/>
      <c r="HUZ14" s="964"/>
      <c r="HVA14" s="965"/>
      <c r="HVB14" s="966"/>
      <c r="HVC14" s="964"/>
      <c r="HVD14" s="964"/>
      <c r="HVE14" s="965"/>
      <c r="HVF14" s="966"/>
      <c r="HVG14" s="964"/>
      <c r="HVH14" s="964"/>
      <c r="HVI14" s="965"/>
      <c r="HVJ14" s="966"/>
      <c r="HVK14" s="964"/>
      <c r="HVL14" s="964"/>
      <c r="HVM14" s="965"/>
      <c r="HVN14" s="966"/>
      <c r="HVO14" s="964"/>
      <c r="HVP14" s="964"/>
      <c r="HVQ14" s="965"/>
      <c r="HVR14" s="966"/>
      <c r="HVS14" s="964"/>
      <c r="HVT14" s="964"/>
      <c r="HVU14" s="965"/>
      <c r="HVV14" s="966"/>
      <c r="HVW14" s="964"/>
      <c r="HVX14" s="964"/>
      <c r="HVY14" s="965"/>
      <c r="HVZ14" s="966"/>
      <c r="HWA14" s="964"/>
      <c r="HWB14" s="964"/>
      <c r="HWC14" s="965"/>
      <c r="HWD14" s="966"/>
      <c r="HWE14" s="964"/>
      <c r="HWF14" s="964"/>
      <c r="HWG14" s="965"/>
      <c r="HWH14" s="966"/>
      <c r="HWI14" s="964"/>
      <c r="HWJ14" s="964"/>
      <c r="HWK14" s="965"/>
      <c r="HWL14" s="966"/>
      <c r="HWM14" s="964"/>
      <c r="HWN14" s="964"/>
      <c r="HWO14" s="965"/>
      <c r="HWP14" s="966"/>
      <c r="HWQ14" s="964"/>
      <c r="HWR14" s="964"/>
      <c r="HWS14" s="965"/>
      <c r="HWT14" s="966"/>
      <c r="HWU14" s="964"/>
      <c r="HWV14" s="964"/>
      <c r="HWW14" s="965"/>
      <c r="HWX14" s="966"/>
      <c r="HWY14" s="964"/>
      <c r="HWZ14" s="964"/>
      <c r="HXA14" s="965"/>
      <c r="HXB14" s="966"/>
      <c r="HXC14" s="964"/>
      <c r="HXD14" s="964"/>
      <c r="HXE14" s="965"/>
      <c r="HXF14" s="966"/>
      <c r="HXG14" s="964"/>
      <c r="HXH14" s="964"/>
      <c r="HXI14" s="965"/>
      <c r="HXJ14" s="966"/>
      <c r="HXK14" s="964"/>
      <c r="HXL14" s="964"/>
      <c r="HXM14" s="965"/>
      <c r="HXN14" s="966"/>
      <c r="HXO14" s="964"/>
      <c r="HXP14" s="964"/>
      <c r="HXQ14" s="965"/>
      <c r="HXR14" s="966"/>
      <c r="HXS14" s="964"/>
      <c r="HXT14" s="964"/>
      <c r="HXU14" s="965"/>
      <c r="HXV14" s="966"/>
      <c r="HXW14" s="964"/>
      <c r="HXX14" s="964"/>
      <c r="HXY14" s="965"/>
      <c r="HXZ14" s="966"/>
      <c r="HYA14" s="964"/>
      <c r="HYB14" s="964"/>
      <c r="HYC14" s="965"/>
      <c r="HYD14" s="966"/>
      <c r="HYE14" s="964"/>
      <c r="HYF14" s="964"/>
      <c r="HYG14" s="965"/>
      <c r="HYH14" s="966"/>
      <c r="HYI14" s="964"/>
      <c r="HYJ14" s="964"/>
      <c r="HYK14" s="965"/>
      <c r="HYL14" s="966"/>
      <c r="HYM14" s="964"/>
      <c r="HYN14" s="964"/>
      <c r="HYO14" s="965"/>
      <c r="HYP14" s="966"/>
      <c r="HYQ14" s="964"/>
      <c r="HYR14" s="964"/>
      <c r="HYS14" s="965"/>
      <c r="HYT14" s="966"/>
      <c r="HYU14" s="964"/>
      <c r="HYV14" s="964"/>
      <c r="HYW14" s="965"/>
      <c r="HYX14" s="966"/>
      <c r="HYY14" s="964"/>
      <c r="HYZ14" s="964"/>
      <c r="HZA14" s="965"/>
      <c r="HZB14" s="966"/>
      <c r="HZC14" s="964"/>
      <c r="HZD14" s="964"/>
      <c r="HZE14" s="965"/>
      <c r="HZF14" s="966"/>
      <c r="HZG14" s="964"/>
      <c r="HZH14" s="964"/>
      <c r="HZI14" s="965"/>
      <c r="HZJ14" s="966"/>
      <c r="HZK14" s="964"/>
      <c r="HZL14" s="964"/>
      <c r="HZM14" s="965"/>
      <c r="HZN14" s="966"/>
      <c r="HZO14" s="964"/>
      <c r="HZP14" s="964"/>
      <c r="HZQ14" s="965"/>
      <c r="HZR14" s="966"/>
      <c r="HZS14" s="964"/>
      <c r="HZT14" s="964"/>
      <c r="HZU14" s="965"/>
      <c r="HZV14" s="966"/>
      <c r="HZW14" s="964"/>
      <c r="HZX14" s="964"/>
      <c r="HZY14" s="965"/>
      <c r="HZZ14" s="966"/>
      <c r="IAA14" s="964"/>
      <c r="IAB14" s="964"/>
      <c r="IAC14" s="965"/>
      <c r="IAD14" s="966"/>
      <c r="IAE14" s="964"/>
      <c r="IAF14" s="964"/>
      <c r="IAG14" s="965"/>
      <c r="IAH14" s="966"/>
      <c r="IAI14" s="964"/>
      <c r="IAJ14" s="964"/>
      <c r="IAK14" s="965"/>
      <c r="IAL14" s="966"/>
      <c r="IAM14" s="964"/>
      <c r="IAN14" s="964"/>
      <c r="IAO14" s="965"/>
      <c r="IAP14" s="966"/>
      <c r="IAQ14" s="964"/>
      <c r="IAR14" s="964"/>
      <c r="IAS14" s="965"/>
      <c r="IAT14" s="966"/>
      <c r="IAU14" s="964"/>
      <c r="IAV14" s="964"/>
      <c r="IAW14" s="965"/>
      <c r="IAX14" s="966"/>
      <c r="IAY14" s="964"/>
      <c r="IAZ14" s="964"/>
      <c r="IBA14" s="965"/>
      <c r="IBB14" s="966"/>
      <c r="IBC14" s="964"/>
      <c r="IBD14" s="964"/>
      <c r="IBE14" s="965"/>
      <c r="IBF14" s="966"/>
      <c r="IBG14" s="964"/>
      <c r="IBH14" s="964"/>
      <c r="IBI14" s="965"/>
      <c r="IBJ14" s="966"/>
      <c r="IBK14" s="964"/>
      <c r="IBL14" s="964"/>
      <c r="IBM14" s="965"/>
      <c r="IBN14" s="966"/>
      <c r="IBO14" s="964"/>
      <c r="IBP14" s="964"/>
      <c r="IBQ14" s="965"/>
      <c r="IBR14" s="966"/>
      <c r="IBS14" s="964"/>
      <c r="IBT14" s="964"/>
      <c r="IBU14" s="965"/>
      <c r="IBV14" s="966"/>
      <c r="IBW14" s="964"/>
      <c r="IBX14" s="964"/>
      <c r="IBY14" s="965"/>
      <c r="IBZ14" s="966"/>
      <c r="ICA14" s="964"/>
      <c r="ICB14" s="964"/>
      <c r="ICC14" s="965"/>
      <c r="ICD14" s="966"/>
      <c r="ICE14" s="964"/>
      <c r="ICF14" s="964"/>
      <c r="ICG14" s="965"/>
      <c r="ICH14" s="966"/>
      <c r="ICI14" s="964"/>
      <c r="ICJ14" s="964"/>
      <c r="ICK14" s="965"/>
      <c r="ICL14" s="966"/>
      <c r="ICM14" s="964"/>
      <c r="ICN14" s="964"/>
      <c r="ICO14" s="965"/>
      <c r="ICP14" s="966"/>
      <c r="ICQ14" s="964"/>
      <c r="ICR14" s="964"/>
      <c r="ICS14" s="965"/>
      <c r="ICT14" s="966"/>
      <c r="ICU14" s="964"/>
      <c r="ICV14" s="964"/>
      <c r="ICW14" s="965"/>
      <c r="ICX14" s="966"/>
      <c r="ICY14" s="964"/>
      <c r="ICZ14" s="964"/>
      <c r="IDA14" s="965"/>
      <c r="IDB14" s="966"/>
      <c r="IDC14" s="964"/>
      <c r="IDD14" s="964"/>
      <c r="IDE14" s="965"/>
      <c r="IDF14" s="966"/>
      <c r="IDG14" s="964"/>
      <c r="IDH14" s="964"/>
      <c r="IDI14" s="965"/>
      <c r="IDJ14" s="966"/>
      <c r="IDK14" s="964"/>
      <c r="IDL14" s="964"/>
      <c r="IDM14" s="965"/>
      <c r="IDN14" s="966"/>
      <c r="IDO14" s="964"/>
      <c r="IDP14" s="964"/>
      <c r="IDQ14" s="965"/>
      <c r="IDR14" s="966"/>
      <c r="IDS14" s="964"/>
      <c r="IDT14" s="964"/>
      <c r="IDU14" s="965"/>
      <c r="IDV14" s="966"/>
      <c r="IDW14" s="964"/>
      <c r="IDX14" s="964"/>
      <c r="IDY14" s="965"/>
      <c r="IDZ14" s="966"/>
      <c r="IEA14" s="964"/>
      <c r="IEB14" s="964"/>
      <c r="IEC14" s="965"/>
      <c r="IED14" s="966"/>
      <c r="IEE14" s="964"/>
      <c r="IEF14" s="964"/>
      <c r="IEG14" s="965"/>
      <c r="IEH14" s="966"/>
      <c r="IEI14" s="964"/>
      <c r="IEJ14" s="964"/>
      <c r="IEK14" s="965"/>
      <c r="IEL14" s="966"/>
      <c r="IEM14" s="964"/>
      <c r="IEN14" s="964"/>
      <c r="IEO14" s="965"/>
      <c r="IEP14" s="966"/>
      <c r="IEQ14" s="964"/>
      <c r="IER14" s="964"/>
      <c r="IES14" s="965"/>
      <c r="IET14" s="966"/>
      <c r="IEU14" s="964"/>
      <c r="IEV14" s="964"/>
      <c r="IEW14" s="965"/>
      <c r="IEX14" s="966"/>
      <c r="IEY14" s="964"/>
      <c r="IEZ14" s="964"/>
      <c r="IFA14" s="965"/>
      <c r="IFB14" s="966"/>
      <c r="IFC14" s="964"/>
      <c r="IFD14" s="964"/>
      <c r="IFE14" s="965"/>
      <c r="IFF14" s="966"/>
      <c r="IFG14" s="964"/>
      <c r="IFH14" s="964"/>
      <c r="IFI14" s="965"/>
      <c r="IFJ14" s="966"/>
      <c r="IFK14" s="964"/>
      <c r="IFL14" s="964"/>
      <c r="IFM14" s="965"/>
      <c r="IFN14" s="966"/>
      <c r="IFO14" s="964"/>
      <c r="IFP14" s="964"/>
      <c r="IFQ14" s="965"/>
      <c r="IFR14" s="966"/>
      <c r="IFS14" s="964"/>
      <c r="IFT14" s="964"/>
      <c r="IFU14" s="965"/>
      <c r="IFV14" s="966"/>
      <c r="IFW14" s="964"/>
      <c r="IFX14" s="964"/>
      <c r="IFY14" s="965"/>
      <c r="IFZ14" s="966"/>
      <c r="IGA14" s="964"/>
      <c r="IGB14" s="964"/>
      <c r="IGC14" s="965"/>
      <c r="IGD14" s="966"/>
      <c r="IGE14" s="964"/>
      <c r="IGF14" s="964"/>
      <c r="IGG14" s="965"/>
      <c r="IGH14" s="966"/>
      <c r="IGI14" s="964"/>
      <c r="IGJ14" s="964"/>
      <c r="IGK14" s="965"/>
      <c r="IGL14" s="966"/>
      <c r="IGM14" s="964"/>
      <c r="IGN14" s="964"/>
      <c r="IGO14" s="965"/>
      <c r="IGP14" s="966"/>
      <c r="IGQ14" s="964"/>
      <c r="IGR14" s="964"/>
      <c r="IGS14" s="965"/>
      <c r="IGT14" s="966"/>
      <c r="IGU14" s="964"/>
      <c r="IGV14" s="964"/>
      <c r="IGW14" s="965"/>
      <c r="IGX14" s="966"/>
      <c r="IGY14" s="964"/>
      <c r="IGZ14" s="964"/>
      <c r="IHA14" s="965"/>
      <c r="IHB14" s="966"/>
      <c r="IHC14" s="964"/>
      <c r="IHD14" s="964"/>
      <c r="IHE14" s="965"/>
      <c r="IHF14" s="966"/>
      <c r="IHG14" s="964"/>
      <c r="IHH14" s="964"/>
      <c r="IHI14" s="965"/>
      <c r="IHJ14" s="966"/>
      <c r="IHK14" s="964"/>
      <c r="IHL14" s="964"/>
      <c r="IHM14" s="965"/>
      <c r="IHN14" s="966"/>
      <c r="IHO14" s="964"/>
      <c r="IHP14" s="964"/>
      <c r="IHQ14" s="965"/>
      <c r="IHR14" s="966"/>
      <c r="IHS14" s="964"/>
      <c r="IHT14" s="964"/>
      <c r="IHU14" s="965"/>
      <c r="IHV14" s="966"/>
      <c r="IHW14" s="964"/>
      <c r="IHX14" s="964"/>
      <c r="IHY14" s="965"/>
      <c r="IHZ14" s="966"/>
      <c r="IIA14" s="964"/>
      <c r="IIB14" s="964"/>
      <c r="IIC14" s="965"/>
      <c r="IID14" s="966"/>
      <c r="IIE14" s="964"/>
      <c r="IIF14" s="964"/>
      <c r="IIG14" s="965"/>
      <c r="IIH14" s="966"/>
      <c r="III14" s="964"/>
      <c r="IIJ14" s="964"/>
      <c r="IIK14" s="965"/>
      <c r="IIL14" s="966"/>
      <c r="IIM14" s="964"/>
      <c r="IIN14" s="964"/>
      <c r="IIO14" s="965"/>
      <c r="IIP14" s="966"/>
      <c r="IIQ14" s="964"/>
      <c r="IIR14" s="964"/>
      <c r="IIS14" s="965"/>
      <c r="IIT14" s="966"/>
      <c r="IIU14" s="964"/>
      <c r="IIV14" s="964"/>
      <c r="IIW14" s="965"/>
      <c r="IIX14" s="966"/>
      <c r="IIY14" s="964"/>
      <c r="IIZ14" s="964"/>
      <c r="IJA14" s="965"/>
      <c r="IJB14" s="966"/>
      <c r="IJC14" s="964"/>
      <c r="IJD14" s="964"/>
      <c r="IJE14" s="965"/>
      <c r="IJF14" s="966"/>
      <c r="IJG14" s="964"/>
      <c r="IJH14" s="964"/>
      <c r="IJI14" s="965"/>
      <c r="IJJ14" s="966"/>
      <c r="IJK14" s="964"/>
      <c r="IJL14" s="964"/>
      <c r="IJM14" s="965"/>
      <c r="IJN14" s="966"/>
      <c r="IJO14" s="964"/>
      <c r="IJP14" s="964"/>
      <c r="IJQ14" s="965"/>
      <c r="IJR14" s="966"/>
      <c r="IJS14" s="964"/>
      <c r="IJT14" s="964"/>
      <c r="IJU14" s="965"/>
      <c r="IJV14" s="966"/>
      <c r="IJW14" s="964"/>
      <c r="IJX14" s="964"/>
      <c r="IJY14" s="965"/>
      <c r="IJZ14" s="966"/>
      <c r="IKA14" s="964"/>
      <c r="IKB14" s="964"/>
      <c r="IKC14" s="965"/>
      <c r="IKD14" s="966"/>
      <c r="IKE14" s="964"/>
      <c r="IKF14" s="964"/>
      <c r="IKG14" s="965"/>
      <c r="IKH14" s="966"/>
      <c r="IKI14" s="964"/>
      <c r="IKJ14" s="964"/>
      <c r="IKK14" s="965"/>
      <c r="IKL14" s="966"/>
      <c r="IKM14" s="964"/>
      <c r="IKN14" s="964"/>
      <c r="IKO14" s="965"/>
      <c r="IKP14" s="966"/>
      <c r="IKQ14" s="964"/>
      <c r="IKR14" s="964"/>
      <c r="IKS14" s="965"/>
      <c r="IKT14" s="966"/>
      <c r="IKU14" s="964"/>
      <c r="IKV14" s="964"/>
      <c r="IKW14" s="965"/>
      <c r="IKX14" s="966"/>
      <c r="IKY14" s="964"/>
      <c r="IKZ14" s="964"/>
      <c r="ILA14" s="965"/>
      <c r="ILB14" s="966"/>
      <c r="ILC14" s="964"/>
      <c r="ILD14" s="964"/>
      <c r="ILE14" s="965"/>
      <c r="ILF14" s="966"/>
      <c r="ILG14" s="964"/>
      <c r="ILH14" s="964"/>
      <c r="ILI14" s="965"/>
      <c r="ILJ14" s="966"/>
      <c r="ILK14" s="964"/>
      <c r="ILL14" s="964"/>
      <c r="ILM14" s="965"/>
      <c r="ILN14" s="966"/>
      <c r="ILO14" s="964"/>
      <c r="ILP14" s="964"/>
      <c r="ILQ14" s="965"/>
      <c r="ILR14" s="966"/>
      <c r="ILS14" s="964"/>
      <c r="ILT14" s="964"/>
      <c r="ILU14" s="965"/>
      <c r="ILV14" s="966"/>
      <c r="ILW14" s="964"/>
      <c r="ILX14" s="964"/>
      <c r="ILY14" s="965"/>
      <c r="ILZ14" s="966"/>
      <c r="IMA14" s="964"/>
      <c r="IMB14" s="964"/>
      <c r="IMC14" s="965"/>
      <c r="IMD14" s="966"/>
      <c r="IME14" s="964"/>
      <c r="IMF14" s="964"/>
      <c r="IMG14" s="965"/>
      <c r="IMH14" s="966"/>
      <c r="IMI14" s="964"/>
      <c r="IMJ14" s="964"/>
      <c r="IMK14" s="965"/>
      <c r="IML14" s="966"/>
      <c r="IMM14" s="964"/>
      <c r="IMN14" s="964"/>
      <c r="IMO14" s="965"/>
      <c r="IMP14" s="966"/>
      <c r="IMQ14" s="964"/>
      <c r="IMR14" s="964"/>
      <c r="IMS14" s="965"/>
      <c r="IMT14" s="966"/>
      <c r="IMU14" s="964"/>
      <c r="IMV14" s="964"/>
      <c r="IMW14" s="965"/>
      <c r="IMX14" s="966"/>
      <c r="IMY14" s="964"/>
      <c r="IMZ14" s="964"/>
      <c r="INA14" s="965"/>
      <c r="INB14" s="966"/>
      <c r="INC14" s="964"/>
      <c r="IND14" s="964"/>
      <c r="INE14" s="965"/>
      <c r="INF14" s="966"/>
      <c r="ING14" s="964"/>
      <c r="INH14" s="964"/>
      <c r="INI14" s="965"/>
      <c r="INJ14" s="966"/>
      <c r="INK14" s="964"/>
      <c r="INL14" s="964"/>
      <c r="INM14" s="965"/>
      <c r="INN14" s="966"/>
      <c r="INO14" s="964"/>
      <c r="INP14" s="964"/>
      <c r="INQ14" s="965"/>
      <c r="INR14" s="966"/>
      <c r="INS14" s="964"/>
      <c r="INT14" s="964"/>
      <c r="INU14" s="965"/>
      <c r="INV14" s="966"/>
      <c r="INW14" s="964"/>
      <c r="INX14" s="964"/>
      <c r="INY14" s="965"/>
      <c r="INZ14" s="966"/>
      <c r="IOA14" s="964"/>
      <c r="IOB14" s="964"/>
      <c r="IOC14" s="965"/>
      <c r="IOD14" s="966"/>
      <c r="IOE14" s="964"/>
      <c r="IOF14" s="964"/>
      <c r="IOG14" s="965"/>
      <c r="IOH14" s="966"/>
      <c r="IOI14" s="964"/>
      <c r="IOJ14" s="964"/>
      <c r="IOK14" s="965"/>
      <c r="IOL14" s="966"/>
      <c r="IOM14" s="964"/>
      <c r="ION14" s="964"/>
      <c r="IOO14" s="965"/>
      <c r="IOP14" s="966"/>
      <c r="IOQ14" s="964"/>
      <c r="IOR14" s="964"/>
      <c r="IOS14" s="965"/>
      <c r="IOT14" s="966"/>
      <c r="IOU14" s="964"/>
      <c r="IOV14" s="964"/>
      <c r="IOW14" s="965"/>
      <c r="IOX14" s="966"/>
      <c r="IOY14" s="964"/>
      <c r="IOZ14" s="964"/>
      <c r="IPA14" s="965"/>
      <c r="IPB14" s="966"/>
      <c r="IPC14" s="964"/>
      <c r="IPD14" s="964"/>
      <c r="IPE14" s="965"/>
      <c r="IPF14" s="966"/>
      <c r="IPG14" s="964"/>
      <c r="IPH14" s="964"/>
      <c r="IPI14" s="965"/>
      <c r="IPJ14" s="966"/>
      <c r="IPK14" s="964"/>
      <c r="IPL14" s="964"/>
      <c r="IPM14" s="965"/>
      <c r="IPN14" s="966"/>
      <c r="IPO14" s="964"/>
      <c r="IPP14" s="964"/>
      <c r="IPQ14" s="965"/>
      <c r="IPR14" s="966"/>
      <c r="IPS14" s="964"/>
      <c r="IPT14" s="964"/>
      <c r="IPU14" s="965"/>
      <c r="IPV14" s="966"/>
      <c r="IPW14" s="964"/>
      <c r="IPX14" s="964"/>
      <c r="IPY14" s="965"/>
      <c r="IPZ14" s="966"/>
      <c r="IQA14" s="964"/>
      <c r="IQB14" s="964"/>
      <c r="IQC14" s="965"/>
      <c r="IQD14" s="966"/>
      <c r="IQE14" s="964"/>
      <c r="IQF14" s="964"/>
      <c r="IQG14" s="965"/>
      <c r="IQH14" s="966"/>
      <c r="IQI14" s="964"/>
      <c r="IQJ14" s="964"/>
      <c r="IQK14" s="965"/>
      <c r="IQL14" s="966"/>
      <c r="IQM14" s="964"/>
      <c r="IQN14" s="964"/>
      <c r="IQO14" s="965"/>
      <c r="IQP14" s="966"/>
      <c r="IQQ14" s="964"/>
      <c r="IQR14" s="964"/>
      <c r="IQS14" s="965"/>
      <c r="IQT14" s="966"/>
      <c r="IQU14" s="964"/>
      <c r="IQV14" s="964"/>
      <c r="IQW14" s="965"/>
      <c r="IQX14" s="966"/>
      <c r="IQY14" s="964"/>
      <c r="IQZ14" s="964"/>
      <c r="IRA14" s="965"/>
      <c r="IRB14" s="966"/>
      <c r="IRC14" s="964"/>
      <c r="IRD14" s="964"/>
      <c r="IRE14" s="965"/>
      <c r="IRF14" s="966"/>
      <c r="IRG14" s="964"/>
      <c r="IRH14" s="964"/>
      <c r="IRI14" s="965"/>
      <c r="IRJ14" s="966"/>
      <c r="IRK14" s="964"/>
      <c r="IRL14" s="964"/>
      <c r="IRM14" s="965"/>
      <c r="IRN14" s="966"/>
      <c r="IRO14" s="964"/>
      <c r="IRP14" s="964"/>
      <c r="IRQ14" s="965"/>
      <c r="IRR14" s="966"/>
      <c r="IRS14" s="964"/>
      <c r="IRT14" s="964"/>
      <c r="IRU14" s="965"/>
      <c r="IRV14" s="966"/>
      <c r="IRW14" s="964"/>
      <c r="IRX14" s="964"/>
      <c r="IRY14" s="965"/>
      <c r="IRZ14" s="966"/>
      <c r="ISA14" s="964"/>
      <c r="ISB14" s="964"/>
      <c r="ISC14" s="965"/>
      <c r="ISD14" s="966"/>
      <c r="ISE14" s="964"/>
      <c r="ISF14" s="964"/>
      <c r="ISG14" s="965"/>
      <c r="ISH14" s="966"/>
      <c r="ISI14" s="964"/>
      <c r="ISJ14" s="964"/>
      <c r="ISK14" s="965"/>
      <c r="ISL14" s="966"/>
      <c r="ISM14" s="964"/>
      <c r="ISN14" s="964"/>
      <c r="ISO14" s="965"/>
      <c r="ISP14" s="966"/>
      <c r="ISQ14" s="964"/>
      <c r="ISR14" s="964"/>
      <c r="ISS14" s="965"/>
      <c r="IST14" s="966"/>
      <c r="ISU14" s="964"/>
      <c r="ISV14" s="964"/>
      <c r="ISW14" s="965"/>
      <c r="ISX14" s="966"/>
      <c r="ISY14" s="964"/>
      <c r="ISZ14" s="964"/>
      <c r="ITA14" s="965"/>
      <c r="ITB14" s="966"/>
      <c r="ITC14" s="964"/>
      <c r="ITD14" s="964"/>
      <c r="ITE14" s="965"/>
      <c r="ITF14" s="966"/>
      <c r="ITG14" s="964"/>
      <c r="ITH14" s="964"/>
      <c r="ITI14" s="965"/>
      <c r="ITJ14" s="966"/>
      <c r="ITK14" s="964"/>
      <c r="ITL14" s="964"/>
      <c r="ITM14" s="965"/>
      <c r="ITN14" s="966"/>
      <c r="ITO14" s="964"/>
      <c r="ITP14" s="964"/>
      <c r="ITQ14" s="965"/>
      <c r="ITR14" s="966"/>
      <c r="ITS14" s="964"/>
      <c r="ITT14" s="964"/>
      <c r="ITU14" s="965"/>
      <c r="ITV14" s="966"/>
      <c r="ITW14" s="964"/>
      <c r="ITX14" s="964"/>
      <c r="ITY14" s="965"/>
      <c r="ITZ14" s="966"/>
      <c r="IUA14" s="964"/>
      <c r="IUB14" s="964"/>
      <c r="IUC14" s="965"/>
      <c r="IUD14" s="966"/>
      <c r="IUE14" s="964"/>
      <c r="IUF14" s="964"/>
      <c r="IUG14" s="965"/>
      <c r="IUH14" s="966"/>
      <c r="IUI14" s="964"/>
      <c r="IUJ14" s="964"/>
      <c r="IUK14" s="965"/>
      <c r="IUL14" s="966"/>
      <c r="IUM14" s="964"/>
      <c r="IUN14" s="964"/>
      <c r="IUO14" s="965"/>
      <c r="IUP14" s="966"/>
      <c r="IUQ14" s="964"/>
      <c r="IUR14" s="964"/>
      <c r="IUS14" s="965"/>
      <c r="IUT14" s="966"/>
      <c r="IUU14" s="964"/>
      <c r="IUV14" s="964"/>
      <c r="IUW14" s="965"/>
      <c r="IUX14" s="966"/>
      <c r="IUY14" s="964"/>
      <c r="IUZ14" s="964"/>
      <c r="IVA14" s="965"/>
      <c r="IVB14" s="966"/>
      <c r="IVC14" s="964"/>
      <c r="IVD14" s="964"/>
      <c r="IVE14" s="965"/>
      <c r="IVF14" s="966"/>
      <c r="IVG14" s="964"/>
      <c r="IVH14" s="964"/>
      <c r="IVI14" s="965"/>
      <c r="IVJ14" s="966"/>
      <c r="IVK14" s="964"/>
      <c r="IVL14" s="964"/>
      <c r="IVM14" s="965"/>
      <c r="IVN14" s="966"/>
      <c r="IVO14" s="964"/>
      <c r="IVP14" s="964"/>
      <c r="IVQ14" s="965"/>
      <c r="IVR14" s="966"/>
      <c r="IVS14" s="964"/>
      <c r="IVT14" s="964"/>
      <c r="IVU14" s="965"/>
      <c r="IVV14" s="966"/>
      <c r="IVW14" s="964"/>
      <c r="IVX14" s="964"/>
      <c r="IVY14" s="965"/>
      <c r="IVZ14" s="966"/>
      <c r="IWA14" s="964"/>
      <c r="IWB14" s="964"/>
      <c r="IWC14" s="965"/>
      <c r="IWD14" s="966"/>
      <c r="IWE14" s="964"/>
      <c r="IWF14" s="964"/>
      <c r="IWG14" s="965"/>
      <c r="IWH14" s="966"/>
      <c r="IWI14" s="964"/>
      <c r="IWJ14" s="964"/>
      <c r="IWK14" s="965"/>
      <c r="IWL14" s="966"/>
      <c r="IWM14" s="964"/>
      <c r="IWN14" s="964"/>
      <c r="IWO14" s="965"/>
      <c r="IWP14" s="966"/>
      <c r="IWQ14" s="964"/>
      <c r="IWR14" s="964"/>
      <c r="IWS14" s="965"/>
      <c r="IWT14" s="966"/>
      <c r="IWU14" s="964"/>
      <c r="IWV14" s="964"/>
      <c r="IWW14" s="965"/>
      <c r="IWX14" s="966"/>
      <c r="IWY14" s="964"/>
      <c r="IWZ14" s="964"/>
      <c r="IXA14" s="965"/>
      <c r="IXB14" s="966"/>
      <c r="IXC14" s="964"/>
      <c r="IXD14" s="964"/>
      <c r="IXE14" s="965"/>
      <c r="IXF14" s="966"/>
      <c r="IXG14" s="964"/>
      <c r="IXH14" s="964"/>
      <c r="IXI14" s="965"/>
      <c r="IXJ14" s="966"/>
      <c r="IXK14" s="964"/>
      <c r="IXL14" s="964"/>
      <c r="IXM14" s="965"/>
      <c r="IXN14" s="966"/>
      <c r="IXO14" s="964"/>
      <c r="IXP14" s="964"/>
      <c r="IXQ14" s="965"/>
      <c r="IXR14" s="966"/>
      <c r="IXS14" s="964"/>
      <c r="IXT14" s="964"/>
      <c r="IXU14" s="965"/>
      <c r="IXV14" s="966"/>
      <c r="IXW14" s="964"/>
      <c r="IXX14" s="964"/>
      <c r="IXY14" s="965"/>
      <c r="IXZ14" s="966"/>
      <c r="IYA14" s="964"/>
      <c r="IYB14" s="964"/>
      <c r="IYC14" s="965"/>
      <c r="IYD14" s="966"/>
      <c r="IYE14" s="964"/>
      <c r="IYF14" s="964"/>
      <c r="IYG14" s="965"/>
      <c r="IYH14" s="966"/>
      <c r="IYI14" s="964"/>
      <c r="IYJ14" s="964"/>
      <c r="IYK14" s="965"/>
      <c r="IYL14" s="966"/>
      <c r="IYM14" s="964"/>
      <c r="IYN14" s="964"/>
      <c r="IYO14" s="965"/>
      <c r="IYP14" s="966"/>
      <c r="IYQ14" s="964"/>
      <c r="IYR14" s="964"/>
      <c r="IYS14" s="965"/>
      <c r="IYT14" s="966"/>
      <c r="IYU14" s="964"/>
      <c r="IYV14" s="964"/>
      <c r="IYW14" s="965"/>
      <c r="IYX14" s="966"/>
      <c r="IYY14" s="964"/>
      <c r="IYZ14" s="964"/>
      <c r="IZA14" s="965"/>
      <c r="IZB14" s="966"/>
      <c r="IZC14" s="964"/>
      <c r="IZD14" s="964"/>
      <c r="IZE14" s="965"/>
      <c r="IZF14" s="966"/>
      <c r="IZG14" s="964"/>
      <c r="IZH14" s="964"/>
      <c r="IZI14" s="965"/>
      <c r="IZJ14" s="966"/>
      <c r="IZK14" s="964"/>
      <c r="IZL14" s="964"/>
      <c r="IZM14" s="965"/>
      <c r="IZN14" s="966"/>
      <c r="IZO14" s="964"/>
      <c r="IZP14" s="964"/>
      <c r="IZQ14" s="965"/>
      <c r="IZR14" s="966"/>
      <c r="IZS14" s="964"/>
      <c r="IZT14" s="964"/>
      <c r="IZU14" s="965"/>
      <c r="IZV14" s="966"/>
      <c r="IZW14" s="964"/>
      <c r="IZX14" s="964"/>
      <c r="IZY14" s="965"/>
      <c r="IZZ14" s="966"/>
      <c r="JAA14" s="964"/>
      <c r="JAB14" s="964"/>
      <c r="JAC14" s="965"/>
      <c r="JAD14" s="966"/>
      <c r="JAE14" s="964"/>
      <c r="JAF14" s="964"/>
      <c r="JAG14" s="965"/>
      <c r="JAH14" s="966"/>
      <c r="JAI14" s="964"/>
      <c r="JAJ14" s="964"/>
      <c r="JAK14" s="965"/>
      <c r="JAL14" s="966"/>
      <c r="JAM14" s="964"/>
      <c r="JAN14" s="964"/>
      <c r="JAO14" s="965"/>
      <c r="JAP14" s="966"/>
      <c r="JAQ14" s="964"/>
      <c r="JAR14" s="964"/>
      <c r="JAS14" s="965"/>
      <c r="JAT14" s="966"/>
      <c r="JAU14" s="964"/>
      <c r="JAV14" s="964"/>
      <c r="JAW14" s="965"/>
      <c r="JAX14" s="966"/>
      <c r="JAY14" s="964"/>
      <c r="JAZ14" s="964"/>
      <c r="JBA14" s="965"/>
      <c r="JBB14" s="966"/>
      <c r="JBC14" s="964"/>
      <c r="JBD14" s="964"/>
      <c r="JBE14" s="965"/>
      <c r="JBF14" s="966"/>
      <c r="JBG14" s="964"/>
      <c r="JBH14" s="964"/>
      <c r="JBI14" s="965"/>
      <c r="JBJ14" s="966"/>
      <c r="JBK14" s="964"/>
      <c r="JBL14" s="964"/>
      <c r="JBM14" s="965"/>
      <c r="JBN14" s="966"/>
      <c r="JBO14" s="964"/>
      <c r="JBP14" s="964"/>
      <c r="JBQ14" s="965"/>
      <c r="JBR14" s="966"/>
      <c r="JBS14" s="964"/>
      <c r="JBT14" s="964"/>
      <c r="JBU14" s="965"/>
      <c r="JBV14" s="966"/>
      <c r="JBW14" s="964"/>
      <c r="JBX14" s="964"/>
      <c r="JBY14" s="965"/>
      <c r="JBZ14" s="966"/>
      <c r="JCA14" s="964"/>
      <c r="JCB14" s="964"/>
      <c r="JCC14" s="965"/>
      <c r="JCD14" s="966"/>
      <c r="JCE14" s="964"/>
      <c r="JCF14" s="964"/>
      <c r="JCG14" s="965"/>
      <c r="JCH14" s="966"/>
      <c r="JCI14" s="964"/>
      <c r="JCJ14" s="964"/>
      <c r="JCK14" s="965"/>
      <c r="JCL14" s="966"/>
      <c r="JCM14" s="964"/>
      <c r="JCN14" s="964"/>
      <c r="JCO14" s="965"/>
      <c r="JCP14" s="966"/>
      <c r="JCQ14" s="964"/>
      <c r="JCR14" s="964"/>
      <c r="JCS14" s="965"/>
      <c r="JCT14" s="966"/>
      <c r="JCU14" s="964"/>
      <c r="JCV14" s="964"/>
      <c r="JCW14" s="965"/>
      <c r="JCX14" s="966"/>
      <c r="JCY14" s="964"/>
      <c r="JCZ14" s="964"/>
      <c r="JDA14" s="965"/>
      <c r="JDB14" s="966"/>
      <c r="JDC14" s="964"/>
      <c r="JDD14" s="964"/>
      <c r="JDE14" s="965"/>
      <c r="JDF14" s="966"/>
      <c r="JDG14" s="964"/>
      <c r="JDH14" s="964"/>
      <c r="JDI14" s="965"/>
      <c r="JDJ14" s="966"/>
      <c r="JDK14" s="964"/>
      <c r="JDL14" s="964"/>
      <c r="JDM14" s="965"/>
      <c r="JDN14" s="966"/>
      <c r="JDO14" s="964"/>
      <c r="JDP14" s="964"/>
      <c r="JDQ14" s="965"/>
      <c r="JDR14" s="966"/>
      <c r="JDS14" s="964"/>
      <c r="JDT14" s="964"/>
      <c r="JDU14" s="965"/>
      <c r="JDV14" s="966"/>
      <c r="JDW14" s="964"/>
      <c r="JDX14" s="964"/>
      <c r="JDY14" s="965"/>
      <c r="JDZ14" s="966"/>
      <c r="JEA14" s="964"/>
      <c r="JEB14" s="964"/>
      <c r="JEC14" s="965"/>
      <c r="JED14" s="966"/>
      <c r="JEE14" s="964"/>
      <c r="JEF14" s="964"/>
      <c r="JEG14" s="965"/>
      <c r="JEH14" s="966"/>
      <c r="JEI14" s="964"/>
      <c r="JEJ14" s="964"/>
      <c r="JEK14" s="965"/>
      <c r="JEL14" s="966"/>
      <c r="JEM14" s="964"/>
      <c r="JEN14" s="964"/>
      <c r="JEO14" s="965"/>
      <c r="JEP14" s="966"/>
      <c r="JEQ14" s="964"/>
      <c r="JER14" s="964"/>
      <c r="JES14" s="965"/>
      <c r="JET14" s="966"/>
      <c r="JEU14" s="964"/>
      <c r="JEV14" s="964"/>
      <c r="JEW14" s="965"/>
      <c r="JEX14" s="966"/>
      <c r="JEY14" s="964"/>
      <c r="JEZ14" s="964"/>
      <c r="JFA14" s="965"/>
      <c r="JFB14" s="966"/>
      <c r="JFC14" s="964"/>
      <c r="JFD14" s="964"/>
      <c r="JFE14" s="965"/>
      <c r="JFF14" s="966"/>
      <c r="JFG14" s="964"/>
      <c r="JFH14" s="964"/>
      <c r="JFI14" s="965"/>
      <c r="JFJ14" s="966"/>
      <c r="JFK14" s="964"/>
      <c r="JFL14" s="964"/>
      <c r="JFM14" s="965"/>
      <c r="JFN14" s="966"/>
      <c r="JFO14" s="964"/>
      <c r="JFP14" s="964"/>
      <c r="JFQ14" s="965"/>
      <c r="JFR14" s="966"/>
      <c r="JFS14" s="964"/>
      <c r="JFT14" s="964"/>
      <c r="JFU14" s="965"/>
      <c r="JFV14" s="966"/>
      <c r="JFW14" s="964"/>
      <c r="JFX14" s="964"/>
      <c r="JFY14" s="965"/>
      <c r="JFZ14" s="966"/>
      <c r="JGA14" s="964"/>
      <c r="JGB14" s="964"/>
      <c r="JGC14" s="965"/>
      <c r="JGD14" s="966"/>
      <c r="JGE14" s="964"/>
      <c r="JGF14" s="964"/>
      <c r="JGG14" s="965"/>
      <c r="JGH14" s="966"/>
      <c r="JGI14" s="964"/>
      <c r="JGJ14" s="964"/>
      <c r="JGK14" s="965"/>
      <c r="JGL14" s="966"/>
      <c r="JGM14" s="964"/>
      <c r="JGN14" s="964"/>
      <c r="JGO14" s="965"/>
      <c r="JGP14" s="966"/>
      <c r="JGQ14" s="964"/>
      <c r="JGR14" s="964"/>
      <c r="JGS14" s="965"/>
      <c r="JGT14" s="966"/>
      <c r="JGU14" s="964"/>
      <c r="JGV14" s="964"/>
      <c r="JGW14" s="965"/>
      <c r="JGX14" s="966"/>
      <c r="JGY14" s="964"/>
      <c r="JGZ14" s="964"/>
      <c r="JHA14" s="965"/>
      <c r="JHB14" s="966"/>
      <c r="JHC14" s="964"/>
      <c r="JHD14" s="964"/>
      <c r="JHE14" s="965"/>
      <c r="JHF14" s="966"/>
      <c r="JHG14" s="964"/>
      <c r="JHH14" s="964"/>
      <c r="JHI14" s="965"/>
      <c r="JHJ14" s="966"/>
      <c r="JHK14" s="964"/>
      <c r="JHL14" s="964"/>
      <c r="JHM14" s="965"/>
      <c r="JHN14" s="966"/>
      <c r="JHO14" s="964"/>
      <c r="JHP14" s="964"/>
      <c r="JHQ14" s="965"/>
      <c r="JHR14" s="966"/>
      <c r="JHS14" s="964"/>
      <c r="JHT14" s="964"/>
      <c r="JHU14" s="965"/>
      <c r="JHV14" s="966"/>
      <c r="JHW14" s="964"/>
      <c r="JHX14" s="964"/>
      <c r="JHY14" s="965"/>
      <c r="JHZ14" s="966"/>
      <c r="JIA14" s="964"/>
      <c r="JIB14" s="964"/>
      <c r="JIC14" s="965"/>
      <c r="JID14" s="966"/>
      <c r="JIE14" s="964"/>
      <c r="JIF14" s="964"/>
      <c r="JIG14" s="965"/>
      <c r="JIH14" s="966"/>
      <c r="JII14" s="964"/>
      <c r="JIJ14" s="964"/>
      <c r="JIK14" s="965"/>
      <c r="JIL14" s="966"/>
      <c r="JIM14" s="964"/>
      <c r="JIN14" s="964"/>
      <c r="JIO14" s="965"/>
      <c r="JIP14" s="966"/>
      <c r="JIQ14" s="964"/>
      <c r="JIR14" s="964"/>
      <c r="JIS14" s="965"/>
      <c r="JIT14" s="966"/>
      <c r="JIU14" s="964"/>
      <c r="JIV14" s="964"/>
      <c r="JIW14" s="965"/>
      <c r="JIX14" s="966"/>
      <c r="JIY14" s="964"/>
      <c r="JIZ14" s="964"/>
      <c r="JJA14" s="965"/>
      <c r="JJB14" s="966"/>
      <c r="JJC14" s="964"/>
      <c r="JJD14" s="964"/>
      <c r="JJE14" s="965"/>
      <c r="JJF14" s="966"/>
      <c r="JJG14" s="964"/>
      <c r="JJH14" s="964"/>
      <c r="JJI14" s="965"/>
      <c r="JJJ14" s="966"/>
      <c r="JJK14" s="964"/>
      <c r="JJL14" s="964"/>
      <c r="JJM14" s="965"/>
      <c r="JJN14" s="966"/>
      <c r="JJO14" s="964"/>
      <c r="JJP14" s="964"/>
      <c r="JJQ14" s="965"/>
      <c r="JJR14" s="966"/>
      <c r="JJS14" s="964"/>
      <c r="JJT14" s="964"/>
      <c r="JJU14" s="965"/>
      <c r="JJV14" s="966"/>
      <c r="JJW14" s="964"/>
      <c r="JJX14" s="964"/>
      <c r="JJY14" s="965"/>
      <c r="JJZ14" s="966"/>
      <c r="JKA14" s="964"/>
      <c r="JKB14" s="964"/>
      <c r="JKC14" s="965"/>
      <c r="JKD14" s="966"/>
      <c r="JKE14" s="964"/>
      <c r="JKF14" s="964"/>
      <c r="JKG14" s="965"/>
      <c r="JKH14" s="966"/>
      <c r="JKI14" s="964"/>
      <c r="JKJ14" s="964"/>
      <c r="JKK14" s="965"/>
      <c r="JKL14" s="966"/>
      <c r="JKM14" s="964"/>
      <c r="JKN14" s="964"/>
      <c r="JKO14" s="965"/>
      <c r="JKP14" s="966"/>
      <c r="JKQ14" s="964"/>
      <c r="JKR14" s="964"/>
      <c r="JKS14" s="965"/>
      <c r="JKT14" s="966"/>
      <c r="JKU14" s="964"/>
      <c r="JKV14" s="964"/>
      <c r="JKW14" s="965"/>
      <c r="JKX14" s="966"/>
      <c r="JKY14" s="964"/>
      <c r="JKZ14" s="964"/>
      <c r="JLA14" s="965"/>
      <c r="JLB14" s="966"/>
      <c r="JLC14" s="964"/>
      <c r="JLD14" s="964"/>
      <c r="JLE14" s="965"/>
      <c r="JLF14" s="966"/>
      <c r="JLG14" s="964"/>
      <c r="JLH14" s="964"/>
      <c r="JLI14" s="965"/>
      <c r="JLJ14" s="966"/>
      <c r="JLK14" s="964"/>
      <c r="JLL14" s="964"/>
      <c r="JLM14" s="965"/>
      <c r="JLN14" s="966"/>
      <c r="JLO14" s="964"/>
      <c r="JLP14" s="964"/>
      <c r="JLQ14" s="965"/>
      <c r="JLR14" s="966"/>
      <c r="JLS14" s="964"/>
      <c r="JLT14" s="964"/>
      <c r="JLU14" s="965"/>
      <c r="JLV14" s="966"/>
      <c r="JLW14" s="964"/>
      <c r="JLX14" s="964"/>
      <c r="JLY14" s="965"/>
      <c r="JLZ14" s="966"/>
      <c r="JMA14" s="964"/>
      <c r="JMB14" s="964"/>
      <c r="JMC14" s="965"/>
      <c r="JMD14" s="966"/>
      <c r="JME14" s="964"/>
      <c r="JMF14" s="964"/>
      <c r="JMG14" s="965"/>
      <c r="JMH14" s="966"/>
      <c r="JMI14" s="964"/>
      <c r="JMJ14" s="964"/>
      <c r="JMK14" s="965"/>
      <c r="JML14" s="966"/>
      <c r="JMM14" s="964"/>
      <c r="JMN14" s="964"/>
      <c r="JMO14" s="965"/>
      <c r="JMP14" s="966"/>
      <c r="JMQ14" s="964"/>
      <c r="JMR14" s="964"/>
      <c r="JMS14" s="965"/>
      <c r="JMT14" s="966"/>
      <c r="JMU14" s="964"/>
      <c r="JMV14" s="964"/>
      <c r="JMW14" s="965"/>
      <c r="JMX14" s="966"/>
      <c r="JMY14" s="964"/>
      <c r="JMZ14" s="964"/>
      <c r="JNA14" s="965"/>
      <c r="JNB14" s="966"/>
      <c r="JNC14" s="964"/>
      <c r="JND14" s="964"/>
      <c r="JNE14" s="965"/>
      <c r="JNF14" s="966"/>
      <c r="JNG14" s="964"/>
      <c r="JNH14" s="964"/>
      <c r="JNI14" s="965"/>
      <c r="JNJ14" s="966"/>
      <c r="JNK14" s="964"/>
      <c r="JNL14" s="964"/>
      <c r="JNM14" s="965"/>
      <c r="JNN14" s="966"/>
      <c r="JNO14" s="964"/>
      <c r="JNP14" s="964"/>
      <c r="JNQ14" s="965"/>
      <c r="JNR14" s="966"/>
      <c r="JNS14" s="964"/>
      <c r="JNT14" s="964"/>
      <c r="JNU14" s="965"/>
      <c r="JNV14" s="966"/>
      <c r="JNW14" s="964"/>
      <c r="JNX14" s="964"/>
      <c r="JNY14" s="965"/>
      <c r="JNZ14" s="966"/>
      <c r="JOA14" s="964"/>
      <c r="JOB14" s="964"/>
      <c r="JOC14" s="965"/>
      <c r="JOD14" s="966"/>
      <c r="JOE14" s="964"/>
      <c r="JOF14" s="964"/>
      <c r="JOG14" s="965"/>
      <c r="JOH14" s="966"/>
      <c r="JOI14" s="964"/>
      <c r="JOJ14" s="964"/>
      <c r="JOK14" s="965"/>
      <c r="JOL14" s="966"/>
      <c r="JOM14" s="964"/>
      <c r="JON14" s="964"/>
      <c r="JOO14" s="965"/>
      <c r="JOP14" s="966"/>
      <c r="JOQ14" s="964"/>
      <c r="JOR14" s="964"/>
      <c r="JOS14" s="965"/>
      <c r="JOT14" s="966"/>
      <c r="JOU14" s="964"/>
      <c r="JOV14" s="964"/>
      <c r="JOW14" s="965"/>
      <c r="JOX14" s="966"/>
      <c r="JOY14" s="964"/>
      <c r="JOZ14" s="964"/>
      <c r="JPA14" s="965"/>
      <c r="JPB14" s="966"/>
      <c r="JPC14" s="964"/>
      <c r="JPD14" s="964"/>
      <c r="JPE14" s="965"/>
      <c r="JPF14" s="966"/>
      <c r="JPG14" s="964"/>
      <c r="JPH14" s="964"/>
      <c r="JPI14" s="965"/>
      <c r="JPJ14" s="966"/>
      <c r="JPK14" s="964"/>
      <c r="JPL14" s="964"/>
      <c r="JPM14" s="965"/>
      <c r="JPN14" s="966"/>
      <c r="JPO14" s="964"/>
      <c r="JPP14" s="964"/>
      <c r="JPQ14" s="965"/>
      <c r="JPR14" s="966"/>
      <c r="JPS14" s="964"/>
      <c r="JPT14" s="964"/>
      <c r="JPU14" s="965"/>
      <c r="JPV14" s="966"/>
      <c r="JPW14" s="964"/>
      <c r="JPX14" s="964"/>
      <c r="JPY14" s="965"/>
      <c r="JPZ14" s="966"/>
      <c r="JQA14" s="964"/>
      <c r="JQB14" s="964"/>
      <c r="JQC14" s="965"/>
      <c r="JQD14" s="966"/>
      <c r="JQE14" s="964"/>
      <c r="JQF14" s="964"/>
      <c r="JQG14" s="965"/>
      <c r="JQH14" s="966"/>
      <c r="JQI14" s="964"/>
      <c r="JQJ14" s="964"/>
      <c r="JQK14" s="965"/>
      <c r="JQL14" s="966"/>
      <c r="JQM14" s="964"/>
      <c r="JQN14" s="964"/>
      <c r="JQO14" s="965"/>
      <c r="JQP14" s="966"/>
      <c r="JQQ14" s="964"/>
      <c r="JQR14" s="964"/>
      <c r="JQS14" s="965"/>
      <c r="JQT14" s="966"/>
      <c r="JQU14" s="964"/>
      <c r="JQV14" s="964"/>
      <c r="JQW14" s="965"/>
      <c r="JQX14" s="966"/>
      <c r="JQY14" s="964"/>
      <c r="JQZ14" s="964"/>
      <c r="JRA14" s="965"/>
      <c r="JRB14" s="966"/>
      <c r="JRC14" s="964"/>
      <c r="JRD14" s="964"/>
      <c r="JRE14" s="965"/>
      <c r="JRF14" s="966"/>
      <c r="JRG14" s="964"/>
      <c r="JRH14" s="964"/>
      <c r="JRI14" s="965"/>
      <c r="JRJ14" s="966"/>
      <c r="JRK14" s="964"/>
      <c r="JRL14" s="964"/>
      <c r="JRM14" s="965"/>
      <c r="JRN14" s="966"/>
      <c r="JRO14" s="964"/>
      <c r="JRP14" s="964"/>
      <c r="JRQ14" s="965"/>
      <c r="JRR14" s="966"/>
      <c r="JRS14" s="964"/>
      <c r="JRT14" s="964"/>
      <c r="JRU14" s="965"/>
      <c r="JRV14" s="966"/>
      <c r="JRW14" s="964"/>
      <c r="JRX14" s="964"/>
      <c r="JRY14" s="965"/>
      <c r="JRZ14" s="966"/>
      <c r="JSA14" s="964"/>
      <c r="JSB14" s="964"/>
      <c r="JSC14" s="965"/>
      <c r="JSD14" s="966"/>
      <c r="JSE14" s="964"/>
      <c r="JSF14" s="964"/>
      <c r="JSG14" s="965"/>
      <c r="JSH14" s="966"/>
      <c r="JSI14" s="964"/>
      <c r="JSJ14" s="964"/>
      <c r="JSK14" s="965"/>
      <c r="JSL14" s="966"/>
      <c r="JSM14" s="964"/>
      <c r="JSN14" s="964"/>
      <c r="JSO14" s="965"/>
      <c r="JSP14" s="966"/>
      <c r="JSQ14" s="964"/>
      <c r="JSR14" s="964"/>
      <c r="JSS14" s="965"/>
      <c r="JST14" s="966"/>
      <c r="JSU14" s="964"/>
      <c r="JSV14" s="964"/>
      <c r="JSW14" s="965"/>
      <c r="JSX14" s="966"/>
      <c r="JSY14" s="964"/>
      <c r="JSZ14" s="964"/>
      <c r="JTA14" s="965"/>
      <c r="JTB14" s="966"/>
      <c r="JTC14" s="964"/>
      <c r="JTD14" s="964"/>
      <c r="JTE14" s="965"/>
      <c r="JTF14" s="966"/>
      <c r="JTG14" s="964"/>
      <c r="JTH14" s="964"/>
      <c r="JTI14" s="965"/>
      <c r="JTJ14" s="966"/>
      <c r="JTK14" s="964"/>
      <c r="JTL14" s="964"/>
      <c r="JTM14" s="965"/>
      <c r="JTN14" s="966"/>
      <c r="JTO14" s="964"/>
      <c r="JTP14" s="964"/>
      <c r="JTQ14" s="965"/>
      <c r="JTR14" s="966"/>
      <c r="JTS14" s="964"/>
      <c r="JTT14" s="964"/>
      <c r="JTU14" s="965"/>
      <c r="JTV14" s="966"/>
      <c r="JTW14" s="964"/>
      <c r="JTX14" s="964"/>
      <c r="JTY14" s="965"/>
      <c r="JTZ14" s="966"/>
      <c r="JUA14" s="964"/>
      <c r="JUB14" s="964"/>
      <c r="JUC14" s="965"/>
      <c r="JUD14" s="966"/>
      <c r="JUE14" s="964"/>
      <c r="JUF14" s="964"/>
      <c r="JUG14" s="965"/>
      <c r="JUH14" s="966"/>
      <c r="JUI14" s="964"/>
      <c r="JUJ14" s="964"/>
      <c r="JUK14" s="965"/>
      <c r="JUL14" s="966"/>
      <c r="JUM14" s="964"/>
      <c r="JUN14" s="964"/>
      <c r="JUO14" s="965"/>
      <c r="JUP14" s="966"/>
      <c r="JUQ14" s="964"/>
      <c r="JUR14" s="964"/>
      <c r="JUS14" s="965"/>
      <c r="JUT14" s="966"/>
      <c r="JUU14" s="964"/>
      <c r="JUV14" s="964"/>
      <c r="JUW14" s="965"/>
      <c r="JUX14" s="966"/>
      <c r="JUY14" s="964"/>
      <c r="JUZ14" s="964"/>
      <c r="JVA14" s="965"/>
      <c r="JVB14" s="966"/>
      <c r="JVC14" s="964"/>
      <c r="JVD14" s="964"/>
      <c r="JVE14" s="965"/>
      <c r="JVF14" s="966"/>
      <c r="JVG14" s="964"/>
      <c r="JVH14" s="964"/>
      <c r="JVI14" s="965"/>
      <c r="JVJ14" s="966"/>
      <c r="JVK14" s="964"/>
      <c r="JVL14" s="964"/>
      <c r="JVM14" s="965"/>
      <c r="JVN14" s="966"/>
      <c r="JVO14" s="964"/>
      <c r="JVP14" s="964"/>
      <c r="JVQ14" s="965"/>
      <c r="JVR14" s="966"/>
      <c r="JVS14" s="964"/>
      <c r="JVT14" s="964"/>
      <c r="JVU14" s="965"/>
      <c r="JVV14" s="966"/>
      <c r="JVW14" s="964"/>
      <c r="JVX14" s="964"/>
      <c r="JVY14" s="965"/>
      <c r="JVZ14" s="966"/>
      <c r="JWA14" s="964"/>
      <c r="JWB14" s="964"/>
      <c r="JWC14" s="965"/>
      <c r="JWD14" s="966"/>
      <c r="JWE14" s="964"/>
      <c r="JWF14" s="964"/>
      <c r="JWG14" s="965"/>
      <c r="JWH14" s="966"/>
      <c r="JWI14" s="964"/>
      <c r="JWJ14" s="964"/>
      <c r="JWK14" s="965"/>
      <c r="JWL14" s="966"/>
      <c r="JWM14" s="964"/>
      <c r="JWN14" s="964"/>
      <c r="JWO14" s="965"/>
      <c r="JWP14" s="966"/>
      <c r="JWQ14" s="964"/>
      <c r="JWR14" s="964"/>
      <c r="JWS14" s="965"/>
      <c r="JWT14" s="966"/>
      <c r="JWU14" s="964"/>
      <c r="JWV14" s="964"/>
      <c r="JWW14" s="965"/>
      <c r="JWX14" s="966"/>
      <c r="JWY14" s="964"/>
      <c r="JWZ14" s="964"/>
      <c r="JXA14" s="965"/>
      <c r="JXB14" s="966"/>
      <c r="JXC14" s="964"/>
      <c r="JXD14" s="964"/>
      <c r="JXE14" s="965"/>
      <c r="JXF14" s="966"/>
      <c r="JXG14" s="964"/>
      <c r="JXH14" s="964"/>
      <c r="JXI14" s="965"/>
      <c r="JXJ14" s="966"/>
      <c r="JXK14" s="964"/>
      <c r="JXL14" s="964"/>
      <c r="JXM14" s="965"/>
      <c r="JXN14" s="966"/>
      <c r="JXO14" s="964"/>
      <c r="JXP14" s="964"/>
      <c r="JXQ14" s="965"/>
      <c r="JXR14" s="966"/>
      <c r="JXS14" s="964"/>
      <c r="JXT14" s="964"/>
      <c r="JXU14" s="965"/>
      <c r="JXV14" s="966"/>
      <c r="JXW14" s="964"/>
      <c r="JXX14" s="964"/>
      <c r="JXY14" s="965"/>
      <c r="JXZ14" s="966"/>
      <c r="JYA14" s="964"/>
      <c r="JYB14" s="964"/>
      <c r="JYC14" s="965"/>
      <c r="JYD14" s="966"/>
      <c r="JYE14" s="964"/>
      <c r="JYF14" s="964"/>
      <c r="JYG14" s="965"/>
      <c r="JYH14" s="966"/>
      <c r="JYI14" s="964"/>
      <c r="JYJ14" s="964"/>
      <c r="JYK14" s="965"/>
      <c r="JYL14" s="966"/>
      <c r="JYM14" s="964"/>
      <c r="JYN14" s="964"/>
      <c r="JYO14" s="965"/>
      <c r="JYP14" s="966"/>
      <c r="JYQ14" s="964"/>
      <c r="JYR14" s="964"/>
      <c r="JYS14" s="965"/>
      <c r="JYT14" s="966"/>
      <c r="JYU14" s="964"/>
      <c r="JYV14" s="964"/>
      <c r="JYW14" s="965"/>
      <c r="JYX14" s="966"/>
      <c r="JYY14" s="964"/>
      <c r="JYZ14" s="964"/>
      <c r="JZA14" s="965"/>
      <c r="JZB14" s="966"/>
      <c r="JZC14" s="964"/>
      <c r="JZD14" s="964"/>
      <c r="JZE14" s="965"/>
      <c r="JZF14" s="966"/>
      <c r="JZG14" s="964"/>
      <c r="JZH14" s="964"/>
      <c r="JZI14" s="965"/>
      <c r="JZJ14" s="966"/>
      <c r="JZK14" s="964"/>
      <c r="JZL14" s="964"/>
      <c r="JZM14" s="965"/>
      <c r="JZN14" s="966"/>
      <c r="JZO14" s="964"/>
      <c r="JZP14" s="964"/>
      <c r="JZQ14" s="965"/>
      <c r="JZR14" s="966"/>
      <c r="JZS14" s="964"/>
      <c r="JZT14" s="964"/>
      <c r="JZU14" s="965"/>
      <c r="JZV14" s="966"/>
      <c r="JZW14" s="964"/>
      <c r="JZX14" s="964"/>
      <c r="JZY14" s="965"/>
      <c r="JZZ14" s="966"/>
      <c r="KAA14" s="964"/>
      <c r="KAB14" s="964"/>
      <c r="KAC14" s="965"/>
      <c r="KAD14" s="966"/>
      <c r="KAE14" s="964"/>
      <c r="KAF14" s="964"/>
      <c r="KAG14" s="965"/>
      <c r="KAH14" s="966"/>
      <c r="KAI14" s="964"/>
      <c r="KAJ14" s="964"/>
      <c r="KAK14" s="965"/>
      <c r="KAL14" s="966"/>
      <c r="KAM14" s="964"/>
      <c r="KAN14" s="964"/>
      <c r="KAO14" s="965"/>
      <c r="KAP14" s="966"/>
      <c r="KAQ14" s="964"/>
      <c r="KAR14" s="964"/>
      <c r="KAS14" s="965"/>
      <c r="KAT14" s="966"/>
      <c r="KAU14" s="964"/>
      <c r="KAV14" s="964"/>
      <c r="KAW14" s="965"/>
      <c r="KAX14" s="966"/>
      <c r="KAY14" s="964"/>
      <c r="KAZ14" s="964"/>
      <c r="KBA14" s="965"/>
      <c r="KBB14" s="966"/>
      <c r="KBC14" s="964"/>
      <c r="KBD14" s="964"/>
      <c r="KBE14" s="965"/>
      <c r="KBF14" s="966"/>
      <c r="KBG14" s="964"/>
      <c r="KBH14" s="964"/>
      <c r="KBI14" s="965"/>
      <c r="KBJ14" s="966"/>
      <c r="KBK14" s="964"/>
      <c r="KBL14" s="964"/>
      <c r="KBM14" s="965"/>
      <c r="KBN14" s="966"/>
      <c r="KBO14" s="964"/>
      <c r="KBP14" s="964"/>
      <c r="KBQ14" s="965"/>
      <c r="KBR14" s="966"/>
      <c r="KBS14" s="964"/>
      <c r="KBT14" s="964"/>
      <c r="KBU14" s="965"/>
      <c r="KBV14" s="966"/>
      <c r="KBW14" s="964"/>
      <c r="KBX14" s="964"/>
      <c r="KBY14" s="965"/>
      <c r="KBZ14" s="966"/>
      <c r="KCA14" s="964"/>
      <c r="KCB14" s="964"/>
      <c r="KCC14" s="965"/>
      <c r="KCD14" s="966"/>
      <c r="KCE14" s="964"/>
      <c r="KCF14" s="964"/>
      <c r="KCG14" s="965"/>
      <c r="KCH14" s="966"/>
      <c r="KCI14" s="964"/>
      <c r="KCJ14" s="964"/>
      <c r="KCK14" s="965"/>
      <c r="KCL14" s="966"/>
      <c r="KCM14" s="964"/>
      <c r="KCN14" s="964"/>
      <c r="KCO14" s="965"/>
      <c r="KCP14" s="966"/>
      <c r="KCQ14" s="964"/>
      <c r="KCR14" s="964"/>
      <c r="KCS14" s="965"/>
      <c r="KCT14" s="966"/>
      <c r="KCU14" s="964"/>
      <c r="KCV14" s="964"/>
      <c r="KCW14" s="965"/>
      <c r="KCX14" s="966"/>
      <c r="KCY14" s="964"/>
      <c r="KCZ14" s="964"/>
      <c r="KDA14" s="965"/>
      <c r="KDB14" s="966"/>
      <c r="KDC14" s="964"/>
      <c r="KDD14" s="964"/>
      <c r="KDE14" s="965"/>
      <c r="KDF14" s="966"/>
      <c r="KDG14" s="964"/>
      <c r="KDH14" s="964"/>
      <c r="KDI14" s="965"/>
      <c r="KDJ14" s="966"/>
      <c r="KDK14" s="964"/>
      <c r="KDL14" s="964"/>
      <c r="KDM14" s="965"/>
      <c r="KDN14" s="966"/>
      <c r="KDO14" s="964"/>
      <c r="KDP14" s="964"/>
      <c r="KDQ14" s="965"/>
      <c r="KDR14" s="966"/>
      <c r="KDS14" s="964"/>
      <c r="KDT14" s="964"/>
      <c r="KDU14" s="965"/>
      <c r="KDV14" s="966"/>
      <c r="KDW14" s="964"/>
      <c r="KDX14" s="964"/>
      <c r="KDY14" s="965"/>
      <c r="KDZ14" s="966"/>
      <c r="KEA14" s="964"/>
      <c r="KEB14" s="964"/>
      <c r="KEC14" s="965"/>
      <c r="KED14" s="966"/>
      <c r="KEE14" s="964"/>
      <c r="KEF14" s="964"/>
      <c r="KEG14" s="965"/>
      <c r="KEH14" s="966"/>
      <c r="KEI14" s="964"/>
      <c r="KEJ14" s="964"/>
      <c r="KEK14" s="965"/>
      <c r="KEL14" s="966"/>
      <c r="KEM14" s="964"/>
      <c r="KEN14" s="964"/>
      <c r="KEO14" s="965"/>
      <c r="KEP14" s="966"/>
      <c r="KEQ14" s="964"/>
      <c r="KER14" s="964"/>
      <c r="KES14" s="965"/>
      <c r="KET14" s="966"/>
      <c r="KEU14" s="964"/>
      <c r="KEV14" s="964"/>
      <c r="KEW14" s="965"/>
      <c r="KEX14" s="966"/>
      <c r="KEY14" s="964"/>
      <c r="KEZ14" s="964"/>
      <c r="KFA14" s="965"/>
      <c r="KFB14" s="966"/>
      <c r="KFC14" s="964"/>
      <c r="KFD14" s="964"/>
      <c r="KFE14" s="965"/>
      <c r="KFF14" s="966"/>
      <c r="KFG14" s="964"/>
      <c r="KFH14" s="964"/>
      <c r="KFI14" s="965"/>
      <c r="KFJ14" s="966"/>
      <c r="KFK14" s="964"/>
      <c r="KFL14" s="964"/>
      <c r="KFM14" s="965"/>
      <c r="KFN14" s="966"/>
      <c r="KFO14" s="964"/>
      <c r="KFP14" s="964"/>
      <c r="KFQ14" s="965"/>
      <c r="KFR14" s="966"/>
      <c r="KFS14" s="964"/>
      <c r="KFT14" s="964"/>
      <c r="KFU14" s="965"/>
      <c r="KFV14" s="966"/>
      <c r="KFW14" s="964"/>
      <c r="KFX14" s="964"/>
      <c r="KFY14" s="965"/>
      <c r="KFZ14" s="966"/>
      <c r="KGA14" s="964"/>
      <c r="KGB14" s="964"/>
      <c r="KGC14" s="965"/>
      <c r="KGD14" s="966"/>
      <c r="KGE14" s="964"/>
      <c r="KGF14" s="964"/>
      <c r="KGG14" s="965"/>
      <c r="KGH14" s="966"/>
      <c r="KGI14" s="964"/>
      <c r="KGJ14" s="964"/>
      <c r="KGK14" s="965"/>
      <c r="KGL14" s="966"/>
      <c r="KGM14" s="964"/>
      <c r="KGN14" s="964"/>
      <c r="KGO14" s="965"/>
      <c r="KGP14" s="966"/>
      <c r="KGQ14" s="964"/>
      <c r="KGR14" s="964"/>
      <c r="KGS14" s="965"/>
      <c r="KGT14" s="966"/>
      <c r="KGU14" s="964"/>
      <c r="KGV14" s="964"/>
      <c r="KGW14" s="965"/>
      <c r="KGX14" s="966"/>
      <c r="KGY14" s="964"/>
      <c r="KGZ14" s="964"/>
      <c r="KHA14" s="965"/>
      <c r="KHB14" s="966"/>
      <c r="KHC14" s="964"/>
      <c r="KHD14" s="964"/>
      <c r="KHE14" s="965"/>
      <c r="KHF14" s="966"/>
      <c r="KHG14" s="964"/>
      <c r="KHH14" s="964"/>
      <c r="KHI14" s="965"/>
      <c r="KHJ14" s="966"/>
      <c r="KHK14" s="964"/>
      <c r="KHL14" s="964"/>
      <c r="KHM14" s="965"/>
      <c r="KHN14" s="966"/>
      <c r="KHO14" s="964"/>
      <c r="KHP14" s="964"/>
      <c r="KHQ14" s="965"/>
      <c r="KHR14" s="966"/>
      <c r="KHS14" s="964"/>
      <c r="KHT14" s="964"/>
      <c r="KHU14" s="965"/>
      <c r="KHV14" s="966"/>
      <c r="KHW14" s="964"/>
      <c r="KHX14" s="964"/>
      <c r="KHY14" s="965"/>
      <c r="KHZ14" s="966"/>
      <c r="KIA14" s="964"/>
      <c r="KIB14" s="964"/>
      <c r="KIC14" s="965"/>
      <c r="KID14" s="966"/>
      <c r="KIE14" s="964"/>
      <c r="KIF14" s="964"/>
      <c r="KIG14" s="965"/>
      <c r="KIH14" s="966"/>
      <c r="KII14" s="964"/>
      <c r="KIJ14" s="964"/>
      <c r="KIK14" s="965"/>
      <c r="KIL14" s="966"/>
      <c r="KIM14" s="964"/>
      <c r="KIN14" s="964"/>
      <c r="KIO14" s="965"/>
      <c r="KIP14" s="966"/>
      <c r="KIQ14" s="964"/>
      <c r="KIR14" s="964"/>
      <c r="KIS14" s="965"/>
      <c r="KIT14" s="966"/>
      <c r="KIU14" s="964"/>
      <c r="KIV14" s="964"/>
      <c r="KIW14" s="965"/>
      <c r="KIX14" s="966"/>
      <c r="KIY14" s="964"/>
      <c r="KIZ14" s="964"/>
      <c r="KJA14" s="965"/>
      <c r="KJB14" s="966"/>
      <c r="KJC14" s="964"/>
      <c r="KJD14" s="964"/>
      <c r="KJE14" s="965"/>
      <c r="KJF14" s="966"/>
      <c r="KJG14" s="964"/>
      <c r="KJH14" s="964"/>
      <c r="KJI14" s="965"/>
      <c r="KJJ14" s="966"/>
      <c r="KJK14" s="964"/>
      <c r="KJL14" s="964"/>
      <c r="KJM14" s="965"/>
      <c r="KJN14" s="966"/>
      <c r="KJO14" s="964"/>
      <c r="KJP14" s="964"/>
      <c r="KJQ14" s="965"/>
      <c r="KJR14" s="966"/>
      <c r="KJS14" s="964"/>
      <c r="KJT14" s="964"/>
      <c r="KJU14" s="965"/>
      <c r="KJV14" s="966"/>
      <c r="KJW14" s="964"/>
      <c r="KJX14" s="964"/>
      <c r="KJY14" s="965"/>
      <c r="KJZ14" s="966"/>
      <c r="KKA14" s="964"/>
      <c r="KKB14" s="964"/>
      <c r="KKC14" s="965"/>
      <c r="KKD14" s="966"/>
      <c r="KKE14" s="964"/>
      <c r="KKF14" s="964"/>
      <c r="KKG14" s="965"/>
      <c r="KKH14" s="966"/>
      <c r="KKI14" s="964"/>
      <c r="KKJ14" s="964"/>
      <c r="KKK14" s="965"/>
      <c r="KKL14" s="966"/>
      <c r="KKM14" s="964"/>
      <c r="KKN14" s="964"/>
      <c r="KKO14" s="965"/>
      <c r="KKP14" s="966"/>
      <c r="KKQ14" s="964"/>
      <c r="KKR14" s="964"/>
      <c r="KKS14" s="965"/>
      <c r="KKT14" s="966"/>
      <c r="KKU14" s="964"/>
      <c r="KKV14" s="964"/>
      <c r="KKW14" s="965"/>
      <c r="KKX14" s="966"/>
      <c r="KKY14" s="964"/>
      <c r="KKZ14" s="964"/>
      <c r="KLA14" s="965"/>
      <c r="KLB14" s="966"/>
      <c r="KLC14" s="964"/>
      <c r="KLD14" s="964"/>
      <c r="KLE14" s="965"/>
      <c r="KLF14" s="966"/>
      <c r="KLG14" s="964"/>
      <c r="KLH14" s="964"/>
      <c r="KLI14" s="965"/>
      <c r="KLJ14" s="966"/>
      <c r="KLK14" s="964"/>
      <c r="KLL14" s="964"/>
      <c r="KLM14" s="965"/>
      <c r="KLN14" s="966"/>
      <c r="KLO14" s="964"/>
      <c r="KLP14" s="964"/>
      <c r="KLQ14" s="965"/>
      <c r="KLR14" s="966"/>
      <c r="KLS14" s="964"/>
      <c r="KLT14" s="964"/>
      <c r="KLU14" s="965"/>
      <c r="KLV14" s="966"/>
      <c r="KLW14" s="964"/>
      <c r="KLX14" s="964"/>
      <c r="KLY14" s="965"/>
      <c r="KLZ14" s="966"/>
      <c r="KMA14" s="964"/>
      <c r="KMB14" s="964"/>
      <c r="KMC14" s="965"/>
      <c r="KMD14" s="966"/>
      <c r="KME14" s="964"/>
      <c r="KMF14" s="964"/>
      <c r="KMG14" s="965"/>
      <c r="KMH14" s="966"/>
      <c r="KMI14" s="964"/>
      <c r="KMJ14" s="964"/>
      <c r="KMK14" s="965"/>
      <c r="KML14" s="966"/>
      <c r="KMM14" s="964"/>
      <c r="KMN14" s="964"/>
      <c r="KMO14" s="965"/>
      <c r="KMP14" s="966"/>
      <c r="KMQ14" s="964"/>
      <c r="KMR14" s="964"/>
      <c r="KMS14" s="965"/>
      <c r="KMT14" s="966"/>
      <c r="KMU14" s="964"/>
      <c r="KMV14" s="964"/>
      <c r="KMW14" s="965"/>
      <c r="KMX14" s="966"/>
      <c r="KMY14" s="964"/>
      <c r="KMZ14" s="964"/>
      <c r="KNA14" s="965"/>
      <c r="KNB14" s="966"/>
      <c r="KNC14" s="964"/>
      <c r="KND14" s="964"/>
      <c r="KNE14" s="965"/>
      <c r="KNF14" s="966"/>
      <c r="KNG14" s="964"/>
      <c r="KNH14" s="964"/>
      <c r="KNI14" s="965"/>
      <c r="KNJ14" s="966"/>
      <c r="KNK14" s="964"/>
      <c r="KNL14" s="964"/>
      <c r="KNM14" s="965"/>
      <c r="KNN14" s="966"/>
      <c r="KNO14" s="964"/>
      <c r="KNP14" s="964"/>
      <c r="KNQ14" s="965"/>
      <c r="KNR14" s="966"/>
      <c r="KNS14" s="964"/>
      <c r="KNT14" s="964"/>
      <c r="KNU14" s="965"/>
      <c r="KNV14" s="966"/>
      <c r="KNW14" s="964"/>
      <c r="KNX14" s="964"/>
      <c r="KNY14" s="965"/>
      <c r="KNZ14" s="966"/>
      <c r="KOA14" s="964"/>
      <c r="KOB14" s="964"/>
      <c r="KOC14" s="965"/>
      <c r="KOD14" s="966"/>
      <c r="KOE14" s="964"/>
      <c r="KOF14" s="964"/>
      <c r="KOG14" s="965"/>
      <c r="KOH14" s="966"/>
      <c r="KOI14" s="964"/>
      <c r="KOJ14" s="964"/>
      <c r="KOK14" s="965"/>
      <c r="KOL14" s="966"/>
      <c r="KOM14" s="964"/>
      <c r="KON14" s="964"/>
      <c r="KOO14" s="965"/>
      <c r="KOP14" s="966"/>
      <c r="KOQ14" s="964"/>
      <c r="KOR14" s="964"/>
      <c r="KOS14" s="965"/>
      <c r="KOT14" s="966"/>
      <c r="KOU14" s="964"/>
      <c r="KOV14" s="964"/>
      <c r="KOW14" s="965"/>
      <c r="KOX14" s="966"/>
      <c r="KOY14" s="964"/>
      <c r="KOZ14" s="964"/>
      <c r="KPA14" s="965"/>
      <c r="KPB14" s="966"/>
      <c r="KPC14" s="964"/>
      <c r="KPD14" s="964"/>
      <c r="KPE14" s="965"/>
      <c r="KPF14" s="966"/>
      <c r="KPG14" s="964"/>
      <c r="KPH14" s="964"/>
      <c r="KPI14" s="965"/>
      <c r="KPJ14" s="966"/>
      <c r="KPK14" s="964"/>
      <c r="KPL14" s="964"/>
      <c r="KPM14" s="965"/>
      <c r="KPN14" s="966"/>
      <c r="KPO14" s="964"/>
      <c r="KPP14" s="964"/>
      <c r="KPQ14" s="965"/>
      <c r="KPR14" s="966"/>
      <c r="KPS14" s="964"/>
      <c r="KPT14" s="964"/>
      <c r="KPU14" s="965"/>
      <c r="KPV14" s="966"/>
      <c r="KPW14" s="964"/>
      <c r="KPX14" s="964"/>
      <c r="KPY14" s="965"/>
      <c r="KPZ14" s="966"/>
      <c r="KQA14" s="964"/>
      <c r="KQB14" s="964"/>
      <c r="KQC14" s="965"/>
      <c r="KQD14" s="966"/>
      <c r="KQE14" s="964"/>
      <c r="KQF14" s="964"/>
      <c r="KQG14" s="965"/>
      <c r="KQH14" s="966"/>
      <c r="KQI14" s="964"/>
      <c r="KQJ14" s="964"/>
      <c r="KQK14" s="965"/>
      <c r="KQL14" s="966"/>
      <c r="KQM14" s="964"/>
      <c r="KQN14" s="964"/>
      <c r="KQO14" s="965"/>
      <c r="KQP14" s="966"/>
      <c r="KQQ14" s="964"/>
      <c r="KQR14" s="964"/>
      <c r="KQS14" s="965"/>
      <c r="KQT14" s="966"/>
      <c r="KQU14" s="964"/>
      <c r="KQV14" s="964"/>
      <c r="KQW14" s="965"/>
      <c r="KQX14" s="966"/>
      <c r="KQY14" s="964"/>
      <c r="KQZ14" s="964"/>
      <c r="KRA14" s="965"/>
      <c r="KRB14" s="966"/>
      <c r="KRC14" s="964"/>
      <c r="KRD14" s="964"/>
      <c r="KRE14" s="965"/>
      <c r="KRF14" s="966"/>
      <c r="KRG14" s="964"/>
      <c r="KRH14" s="964"/>
      <c r="KRI14" s="965"/>
      <c r="KRJ14" s="966"/>
      <c r="KRK14" s="964"/>
      <c r="KRL14" s="964"/>
      <c r="KRM14" s="965"/>
      <c r="KRN14" s="966"/>
      <c r="KRO14" s="964"/>
      <c r="KRP14" s="964"/>
      <c r="KRQ14" s="965"/>
      <c r="KRR14" s="966"/>
      <c r="KRS14" s="964"/>
      <c r="KRT14" s="964"/>
      <c r="KRU14" s="965"/>
      <c r="KRV14" s="966"/>
      <c r="KRW14" s="964"/>
      <c r="KRX14" s="964"/>
      <c r="KRY14" s="965"/>
      <c r="KRZ14" s="966"/>
      <c r="KSA14" s="964"/>
      <c r="KSB14" s="964"/>
      <c r="KSC14" s="965"/>
      <c r="KSD14" s="966"/>
      <c r="KSE14" s="964"/>
      <c r="KSF14" s="964"/>
      <c r="KSG14" s="965"/>
      <c r="KSH14" s="966"/>
      <c r="KSI14" s="964"/>
      <c r="KSJ14" s="964"/>
      <c r="KSK14" s="965"/>
      <c r="KSL14" s="966"/>
      <c r="KSM14" s="964"/>
      <c r="KSN14" s="964"/>
      <c r="KSO14" s="965"/>
      <c r="KSP14" s="966"/>
      <c r="KSQ14" s="964"/>
      <c r="KSR14" s="964"/>
      <c r="KSS14" s="965"/>
      <c r="KST14" s="966"/>
      <c r="KSU14" s="964"/>
      <c r="KSV14" s="964"/>
      <c r="KSW14" s="965"/>
      <c r="KSX14" s="966"/>
      <c r="KSY14" s="964"/>
      <c r="KSZ14" s="964"/>
      <c r="KTA14" s="965"/>
      <c r="KTB14" s="966"/>
      <c r="KTC14" s="964"/>
      <c r="KTD14" s="964"/>
      <c r="KTE14" s="965"/>
      <c r="KTF14" s="966"/>
      <c r="KTG14" s="964"/>
      <c r="KTH14" s="964"/>
      <c r="KTI14" s="965"/>
      <c r="KTJ14" s="966"/>
      <c r="KTK14" s="964"/>
      <c r="KTL14" s="964"/>
      <c r="KTM14" s="965"/>
      <c r="KTN14" s="966"/>
      <c r="KTO14" s="964"/>
      <c r="KTP14" s="964"/>
      <c r="KTQ14" s="965"/>
      <c r="KTR14" s="966"/>
      <c r="KTS14" s="964"/>
      <c r="KTT14" s="964"/>
      <c r="KTU14" s="965"/>
      <c r="KTV14" s="966"/>
      <c r="KTW14" s="964"/>
      <c r="KTX14" s="964"/>
      <c r="KTY14" s="965"/>
      <c r="KTZ14" s="966"/>
      <c r="KUA14" s="964"/>
      <c r="KUB14" s="964"/>
      <c r="KUC14" s="965"/>
      <c r="KUD14" s="966"/>
      <c r="KUE14" s="964"/>
      <c r="KUF14" s="964"/>
      <c r="KUG14" s="965"/>
      <c r="KUH14" s="966"/>
      <c r="KUI14" s="964"/>
      <c r="KUJ14" s="964"/>
      <c r="KUK14" s="965"/>
      <c r="KUL14" s="966"/>
      <c r="KUM14" s="964"/>
      <c r="KUN14" s="964"/>
      <c r="KUO14" s="965"/>
      <c r="KUP14" s="966"/>
      <c r="KUQ14" s="964"/>
      <c r="KUR14" s="964"/>
      <c r="KUS14" s="965"/>
      <c r="KUT14" s="966"/>
      <c r="KUU14" s="964"/>
      <c r="KUV14" s="964"/>
      <c r="KUW14" s="965"/>
      <c r="KUX14" s="966"/>
      <c r="KUY14" s="964"/>
      <c r="KUZ14" s="964"/>
      <c r="KVA14" s="965"/>
      <c r="KVB14" s="966"/>
      <c r="KVC14" s="964"/>
      <c r="KVD14" s="964"/>
      <c r="KVE14" s="965"/>
      <c r="KVF14" s="966"/>
      <c r="KVG14" s="964"/>
      <c r="KVH14" s="964"/>
      <c r="KVI14" s="965"/>
      <c r="KVJ14" s="966"/>
      <c r="KVK14" s="964"/>
      <c r="KVL14" s="964"/>
      <c r="KVM14" s="965"/>
      <c r="KVN14" s="966"/>
      <c r="KVO14" s="964"/>
      <c r="KVP14" s="964"/>
      <c r="KVQ14" s="965"/>
      <c r="KVR14" s="966"/>
      <c r="KVS14" s="964"/>
      <c r="KVT14" s="964"/>
      <c r="KVU14" s="965"/>
      <c r="KVV14" s="966"/>
      <c r="KVW14" s="964"/>
      <c r="KVX14" s="964"/>
      <c r="KVY14" s="965"/>
      <c r="KVZ14" s="966"/>
      <c r="KWA14" s="964"/>
      <c r="KWB14" s="964"/>
      <c r="KWC14" s="965"/>
      <c r="KWD14" s="966"/>
      <c r="KWE14" s="964"/>
      <c r="KWF14" s="964"/>
      <c r="KWG14" s="965"/>
      <c r="KWH14" s="966"/>
      <c r="KWI14" s="964"/>
      <c r="KWJ14" s="964"/>
      <c r="KWK14" s="965"/>
      <c r="KWL14" s="966"/>
      <c r="KWM14" s="964"/>
      <c r="KWN14" s="964"/>
      <c r="KWO14" s="965"/>
      <c r="KWP14" s="966"/>
      <c r="KWQ14" s="964"/>
      <c r="KWR14" s="964"/>
      <c r="KWS14" s="965"/>
      <c r="KWT14" s="966"/>
      <c r="KWU14" s="964"/>
      <c r="KWV14" s="964"/>
      <c r="KWW14" s="965"/>
      <c r="KWX14" s="966"/>
      <c r="KWY14" s="964"/>
      <c r="KWZ14" s="964"/>
      <c r="KXA14" s="965"/>
      <c r="KXB14" s="966"/>
      <c r="KXC14" s="964"/>
      <c r="KXD14" s="964"/>
      <c r="KXE14" s="965"/>
      <c r="KXF14" s="966"/>
      <c r="KXG14" s="964"/>
      <c r="KXH14" s="964"/>
      <c r="KXI14" s="965"/>
      <c r="KXJ14" s="966"/>
      <c r="KXK14" s="964"/>
      <c r="KXL14" s="964"/>
      <c r="KXM14" s="965"/>
      <c r="KXN14" s="966"/>
      <c r="KXO14" s="964"/>
      <c r="KXP14" s="964"/>
      <c r="KXQ14" s="965"/>
      <c r="KXR14" s="966"/>
      <c r="KXS14" s="964"/>
      <c r="KXT14" s="964"/>
      <c r="KXU14" s="965"/>
      <c r="KXV14" s="966"/>
      <c r="KXW14" s="964"/>
      <c r="KXX14" s="964"/>
      <c r="KXY14" s="965"/>
      <c r="KXZ14" s="966"/>
      <c r="KYA14" s="964"/>
      <c r="KYB14" s="964"/>
      <c r="KYC14" s="965"/>
      <c r="KYD14" s="966"/>
      <c r="KYE14" s="964"/>
      <c r="KYF14" s="964"/>
      <c r="KYG14" s="965"/>
      <c r="KYH14" s="966"/>
      <c r="KYI14" s="964"/>
      <c r="KYJ14" s="964"/>
      <c r="KYK14" s="965"/>
      <c r="KYL14" s="966"/>
      <c r="KYM14" s="964"/>
      <c r="KYN14" s="964"/>
      <c r="KYO14" s="965"/>
      <c r="KYP14" s="966"/>
      <c r="KYQ14" s="964"/>
      <c r="KYR14" s="964"/>
      <c r="KYS14" s="965"/>
      <c r="KYT14" s="966"/>
      <c r="KYU14" s="964"/>
      <c r="KYV14" s="964"/>
      <c r="KYW14" s="965"/>
      <c r="KYX14" s="966"/>
      <c r="KYY14" s="964"/>
      <c r="KYZ14" s="964"/>
      <c r="KZA14" s="965"/>
      <c r="KZB14" s="966"/>
      <c r="KZC14" s="964"/>
      <c r="KZD14" s="964"/>
      <c r="KZE14" s="965"/>
      <c r="KZF14" s="966"/>
      <c r="KZG14" s="964"/>
      <c r="KZH14" s="964"/>
      <c r="KZI14" s="965"/>
      <c r="KZJ14" s="966"/>
      <c r="KZK14" s="964"/>
      <c r="KZL14" s="964"/>
      <c r="KZM14" s="965"/>
      <c r="KZN14" s="966"/>
      <c r="KZO14" s="964"/>
      <c r="KZP14" s="964"/>
      <c r="KZQ14" s="965"/>
      <c r="KZR14" s="966"/>
      <c r="KZS14" s="964"/>
      <c r="KZT14" s="964"/>
      <c r="KZU14" s="965"/>
      <c r="KZV14" s="966"/>
      <c r="KZW14" s="964"/>
      <c r="KZX14" s="964"/>
      <c r="KZY14" s="965"/>
      <c r="KZZ14" s="966"/>
      <c r="LAA14" s="964"/>
      <c r="LAB14" s="964"/>
      <c r="LAC14" s="965"/>
      <c r="LAD14" s="966"/>
      <c r="LAE14" s="964"/>
      <c r="LAF14" s="964"/>
      <c r="LAG14" s="965"/>
      <c r="LAH14" s="966"/>
      <c r="LAI14" s="964"/>
      <c r="LAJ14" s="964"/>
      <c r="LAK14" s="965"/>
      <c r="LAL14" s="966"/>
      <c r="LAM14" s="964"/>
      <c r="LAN14" s="964"/>
      <c r="LAO14" s="965"/>
      <c r="LAP14" s="966"/>
      <c r="LAQ14" s="964"/>
      <c r="LAR14" s="964"/>
      <c r="LAS14" s="965"/>
      <c r="LAT14" s="966"/>
      <c r="LAU14" s="964"/>
      <c r="LAV14" s="964"/>
      <c r="LAW14" s="965"/>
      <c r="LAX14" s="966"/>
      <c r="LAY14" s="964"/>
      <c r="LAZ14" s="964"/>
      <c r="LBA14" s="965"/>
      <c r="LBB14" s="966"/>
      <c r="LBC14" s="964"/>
      <c r="LBD14" s="964"/>
      <c r="LBE14" s="965"/>
      <c r="LBF14" s="966"/>
      <c r="LBG14" s="964"/>
      <c r="LBH14" s="964"/>
      <c r="LBI14" s="965"/>
      <c r="LBJ14" s="966"/>
      <c r="LBK14" s="964"/>
      <c r="LBL14" s="964"/>
      <c r="LBM14" s="965"/>
      <c r="LBN14" s="966"/>
      <c r="LBO14" s="964"/>
      <c r="LBP14" s="964"/>
      <c r="LBQ14" s="965"/>
      <c r="LBR14" s="966"/>
      <c r="LBS14" s="964"/>
      <c r="LBT14" s="964"/>
      <c r="LBU14" s="965"/>
      <c r="LBV14" s="966"/>
      <c r="LBW14" s="964"/>
      <c r="LBX14" s="964"/>
      <c r="LBY14" s="965"/>
      <c r="LBZ14" s="966"/>
      <c r="LCA14" s="964"/>
      <c r="LCB14" s="964"/>
      <c r="LCC14" s="965"/>
      <c r="LCD14" s="966"/>
      <c r="LCE14" s="964"/>
      <c r="LCF14" s="964"/>
      <c r="LCG14" s="965"/>
      <c r="LCH14" s="966"/>
      <c r="LCI14" s="964"/>
      <c r="LCJ14" s="964"/>
      <c r="LCK14" s="965"/>
      <c r="LCL14" s="966"/>
      <c r="LCM14" s="964"/>
      <c r="LCN14" s="964"/>
      <c r="LCO14" s="965"/>
      <c r="LCP14" s="966"/>
      <c r="LCQ14" s="964"/>
      <c r="LCR14" s="964"/>
      <c r="LCS14" s="965"/>
      <c r="LCT14" s="966"/>
      <c r="LCU14" s="964"/>
      <c r="LCV14" s="964"/>
      <c r="LCW14" s="965"/>
      <c r="LCX14" s="966"/>
      <c r="LCY14" s="964"/>
      <c r="LCZ14" s="964"/>
      <c r="LDA14" s="965"/>
      <c r="LDB14" s="966"/>
      <c r="LDC14" s="964"/>
      <c r="LDD14" s="964"/>
      <c r="LDE14" s="965"/>
      <c r="LDF14" s="966"/>
      <c r="LDG14" s="964"/>
      <c r="LDH14" s="964"/>
      <c r="LDI14" s="965"/>
      <c r="LDJ14" s="966"/>
      <c r="LDK14" s="964"/>
      <c r="LDL14" s="964"/>
      <c r="LDM14" s="965"/>
      <c r="LDN14" s="966"/>
      <c r="LDO14" s="964"/>
      <c r="LDP14" s="964"/>
      <c r="LDQ14" s="965"/>
      <c r="LDR14" s="966"/>
      <c r="LDS14" s="964"/>
      <c r="LDT14" s="964"/>
      <c r="LDU14" s="965"/>
      <c r="LDV14" s="966"/>
      <c r="LDW14" s="964"/>
      <c r="LDX14" s="964"/>
      <c r="LDY14" s="965"/>
      <c r="LDZ14" s="966"/>
      <c r="LEA14" s="964"/>
      <c r="LEB14" s="964"/>
      <c r="LEC14" s="965"/>
      <c r="LED14" s="966"/>
      <c r="LEE14" s="964"/>
      <c r="LEF14" s="964"/>
      <c r="LEG14" s="965"/>
      <c r="LEH14" s="966"/>
      <c r="LEI14" s="964"/>
      <c r="LEJ14" s="964"/>
      <c r="LEK14" s="965"/>
      <c r="LEL14" s="966"/>
      <c r="LEM14" s="964"/>
      <c r="LEN14" s="964"/>
      <c r="LEO14" s="965"/>
      <c r="LEP14" s="966"/>
      <c r="LEQ14" s="964"/>
      <c r="LER14" s="964"/>
      <c r="LES14" s="965"/>
      <c r="LET14" s="966"/>
      <c r="LEU14" s="964"/>
      <c r="LEV14" s="964"/>
      <c r="LEW14" s="965"/>
      <c r="LEX14" s="966"/>
      <c r="LEY14" s="964"/>
      <c r="LEZ14" s="964"/>
      <c r="LFA14" s="965"/>
      <c r="LFB14" s="966"/>
      <c r="LFC14" s="964"/>
      <c r="LFD14" s="964"/>
      <c r="LFE14" s="965"/>
      <c r="LFF14" s="966"/>
      <c r="LFG14" s="964"/>
      <c r="LFH14" s="964"/>
      <c r="LFI14" s="965"/>
      <c r="LFJ14" s="966"/>
      <c r="LFK14" s="964"/>
      <c r="LFL14" s="964"/>
      <c r="LFM14" s="965"/>
      <c r="LFN14" s="966"/>
      <c r="LFO14" s="964"/>
      <c r="LFP14" s="964"/>
      <c r="LFQ14" s="965"/>
      <c r="LFR14" s="966"/>
      <c r="LFS14" s="964"/>
      <c r="LFT14" s="964"/>
      <c r="LFU14" s="965"/>
      <c r="LFV14" s="966"/>
      <c r="LFW14" s="964"/>
      <c r="LFX14" s="964"/>
      <c r="LFY14" s="965"/>
      <c r="LFZ14" s="966"/>
      <c r="LGA14" s="964"/>
      <c r="LGB14" s="964"/>
      <c r="LGC14" s="965"/>
      <c r="LGD14" s="966"/>
      <c r="LGE14" s="964"/>
      <c r="LGF14" s="964"/>
      <c r="LGG14" s="965"/>
      <c r="LGH14" s="966"/>
      <c r="LGI14" s="964"/>
      <c r="LGJ14" s="964"/>
      <c r="LGK14" s="965"/>
      <c r="LGL14" s="966"/>
      <c r="LGM14" s="964"/>
      <c r="LGN14" s="964"/>
      <c r="LGO14" s="965"/>
      <c r="LGP14" s="966"/>
      <c r="LGQ14" s="964"/>
      <c r="LGR14" s="964"/>
      <c r="LGS14" s="965"/>
      <c r="LGT14" s="966"/>
      <c r="LGU14" s="964"/>
      <c r="LGV14" s="964"/>
      <c r="LGW14" s="965"/>
      <c r="LGX14" s="966"/>
      <c r="LGY14" s="964"/>
      <c r="LGZ14" s="964"/>
      <c r="LHA14" s="965"/>
      <c r="LHB14" s="966"/>
      <c r="LHC14" s="964"/>
      <c r="LHD14" s="964"/>
      <c r="LHE14" s="965"/>
      <c r="LHF14" s="966"/>
      <c r="LHG14" s="964"/>
      <c r="LHH14" s="964"/>
      <c r="LHI14" s="965"/>
      <c r="LHJ14" s="966"/>
      <c r="LHK14" s="964"/>
      <c r="LHL14" s="964"/>
      <c r="LHM14" s="965"/>
      <c r="LHN14" s="966"/>
      <c r="LHO14" s="964"/>
      <c r="LHP14" s="964"/>
      <c r="LHQ14" s="965"/>
      <c r="LHR14" s="966"/>
      <c r="LHS14" s="964"/>
      <c r="LHT14" s="964"/>
      <c r="LHU14" s="965"/>
      <c r="LHV14" s="966"/>
      <c r="LHW14" s="964"/>
      <c r="LHX14" s="964"/>
      <c r="LHY14" s="965"/>
      <c r="LHZ14" s="966"/>
      <c r="LIA14" s="964"/>
      <c r="LIB14" s="964"/>
      <c r="LIC14" s="965"/>
      <c r="LID14" s="966"/>
      <c r="LIE14" s="964"/>
      <c r="LIF14" s="964"/>
      <c r="LIG14" s="965"/>
      <c r="LIH14" s="966"/>
      <c r="LII14" s="964"/>
      <c r="LIJ14" s="964"/>
      <c r="LIK14" s="965"/>
      <c r="LIL14" s="966"/>
      <c r="LIM14" s="964"/>
      <c r="LIN14" s="964"/>
      <c r="LIO14" s="965"/>
      <c r="LIP14" s="966"/>
      <c r="LIQ14" s="964"/>
      <c r="LIR14" s="964"/>
      <c r="LIS14" s="965"/>
      <c r="LIT14" s="966"/>
      <c r="LIU14" s="964"/>
      <c r="LIV14" s="964"/>
      <c r="LIW14" s="965"/>
      <c r="LIX14" s="966"/>
      <c r="LIY14" s="964"/>
      <c r="LIZ14" s="964"/>
      <c r="LJA14" s="965"/>
      <c r="LJB14" s="966"/>
      <c r="LJC14" s="964"/>
      <c r="LJD14" s="964"/>
      <c r="LJE14" s="965"/>
      <c r="LJF14" s="966"/>
      <c r="LJG14" s="964"/>
      <c r="LJH14" s="964"/>
      <c r="LJI14" s="965"/>
      <c r="LJJ14" s="966"/>
      <c r="LJK14" s="964"/>
      <c r="LJL14" s="964"/>
      <c r="LJM14" s="965"/>
      <c r="LJN14" s="966"/>
      <c r="LJO14" s="964"/>
      <c r="LJP14" s="964"/>
      <c r="LJQ14" s="965"/>
      <c r="LJR14" s="966"/>
      <c r="LJS14" s="964"/>
      <c r="LJT14" s="964"/>
      <c r="LJU14" s="965"/>
      <c r="LJV14" s="966"/>
      <c r="LJW14" s="964"/>
      <c r="LJX14" s="964"/>
      <c r="LJY14" s="965"/>
      <c r="LJZ14" s="966"/>
      <c r="LKA14" s="964"/>
      <c r="LKB14" s="964"/>
      <c r="LKC14" s="965"/>
      <c r="LKD14" s="966"/>
      <c r="LKE14" s="964"/>
      <c r="LKF14" s="964"/>
      <c r="LKG14" s="965"/>
      <c r="LKH14" s="966"/>
      <c r="LKI14" s="964"/>
      <c r="LKJ14" s="964"/>
      <c r="LKK14" s="965"/>
      <c r="LKL14" s="966"/>
      <c r="LKM14" s="964"/>
      <c r="LKN14" s="964"/>
      <c r="LKO14" s="965"/>
      <c r="LKP14" s="966"/>
      <c r="LKQ14" s="964"/>
      <c r="LKR14" s="964"/>
      <c r="LKS14" s="965"/>
      <c r="LKT14" s="966"/>
      <c r="LKU14" s="964"/>
      <c r="LKV14" s="964"/>
      <c r="LKW14" s="965"/>
      <c r="LKX14" s="966"/>
      <c r="LKY14" s="964"/>
      <c r="LKZ14" s="964"/>
      <c r="LLA14" s="965"/>
      <c r="LLB14" s="966"/>
      <c r="LLC14" s="964"/>
      <c r="LLD14" s="964"/>
      <c r="LLE14" s="965"/>
      <c r="LLF14" s="966"/>
      <c r="LLG14" s="964"/>
      <c r="LLH14" s="964"/>
      <c r="LLI14" s="965"/>
      <c r="LLJ14" s="966"/>
      <c r="LLK14" s="964"/>
      <c r="LLL14" s="964"/>
      <c r="LLM14" s="965"/>
      <c r="LLN14" s="966"/>
      <c r="LLO14" s="964"/>
      <c r="LLP14" s="964"/>
      <c r="LLQ14" s="965"/>
      <c r="LLR14" s="966"/>
      <c r="LLS14" s="964"/>
      <c r="LLT14" s="964"/>
      <c r="LLU14" s="965"/>
      <c r="LLV14" s="966"/>
      <c r="LLW14" s="964"/>
      <c r="LLX14" s="964"/>
      <c r="LLY14" s="965"/>
      <c r="LLZ14" s="966"/>
      <c r="LMA14" s="964"/>
      <c r="LMB14" s="964"/>
      <c r="LMC14" s="965"/>
      <c r="LMD14" s="966"/>
      <c r="LME14" s="964"/>
      <c r="LMF14" s="964"/>
      <c r="LMG14" s="965"/>
      <c r="LMH14" s="966"/>
      <c r="LMI14" s="964"/>
      <c r="LMJ14" s="964"/>
      <c r="LMK14" s="965"/>
      <c r="LML14" s="966"/>
      <c r="LMM14" s="964"/>
      <c r="LMN14" s="964"/>
      <c r="LMO14" s="965"/>
      <c r="LMP14" s="966"/>
      <c r="LMQ14" s="964"/>
      <c r="LMR14" s="964"/>
      <c r="LMS14" s="965"/>
      <c r="LMT14" s="966"/>
      <c r="LMU14" s="964"/>
      <c r="LMV14" s="964"/>
      <c r="LMW14" s="965"/>
      <c r="LMX14" s="966"/>
      <c r="LMY14" s="964"/>
      <c r="LMZ14" s="964"/>
      <c r="LNA14" s="965"/>
      <c r="LNB14" s="966"/>
      <c r="LNC14" s="964"/>
      <c r="LND14" s="964"/>
      <c r="LNE14" s="965"/>
      <c r="LNF14" s="966"/>
      <c r="LNG14" s="964"/>
      <c r="LNH14" s="964"/>
      <c r="LNI14" s="965"/>
      <c r="LNJ14" s="966"/>
      <c r="LNK14" s="964"/>
      <c r="LNL14" s="964"/>
      <c r="LNM14" s="965"/>
      <c r="LNN14" s="966"/>
      <c r="LNO14" s="964"/>
      <c r="LNP14" s="964"/>
      <c r="LNQ14" s="965"/>
      <c r="LNR14" s="966"/>
      <c r="LNS14" s="964"/>
      <c r="LNT14" s="964"/>
      <c r="LNU14" s="965"/>
      <c r="LNV14" s="966"/>
      <c r="LNW14" s="964"/>
      <c r="LNX14" s="964"/>
      <c r="LNY14" s="965"/>
      <c r="LNZ14" s="966"/>
      <c r="LOA14" s="964"/>
      <c r="LOB14" s="964"/>
      <c r="LOC14" s="965"/>
      <c r="LOD14" s="966"/>
      <c r="LOE14" s="964"/>
      <c r="LOF14" s="964"/>
      <c r="LOG14" s="965"/>
      <c r="LOH14" s="966"/>
      <c r="LOI14" s="964"/>
      <c r="LOJ14" s="964"/>
      <c r="LOK14" s="965"/>
      <c r="LOL14" s="966"/>
      <c r="LOM14" s="964"/>
      <c r="LON14" s="964"/>
      <c r="LOO14" s="965"/>
      <c r="LOP14" s="966"/>
      <c r="LOQ14" s="964"/>
      <c r="LOR14" s="964"/>
      <c r="LOS14" s="965"/>
      <c r="LOT14" s="966"/>
      <c r="LOU14" s="964"/>
      <c r="LOV14" s="964"/>
      <c r="LOW14" s="965"/>
      <c r="LOX14" s="966"/>
      <c r="LOY14" s="964"/>
      <c r="LOZ14" s="964"/>
      <c r="LPA14" s="965"/>
      <c r="LPB14" s="966"/>
      <c r="LPC14" s="964"/>
      <c r="LPD14" s="964"/>
      <c r="LPE14" s="965"/>
      <c r="LPF14" s="966"/>
      <c r="LPG14" s="964"/>
      <c r="LPH14" s="964"/>
      <c r="LPI14" s="965"/>
      <c r="LPJ14" s="966"/>
      <c r="LPK14" s="964"/>
      <c r="LPL14" s="964"/>
      <c r="LPM14" s="965"/>
      <c r="LPN14" s="966"/>
      <c r="LPO14" s="964"/>
      <c r="LPP14" s="964"/>
      <c r="LPQ14" s="965"/>
      <c r="LPR14" s="966"/>
      <c r="LPS14" s="964"/>
      <c r="LPT14" s="964"/>
      <c r="LPU14" s="965"/>
      <c r="LPV14" s="966"/>
      <c r="LPW14" s="964"/>
      <c r="LPX14" s="964"/>
      <c r="LPY14" s="965"/>
      <c r="LPZ14" s="966"/>
      <c r="LQA14" s="964"/>
      <c r="LQB14" s="964"/>
      <c r="LQC14" s="965"/>
      <c r="LQD14" s="966"/>
      <c r="LQE14" s="964"/>
      <c r="LQF14" s="964"/>
      <c r="LQG14" s="965"/>
      <c r="LQH14" s="966"/>
      <c r="LQI14" s="964"/>
      <c r="LQJ14" s="964"/>
      <c r="LQK14" s="965"/>
      <c r="LQL14" s="966"/>
      <c r="LQM14" s="964"/>
      <c r="LQN14" s="964"/>
      <c r="LQO14" s="965"/>
      <c r="LQP14" s="966"/>
      <c r="LQQ14" s="964"/>
      <c r="LQR14" s="964"/>
      <c r="LQS14" s="965"/>
      <c r="LQT14" s="966"/>
      <c r="LQU14" s="964"/>
      <c r="LQV14" s="964"/>
      <c r="LQW14" s="965"/>
      <c r="LQX14" s="966"/>
      <c r="LQY14" s="964"/>
      <c r="LQZ14" s="964"/>
      <c r="LRA14" s="965"/>
      <c r="LRB14" s="966"/>
      <c r="LRC14" s="964"/>
      <c r="LRD14" s="964"/>
      <c r="LRE14" s="965"/>
      <c r="LRF14" s="966"/>
      <c r="LRG14" s="964"/>
      <c r="LRH14" s="964"/>
      <c r="LRI14" s="965"/>
      <c r="LRJ14" s="966"/>
      <c r="LRK14" s="964"/>
      <c r="LRL14" s="964"/>
      <c r="LRM14" s="965"/>
      <c r="LRN14" s="966"/>
      <c r="LRO14" s="964"/>
      <c r="LRP14" s="964"/>
      <c r="LRQ14" s="965"/>
      <c r="LRR14" s="966"/>
      <c r="LRS14" s="964"/>
      <c r="LRT14" s="964"/>
      <c r="LRU14" s="965"/>
      <c r="LRV14" s="966"/>
      <c r="LRW14" s="964"/>
      <c r="LRX14" s="964"/>
      <c r="LRY14" s="965"/>
      <c r="LRZ14" s="966"/>
      <c r="LSA14" s="964"/>
      <c r="LSB14" s="964"/>
      <c r="LSC14" s="965"/>
      <c r="LSD14" s="966"/>
      <c r="LSE14" s="964"/>
      <c r="LSF14" s="964"/>
      <c r="LSG14" s="965"/>
      <c r="LSH14" s="966"/>
      <c r="LSI14" s="964"/>
      <c r="LSJ14" s="964"/>
      <c r="LSK14" s="965"/>
      <c r="LSL14" s="966"/>
      <c r="LSM14" s="964"/>
      <c r="LSN14" s="964"/>
      <c r="LSO14" s="965"/>
      <c r="LSP14" s="966"/>
      <c r="LSQ14" s="964"/>
      <c r="LSR14" s="964"/>
      <c r="LSS14" s="965"/>
      <c r="LST14" s="966"/>
      <c r="LSU14" s="964"/>
      <c r="LSV14" s="964"/>
      <c r="LSW14" s="965"/>
      <c r="LSX14" s="966"/>
      <c r="LSY14" s="964"/>
      <c r="LSZ14" s="964"/>
      <c r="LTA14" s="965"/>
      <c r="LTB14" s="966"/>
      <c r="LTC14" s="964"/>
      <c r="LTD14" s="964"/>
      <c r="LTE14" s="965"/>
      <c r="LTF14" s="966"/>
      <c r="LTG14" s="964"/>
      <c r="LTH14" s="964"/>
      <c r="LTI14" s="965"/>
      <c r="LTJ14" s="966"/>
      <c r="LTK14" s="964"/>
      <c r="LTL14" s="964"/>
      <c r="LTM14" s="965"/>
      <c r="LTN14" s="966"/>
      <c r="LTO14" s="964"/>
      <c r="LTP14" s="964"/>
      <c r="LTQ14" s="965"/>
      <c r="LTR14" s="966"/>
      <c r="LTS14" s="964"/>
      <c r="LTT14" s="964"/>
      <c r="LTU14" s="965"/>
      <c r="LTV14" s="966"/>
      <c r="LTW14" s="964"/>
      <c r="LTX14" s="964"/>
      <c r="LTY14" s="965"/>
      <c r="LTZ14" s="966"/>
      <c r="LUA14" s="964"/>
      <c r="LUB14" s="964"/>
      <c r="LUC14" s="965"/>
      <c r="LUD14" s="966"/>
      <c r="LUE14" s="964"/>
      <c r="LUF14" s="964"/>
      <c r="LUG14" s="965"/>
      <c r="LUH14" s="966"/>
      <c r="LUI14" s="964"/>
      <c r="LUJ14" s="964"/>
      <c r="LUK14" s="965"/>
      <c r="LUL14" s="966"/>
      <c r="LUM14" s="964"/>
      <c r="LUN14" s="964"/>
      <c r="LUO14" s="965"/>
      <c r="LUP14" s="966"/>
      <c r="LUQ14" s="964"/>
      <c r="LUR14" s="964"/>
      <c r="LUS14" s="965"/>
      <c r="LUT14" s="966"/>
      <c r="LUU14" s="964"/>
      <c r="LUV14" s="964"/>
      <c r="LUW14" s="965"/>
      <c r="LUX14" s="966"/>
      <c r="LUY14" s="964"/>
      <c r="LUZ14" s="964"/>
      <c r="LVA14" s="965"/>
      <c r="LVB14" s="966"/>
      <c r="LVC14" s="964"/>
      <c r="LVD14" s="964"/>
      <c r="LVE14" s="965"/>
      <c r="LVF14" s="966"/>
      <c r="LVG14" s="964"/>
      <c r="LVH14" s="964"/>
      <c r="LVI14" s="965"/>
      <c r="LVJ14" s="966"/>
      <c r="LVK14" s="964"/>
      <c r="LVL14" s="964"/>
      <c r="LVM14" s="965"/>
      <c r="LVN14" s="966"/>
      <c r="LVO14" s="964"/>
      <c r="LVP14" s="964"/>
      <c r="LVQ14" s="965"/>
      <c r="LVR14" s="966"/>
      <c r="LVS14" s="964"/>
      <c r="LVT14" s="964"/>
      <c r="LVU14" s="965"/>
      <c r="LVV14" s="966"/>
      <c r="LVW14" s="964"/>
      <c r="LVX14" s="964"/>
      <c r="LVY14" s="965"/>
      <c r="LVZ14" s="966"/>
      <c r="LWA14" s="964"/>
      <c r="LWB14" s="964"/>
      <c r="LWC14" s="965"/>
      <c r="LWD14" s="966"/>
      <c r="LWE14" s="964"/>
      <c r="LWF14" s="964"/>
      <c r="LWG14" s="965"/>
      <c r="LWH14" s="966"/>
      <c r="LWI14" s="964"/>
      <c r="LWJ14" s="964"/>
      <c r="LWK14" s="965"/>
      <c r="LWL14" s="966"/>
      <c r="LWM14" s="964"/>
      <c r="LWN14" s="964"/>
      <c r="LWO14" s="965"/>
      <c r="LWP14" s="966"/>
      <c r="LWQ14" s="964"/>
      <c r="LWR14" s="964"/>
      <c r="LWS14" s="965"/>
      <c r="LWT14" s="966"/>
      <c r="LWU14" s="964"/>
      <c r="LWV14" s="964"/>
      <c r="LWW14" s="965"/>
      <c r="LWX14" s="966"/>
      <c r="LWY14" s="964"/>
      <c r="LWZ14" s="964"/>
      <c r="LXA14" s="965"/>
      <c r="LXB14" s="966"/>
      <c r="LXC14" s="964"/>
      <c r="LXD14" s="964"/>
      <c r="LXE14" s="965"/>
      <c r="LXF14" s="966"/>
      <c r="LXG14" s="964"/>
      <c r="LXH14" s="964"/>
      <c r="LXI14" s="965"/>
      <c r="LXJ14" s="966"/>
      <c r="LXK14" s="964"/>
      <c r="LXL14" s="964"/>
      <c r="LXM14" s="965"/>
      <c r="LXN14" s="966"/>
      <c r="LXO14" s="964"/>
      <c r="LXP14" s="964"/>
      <c r="LXQ14" s="965"/>
      <c r="LXR14" s="966"/>
      <c r="LXS14" s="964"/>
      <c r="LXT14" s="964"/>
      <c r="LXU14" s="965"/>
      <c r="LXV14" s="966"/>
      <c r="LXW14" s="964"/>
      <c r="LXX14" s="964"/>
      <c r="LXY14" s="965"/>
      <c r="LXZ14" s="966"/>
      <c r="LYA14" s="964"/>
      <c r="LYB14" s="964"/>
      <c r="LYC14" s="965"/>
      <c r="LYD14" s="966"/>
      <c r="LYE14" s="964"/>
      <c r="LYF14" s="964"/>
      <c r="LYG14" s="965"/>
      <c r="LYH14" s="966"/>
      <c r="LYI14" s="964"/>
      <c r="LYJ14" s="964"/>
      <c r="LYK14" s="965"/>
      <c r="LYL14" s="966"/>
      <c r="LYM14" s="964"/>
      <c r="LYN14" s="964"/>
      <c r="LYO14" s="965"/>
      <c r="LYP14" s="966"/>
      <c r="LYQ14" s="964"/>
      <c r="LYR14" s="964"/>
      <c r="LYS14" s="965"/>
      <c r="LYT14" s="966"/>
      <c r="LYU14" s="964"/>
      <c r="LYV14" s="964"/>
      <c r="LYW14" s="965"/>
      <c r="LYX14" s="966"/>
      <c r="LYY14" s="964"/>
      <c r="LYZ14" s="964"/>
      <c r="LZA14" s="965"/>
      <c r="LZB14" s="966"/>
      <c r="LZC14" s="964"/>
      <c r="LZD14" s="964"/>
      <c r="LZE14" s="965"/>
      <c r="LZF14" s="966"/>
      <c r="LZG14" s="964"/>
      <c r="LZH14" s="964"/>
      <c r="LZI14" s="965"/>
      <c r="LZJ14" s="966"/>
      <c r="LZK14" s="964"/>
      <c r="LZL14" s="964"/>
      <c r="LZM14" s="965"/>
      <c r="LZN14" s="966"/>
      <c r="LZO14" s="964"/>
      <c r="LZP14" s="964"/>
      <c r="LZQ14" s="965"/>
      <c r="LZR14" s="966"/>
      <c r="LZS14" s="964"/>
      <c r="LZT14" s="964"/>
      <c r="LZU14" s="965"/>
      <c r="LZV14" s="966"/>
      <c r="LZW14" s="964"/>
      <c r="LZX14" s="964"/>
      <c r="LZY14" s="965"/>
      <c r="LZZ14" s="966"/>
      <c r="MAA14" s="964"/>
      <c r="MAB14" s="964"/>
      <c r="MAC14" s="965"/>
      <c r="MAD14" s="966"/>
      <c r="MAE14" s="964"/>
      <c r="MAF14" s="964"/>
      <c r="MAG14" s="965"/>
      <c r="MAH14" s="966"/>
      <c r="MAI14" s="964"/>
      <c r="MAJ14" s="964"/>
      <c r="MAK14" s="965"/>
      <c r="MAL14" s="966"/>
      <c r="MAM14" s="964"/>
      <c r="MAN14" s="964"/>
      <c r="MAO14" s="965"/>
      <c r="MAP14" s="966"/>
      <c r="MAQ14" s="964"/>
      <c r="MAR14" s="964"/>
      <c r="MAS14" s="965"/>
      <c r="MAT14" s="966"/>
      <c r="MAU14" s="964"/>
      <c r="MAV14" s="964"/>
      <c r="MAW14" s="965"/>
      <c r="MAX14" s="966"/>
      <c r="MAY14" s="964"/>
      <c r="MAZ14" s="964"/>
      <c r="MBA14" s="965"/>
      <c r="MBB14" s="966"/>
      <c r="MBC14" s="964"/>
      <c r="MBD14" s="964"/>
      <c r="MBE14" s="965"/>
      <c r="MBF14" s="966"/>
      <c r="MBG14" s="964"/>
      <c r="MBH14" s="964"/>
      <c r="MBI14" s="965"/>
      <c r="MBJ14" s="966"/>
      <c r="MBK14" s="964"/>
      <c r="MBL14" s="964"/>
      <c r="MBM14" s="965"/>
      <c r="MBN14" s="966"/>
      <c r="MBO14" s="964"/>
      <c r="MBP14" s="964"/>
      <c r="MBQ14" s="965"/>
      <c r="MBR14" s="966"/>
      <c r="MBS14" s="964"/>
      <c r="MBT14" s="964"/>
      <c r="MBU14" s="965"/>
      <c r="MBV14" s="966"/>
      <c r="MBW14" s="964"/>
      <c r="MBX14" s="964"/>
      <c r="MBY14" s="965"/>
      <c r="MBZ14" s="966"/>
      <c r="MCA14" s="964"/>
      <c r="MCB14" s="964"/>
      <c r="MCC14" s="965"/>
      <c r="MCD14" s="966"/>
      <c r="MCE14" s="964"/>
      <c r="MCF14" s="964"/>
      <c r="MCG14" s="965"/>
      <c r="MCH14" s="966"/>
      <c r="MCI14" s="964"/>
      <c r="MCJ14" s="964"/>
      <c r="MCK14" s="965"/>
      <c r="MCL14" s="966"/>
      <c r="MCM14" s="964"/>
      <c r="MCN14" s="964"/>
      <c r="MCO14" s="965"/>
      <c r="MCP14" s="966"/>
      <c r="MCQ14" s="964"/>
      <c r="MCR14" s="964"/>
      <c r="MCS14" s="965"/>
      <c r="MCT14" s="966"/>
      <c r="MCU14" s="964"/>
      <c r="MCV14" s="964"/>
      <c r="MCW14" s="965"/>
      <c r="MCX14" s="966"/>
      <c r="MCY14" s="964"/>
      <c r="MCZ14" s="964"/>
      <c r="MDA14" s="965"/>
      <c r="MDB14" s="966"/>
      <c r="MDC14" s="964"/>
      <c r="MDD14" s="964"/>
      <c r="MDE14" s="965"/>
      <c r="MDF14" s="966"/>
      <c r="MDG14" s="964"/>
      <c r="MDH14" s="964"/>
      <c r="MDI14" s="965"/>
      <c r="MDJ14" s="966"/>
      <c r="MDK14" s="964"/>
      <c r="MDL14" s="964"/>
      <c r="MDM14" s="965"/>
      <c r="MDN14" s="966"/>
      <c r="MDO14" s="964"/>
      <c r="MDP14" s="964"/>
      <c r="MDQ14" s="965"/>
      <c r="MDR14" s="966"/>
      <c r="MDS14" s="964"/>
      <c r="MDT14" s="964"/>
      <c r="MDU14" s="965"/>
      <c r="MDV14" s="966"/>
      <c r="MDW14" s="964"/>
      <c r="MDX14" s="964"/>
      <c r="MDY14" s="965"/>
      <c r="MDZ14" s="966"/>
      <c r="MEA14" s="964"/>
      <c r="MEB14" s="964"/>
      <c r="MEC14" s="965"/>
      <c r="MED14" s="966"/>
      <c r="MEE14" s="964"/>
      <c r="MEF14" s="964"/>
      <c r="MEG14" s="965"/>
      <c r="MEH14" s="966"/>
      <c r="MEI14" s="964"/>
      <c r="MEJ14" s="964"/>
      <c r="MEK14" s="965"/>
      <c r="MEL14" s="966"/>
      <c r="MEM14" s="964"/>
      <c r="MEN14" s="964"/>
      <c r="MEO14" s="965"/>
      <c r="MEP14" s="966"/>
      <c r="MEQ14" s="964"/>
      <c r="MER14" s="964"/>
      <c r="MES14" s="965"/>
      <c r="MET14" s="966"/>
      <c r="MEU14" s="964"/>
      <c r="MEV14" s="964"/>
      <c r="MEW14" s="965"/>
      <c r="MEX14" s="966"/>
      <c r="MEY14" s="964"/>
      <c r="MEZ14" s="964"/>
      <c r="MFA14" s="965"/>
      <c r="MFB14" s="966"/>
      <c r="MFC14" s="964"/>
      <c r="MFD14" s="964"/>
      <c r="MFE14" s="965"/>
      <c r="MFF14" s="966"/>
      <c r="MFG14" s="964"/>
      <c r="MFH14" s="964"/>
      <c r="MFI14" s="965"/>
      <c r="MFJ14" s="966"/>
      <c r="MFK14" s="964"/>
      <c r="MFL14" s="964"/>
      <c r="MFM14" s="965"/>
      <c r="MFN14" s="966"/>
      <c r="MFO14" s="964"/>
      <c r="MFP14" s="964"/>
      <c r="MFQ14" s="965"/>
      <c r="MFR14" s="966"/>
      <c r="MFS14" s="964"/>
      <c r="MFT14" s="964"/>
      <c r="MFU14" s="965"/>
      <c r="MFV14" s="966"/>
      <c r="MFW14" s="964"/>
      <c r="MFX14" s="964"/>
      <c r="MFY14" s="965"/>
      <c r="MFZ14" s="966"/>
      <c r="MGA14" s="964"/>
      <c r="MGB14" s="964"/>
      <c r="MGC14" s="965"/>
      <c r="MGD14" s="966"/>
      <c r="MGE14" s="964"/>
      <c r="MGF14" s="964"/>
      <c r="MGG14" s="965"/>
      <c r="MGH14" s="966"/>
      <c r="MGI14" s="964"/>
      <c r="MGJ14" s="964"/>
      <c r="MGK14" s="965"/>
      <c r="MGL14" s="966"/>
      <c r="MGM14" s="964"/>
      <c r="MGN14" s="964"/>
      <c r="MGO14" s="965"/>
      <c r="MGP14" s="966"/>
      <c r="MGQ14" s="964"/>
      <c r="MGR14" s="964"/>
      <c r="MGS14" s="965"/>
      <c r="MGT14" s="966"/>
      <c r="MGU14" s="964"/>
      <c r="MGV14" s="964"/>
      <c r="MGW14" s="965"/>
      <c r="MGX14" s="966"/>
      <c r="MGY14" s="964"/>
      <c r="MGZ14" s="964"/>
      <c r="MHA14" s="965"/>
      <c r="MHB14" s="966"/>
      <c r="MHC14" s="964"/>
      <c r="MHD14" s="964"/>
      <c r="MHE14" s="965"/>
      <c r="MHF14" s="966"/>
      <c r="MHG14" s="964"/>
      <c r="MHH14" s="964"/>
      <c r="MHI14" s="965"/>
      <c r="MHJ14" s="966"/>
      <c r="MHK14" s="964"/>
      <c r="MHL14" s="964"/>
      <c r="MHM14" s="965"/>
      <c r="MHN14" s="966"/>
      <c r="MHO14" s="964"/>
      <c r="MHP14" s="964"/>
      <c r="MHQ14" s="965"/>
      <c r="MHR14" s="966"/>
      <c r="MHS14" s="964"/>
      <c r="MHT14" s="964"/>
      <c r="MHU14" s="965"/>
      <c r="MHV14" s="966"/>
      <c r="MHW14" s="964"/>
      <c r="MHX14" s="964"/>
      <c r="MHY14" s="965"/>
      <c r="MHZ14" s="966"/>
      <c r="MIA14" s="964"/>
      <c r="MIB14" s="964"/>
      <c r="MIC14" s="965"/>
      <c r="MID14" s="966"/>
      <c r="MIE14" s="964"/>
      <c r="MIF14" s="964"/>
      <c r="MIG14" s="965"/>
      <c r="MIH14" s="966"/>
      <c r="MII14" s="964"/>
      <c r="MIJ14" s="964"/>
      <c r="MIK14" s="965"/>
      <c r="MIL14" s="966"/>
      <c r="MIM14" s="964"/>
      <c r="MIN14" s="964"/>
      <c r="MIO14" s="965"/>
      <c r="MIP14" s="966"/>
      <c r="MIQ14" s="964"/>
      <c r="MIR14" s="964"/>
      <c r="MIS14" s="965"/>
      <c r="MIT14" s="966"/>
      <c r="MIU14" s="964"/>
      <c r="MIV14" s="964"/>
      <c r="MIW14" s="965"/>
      <c r="MIX14" s="966"/>
      <c r="MIY14" s="964"/>
      <c r="MIZ14" s="964"/>
      <c r="MJA14" s="965"/>
      <c r="MJB14" s="966"/>
      <c r="MJC14" s="964"/>
      <c r="MJD14" s="964"/>
      <c r="MJE14" s="965"/>
      <c r="MJF14" s="966"/>
      <c r="MJG14" s="964"/>
      <c r="MJH14" s="964"/>
      <c r="MJI14" s="965"/>
      <c r="MJJ14" s="966"/>
      <c r="MJK14" s="964"/>
      <c r="MJL14" s="964"/>
      <c r="MJM14" s="965"/>
      <c r="MJN14" s="966"/>
      <c r="MJO14" s="964"/>
      <c r="MJP14" s="964"/>
      <c r="MJQ14" s="965"/>
      <c r="MJR14" s="966"/>
      <c r="MJS14" s="964"/>
      <c r="MJT14" s="964"/>
      <c r="MJU14" s="965"/>
      <c r="MJV14" s="966"/>
      <c r="MJW14" s="964"/>
      <c r="MJX14" s="964"/>
      <c r="MJY14" s="965"/>
      <c r="MJZ14" s="966"/>
      <c r="MKA14" s="964"/>
      <c r="MKB14" s="964"/>
      <c r="MKC14" s="965"/>
      <c r="MKD14" s="966"/>
      <c r="MKE14" s="964"/>
      <c r="MKF14" s="964"/>
      <c r="MKG14" s="965"/>
      <c r="MKH14" s="966"/>
      <c r="MKI14" s="964"/>
      <c r="MKJ14" s="964"/>
      <c r="MKK14" s="965"/>
      <c r="MKL14" s="966"/>
      <c r="MKM14" s="964"/>
      <c r="MKN14" s="964"/>
      <c r="MKO14" s="965"/>
      <c r="MKP14" s="966"/>
      <c r="MKQ14" s="964"/>
      <c r="MKR14" s="964"/>
      <c r="MKS14" s="965"/>
      <c r="MKT14" s="966"/>
      <c r="MKU14" s="964"/>
      <c r="MKV14" s="964"/>
      <c r="MKW14" s="965"/>
      <c r="MKX14" s="966"/>
      <c r="MKY14" s="964"/>
      <c r="MKZ14" s="964"/>
      <c r="MLA14" s="965"/>
      <c r="MLB14" s="966"/>
      <c r="MLC14" s="964"/>
      <c r="MLD14" s="964"/>
      <c r="MLE14" s="965"/>
      <c r="MLF14" s="966"/>
      <c r="MLG14" s="964"/>
      <c r="MLH14" s="964"/>
      <c r="MLI14" s="965"/>
      <c r="MLJ14" s="966"/>
      <c r="MLK14" s="964"/>
      <c r="MLL14" s="964"/>
      <c r="MLM14" s="965"/>
      <c r="MLN14" s="966"/>
      <c r="MLO14" s="964"/>
      <c r="MLP14" s="964"/>
      <c r="MLQ14" s="965"/>
      <c r="MLR14" s="966"/>
      <c r="MLS14" s="964"/>
      <c r="MLT14" s="964"/>
      <c r="MLU14" s="965"/>
      <c r="MLV14" s="966"/>
      <c r="MLW14" s="964"/>
      <c r="MLX14" s="964"/>
      <c r="MLY14" s="965"/>
      <c r="MLZ14" s="966"/>
      <c r="MMA14" s="964"/>
      <c r="MMB14" s="964"/>
      <c r="MMC14" s="965"/>
      <c r="MMD14" s="966"/>
      <c r="MME14" s="964"/>
      <c r="MMF14" s="964"/>
      <c r="MMG14" s="965"/>
      <c r="MMH14" s="966"/>
      <c r="MMI14" s="964"/>
      <c r="MMJ14" s="964"/>
      <c r="MMK14" s="965"/>
      <c r="MML14" s="966"/>
      <c r="MMM14" s="964"/>
      <c r="MMN14" s="964"/>
      <c r="MMO14" s="965"/>
      <c r="MMP14" s="966"/>
      <c r="MMQ14" s="964"/>
      <c r="MMR14" s="964"/>
      <c r="MMS14" s="965"/>
      <c r="MMT14" s="966"/>
      <c r="MMU14" s="964"/>
      <c r="MMV14" s="964"/>
      <c r="MMW14" s="965"/>
      <c r="MMX14" s="966"/>
      <c r="MMY14" s="964"/>
      <c r="MMZ14" s="964"/>
      <c r="MNA14" s="965"/>
      <c r="MNB14" s="966"/>
      <c r="MNC14" s="964"/>
      <c r="MND14" s="964"/>
      <c r="MNE14" s="965"/>
      <c r="MNF14" s="966"/>
      <c r="MNG14" s="964"/>
      <c r="MNH14" s="964"/>
      <c r="MNI14" s="965"/>
      <c r="MNJ14" s="966"/>
      <c r="MNK14" s="964"/>
      <c r="MNL14" s="964"/>
      <c r="MNM14" s="965"/>
      <c r="MNN14" s="966"/>
      <c r="MNO14" s="964"/>
      <c r="MNP14" s="964"/>
      <c r="MNQ14" s="965"/>
      <c r="MNR14" s="966"/>
      <c r="MNS14" s="964"/>
      <c r="MNT14" s="964"/>
      <c r="MNU14" s="965"/>
      <c r="MNV14" s="966"/>
      <c r="MNW14" s="964"/>
      <c r="MNX14" s="964"/>
      <c r="MNY14" s="965"/>
      <c r="MNZ14" s="966"/>
      <c r="MOA14" s="964"/>
      <c r="MOB14" s="964"/>
      <c r="MOC14" s="965"/>
      <c r="MOD14" s="966"/>
      <c r="MOE14" s="964"/>
      <c r="MOF14" s="964"/>
      <c r="MOG14" s="965"/>
      <c r="MOH14" s="966"/>
      <c r="MOI14" s="964"/>
      <c r="MOJ14" s="964"/>
      <c r="MOK14" s="965"/>
      <c r="MOL14" s="966"/>
      <c r="MOM14" s="964"/>
      <c r="MON14" s="964"/>
      <c r="MOO14" s="965"/>
      <c r="MOP14" s="966"/>
      <c r="MOQ14" s="964"/>
      <c r="MOR14" s="964"/>
      <c r="MOS14" s="965"/>
      <c r="MOT14" s="966"/>
      <c r="MOU14" s="964"/>
      <c r="MOV14" s="964"/>
      <c r="MOW14" s="965"/>
      <c r="MOX14" s="966"/>
      <c r="MOY14" s="964"/>
      <c r="MOZ14" s="964"/>
      <c r="MPA14" s="965"/>
      <c r="MPB14" s="966"/>
      <c r="MPC14" s="964"/>
      <c r="MPD14" s="964"/>
      <c r="MPE14" s="965"/>
      <c r="MPF14" s="966"/>
      <c r="MPG14" s="964"/>
      <c r="MPH14" s="964"/>
      <c r="MPI14" s="965"/>
      <c r="MPJ14" s="966"/>
      <c r="MPK14" s="964"/>
      <c r="MPL14" s="964"/>
      <c r="MPM14" s="965"/>
      <c r="MPN14" s="966"/>
      <c r="MPO14" s="964"/>
      <c r="MPP14" s="964"/>
      <c r="MPQ14" s="965"/>
      <c r="MPR14" s="966"/>
      <c r="MPS14" s="964"/>
      <c r="MPT14" s="964"/>
      <c r="MPU14" s="965"/>
      <c r="MPV14" s="966"/>
      <c r="MPW14" s="964"/>
      <c r="MPX14" s="964"/>
      <c r="MPY14" s="965"/>
      <c r="MPZ14" s="966"/>
      <c r="MQA14" s="964"/>
      <c r="MQB14" s="964"/>
      <c r="MQC14" s="965"/>
      <c r="MQD14" s="966"/>
      <c r="MQE14" s="964"/>
      <c r="MQF14" s="964"/>
      <c r="MQG14" s="965"/>
      <c r="MQH14" s="966"/>
      <c r="MQI14" s="964"/>
      <c r="MQJ14" s="964"/>
      <c r="MQK14" s="965"/>
      <c r="MQL14" s="966"/>
      <c r="MQM14" s="964"/>
      <c r="MQN14" s="964"/>
      <c r="MQO14" s="965"/>
      <c r="MQP14" s="966"/>
      <c r="MQQ14" s="964"/>
      <c r="MQR14" s="964"/>
      <c r="MQS14" s="965"/>
      <c r="MQT14" s="966"/>
      <c r="MQU14" s="964"/>
      <c r="MQV14" s="964"/>
      <c r="MQW14" s="965"/>
      <c r="MQX14" s="966"/>
      <c r="MQY14" s="964"/>
      <c r="MQZ14" s="964"/>
      <c r="MRA14" s="965"/>
      <c r="MRB14" s="966"/>
      <c r="MRC14" s="964"/>
      <c r="MRD14" s="964"/>
      <c r="MRE14" s="965"/>
      <c r="MRF14" s="966"/>
      <c r="MRG14" s="964"/>
      <c r="MRH14" s="964"/>
      <c r="MRI14" s="965"/>
      <c r="MRJ14" s="966"/>
      <c r="MRK14" s="964"/>
      <c r="MRL14" s="964"/>
      <c r="MRM14" s="965"/>
      <c r="MRN14" s="966"/>
      <c r="MRO14" s="964"/>
      <c r="MRP14" s="964"/>
      <c r="MRQ14" s="965"/>
      <c r="MRR14" s="966"/>
      <c r="MRS14" s="964"/>
      <c r="MRT14" s="964"/>
      <c r="MRU14" s="965"/>
      <c r="MRV14" s="966"/>
      <c r="MRW14" s="964"/>
      <c r="MRX14" s="964"/>
      <c r="MRY14" s="965"/>
      <c r="MRZ14" s="966"/>
      <c r="MSA14" s="964"/>
      <c r="MSB14" s="964"/>
      <c r="MSC14" s="965"/>
      <c r="MSD14" s="966"/>
      <c r="MSE14" s="964"/>
      <c r="MSF14" s="964"/>
      <c r="MSG14" s="965"/>
      <c r="MSH14" s="966"/>
      <c r="MSI14" s="964"/>
      <c r="MSJ14" s="964"/>
      <c r="MSK14" s="965"/>
      <c r="MSL14" s="966"/>
      <c r="MSM14" s="964"/>
      <c r="MSN14" s="964"/>
      <c r="MSO14" s="965"/>
      <c r="MSP14" s="966"/>
      <c r="MSQ14" s="964"/>
      <c r="MSR14" s="964"/>
      <c r="MSS14" s="965"/>
      <c r="MST14" s="966"/>
      <c r="MSU14" s="964"/>
      <c r="MSV14" s="964"/>
      <c r="MSW14" s="965"/>
      <c r="MSX14" s="966"/>
      <c r="MSY14" s="964"/>
      <c r="MSZ14" s="964"/>
      <c r="MTA14" s="965"/>
      <c r="MTB14" s="966"/>
      <c r="MTC14" s="964"/>
      <c r="MTD14" s="964"/>
      <c r="MTE14" s="965"/>
      <c r="MTF14" s="966"/>
      <c r="MTG14" s="964"/>
      <c r="MTH14" s="964"/>
      <c r="MTI14" s="965"/>
      <c r="MTJ14" s="966"/>
      <c r="MTK14" s="964"/>
      <c r="MTL14" s="964"/>
      <c r="MTM14" s="965"/>
      <c r="MTN14" s="966"/>
      <c r="MTO14" s="964"/>
      <c r="MTP14" s="964"/>
      <c r="MTQ14" s="965"/>
      <c r="MTR14" s="966"/>
      <c r="MTS14" s="964"/>
      <c r="MTT14" s="964"/>
      <c r="MTU14" s="965"/>
      <c r="MTV14" s="966"/>
      <c r="MTW14" s="964"/>
      <c r="MTX14" s="964"/>
      <c r="MTY14" s="965"/>
      <c r="MTZ14" s="966"/>
      <c r="MUA14" s="964"/>
      <c r="MUB14" s="964"/>
      <c r="MUC14" s="965"/>
      <c r="MUD14" s="966"/>
      <c r="MUE14" s="964"/>
      <c r="MUF14" s="964"/>
      <c r="MUG14" s="965"/>
      <c r="MUH14" s="966"/>
      <c r="MUI14" s="964"/>
      <c r="MUJ14" s="964"/>
      <c r="MUK14" s="965"/>
      <c r="MUL14" s="966"/>
      <c r="MUM14" s="964"/>
      <c r="MUN14" s="964"/>
      <c r="MUO14" s="965"/>
      <c r="MUP14" s="966"/>
      <c r="MUQ14" s="964"/>
      <c r="MUR14" s="964"/>
      <c r="MUS14" s="965"/>
      <c r="MUT14" s="966"/>
      <c r="MUU14" s="964"/>
      <c r="MUV14" s="964"/>
      <c r="MUW14" s="965"/>
      <c r="MUX14" s="966"/>
      <c r="MUY14" s="964"/>
      <c r="MUZ14" s="964"/>
      <c r="MVA14" s="965"/>
      <c r="MVB14" s="966"/>
      <c r="MVC14" s="964"/>
      <c r="MVD14" s="964"/>
      <c r="MVE14" s="965"/>
      <c r="MVF14" s="966"/>
      <c r="MVG14" s="964"/>
      <c r="MVH14" s="964"/>
      <c r="MVI14" s="965"/>
      <c r="MVJ14" s="966"/>
      <c r="MVK14" s="964"/>
      <c r="MVL14" s="964"/>
      <c r="MVM14" s="965"/>
      <c r="MVN14" s="966"/>
      <c r="MVO14" s="964"/>
      <c r="MVP14" s="964"/>
      <c r="MVQ14" s="965"/>
      <c r="MVR14" s="966"/>
      <c r="MVS14" s="964"/>
      <c r="MVT14" s="964"/>
      <c r="MVU14" s="965"/>
      <c r="MVV14" s="966"/>
      <c r="MVW14" s="964"/>
      <c r="MVX14" s="964"/>
      <c r="MVY14" s="965"/>
      <c r="MVZ14" s="966"/>
      <c r="MWA14" s="964"/>
      <c r="MWB14" s="964"/>
      <c r="MWC14" s="965"/>
      <c r="MWD14" s="966"/>
      <c r="MWE14" s="964"/>
      <c r="MWF14" s="964"/>
      <c r="MWG14" s="965"/>
      <c r="MWH14" s="966"/>
      <c r="MWI14" s="964"/>
      <c r="MWJ14" s="964"/>
      <c r="MWK14" s="965"/>
      <c r="MWL14" s="966"/>
      <c r="MWM14" s="964"/>
      <c r="MWN14" s="964"/>
      <c r="MWO14" s="965"/>
      <c r="MWP14" s="966"/>
      <c r="MWQ14" s="964"/>
      <c r="MWR14" s="964"/>
      <c r="MWS14" s="965"/>
      <c r="MWT14" s="966"/>
      <c r="MWU14" s="964"/>
      <c r="MWV14" s="964"/>
      <c r="MWW14" s="965"/>
      <c r="MWX14" s="966"/>
      <c r="MWY14" s="964"/>
      <c r="MWZ14" s="964"/>
      <c r="MXA14" s="965"/>
      <c r="MXB14" s="966"/>
      <c r="MXC14" s="964"/>
      <c r="MXD14" s="964"/>
      <c r="MXE14" s="965"/>
      <c r="MXF14" s="966"/>
      <c r="MXG14" s="964"/>
      <c r="MXH14" s="964"/>
      <c r="MXI14" s="965"/>
      <c r="MXJ14" s="966"/>
      <c r="MXK14" s="964"/>
      <c r="MXL14" s="964"/>
      <c r="MXM14" s="965"/>
      <c r="MXN14" s="966"/>
      <c r="MXO14" s="964"/>
      <c r="MXP14" s="964"/>
      <c r="MXQ14" s="965"/>
      <c r="MXR14" s="966"/>
      <c r="MXS14" s="964"/>
      <c r="MXT14" s="964"/>
      <c r="MXU14" s="965"/>
      <c r="MXV14" s="966"/>
      <c r="MXW14" s="964"/>
      <c r="MXX14" s="964"/>
      <c r="MXY14" s="965"/>
      <c r="MXZ14" s="966"/>
      <c r="MYA14" s="964"/>
      <c r="MYB14" s="964"/>
      <c r="MYC14" s="965"/>
      <c r="MYD14" s="966"/>
      <c r="MYE14" s="964"/>
      <c r="MYF14" s="964"/>
      <c r="MYG14" s="965"/>
      <c r="MYH14" s="966"/>
      <c r="MYI14" s="964"/>
      <c r="MYJ14" s="964"/>
      <c r="MYK14" s="965"/>
      <c r="MYL14" s="966"/>
      <c r="MYM14" s="964"/>
      <c r="MYN14" s="964"/>
      <c r="MYO14" s="965"/>
      <c r="MYP14" s="966"/>
      <c r="MYQ14" s="964"/>
      <c r="MYR14" s="964"/>
      <c r="MYS14" s="965"/>
      <c r="MYT14" s="966"/>
      <c r="MYU14" s="964"/>
      <c r="MYV14" s="964"/>
      <c r="MYW14" s="965"/>
      <c r="MYX14" s="966"/>
      <c r="MYY14" s="964"/>
      <c r="MYZ14" s="964"/>
      <c r="MZA14" s="965"/>
      <c r="MZB14" s="966"/>
      <c r="MZC14" s="964"/>
      <c r="MZD14" s="964"/>
      <c r="MZE14" s="965"/>
      <c r="MZF14" s="966"/>
      <c r="MZG14" s="964"/>
      <c r="MZH14" s="964"/>
      <c r="MZI14" s="965"/>
      <c r="MZJ14" s="966"/>
      <c r="MZK14" s="964"/>
      <c r="MZL14" s="964"/>
      <c r="MZM14" s="965"/>
      <c r="MZN14" s="966"/>
      <c r="MZO14" s="964"/>
      <c r="MZP14" s="964"/>
      <c r="MZQ14" s="965"/>
      <c r="MZR14" s="966"/>
      <c r="MZS14" s="964"/>
      <c r="MZT14" s="964"/>
      <c r="MZU14" s="965"/>
      <c r="MZV14" s="966"/>
      <c r="MZW14" s="964"/>
      <c r="MZX14" s="964"/>
      <c r="MZY14" s="965"/>
      <c r="MZZ14" s="966"/>
      <c r="NAA14" s="964"/>
      <c r="NAB14" s="964"/>
      <c r="NAC14" s="965"/>
      <c r="NAD14" s="966"/>
      <c r="NAE14" s="964"/>
      <c r="NAF14" s="964"/>
      <c r="NAG14" s="965"/>
      <c r="NAH14" s="966"/>
      <c r="NAI14" s="964"/>
      <c r="NAJ14" s="964"/>
      <c r="NAK14" s="965"/>
      <c r="NAL14" s="966"/>
      <c r="NAM14" s="964"/>
      <c r="NAN14" s="964"/>
      <c r="NAO14" s="965"/>
      <c r="NAP14" s="966"/>
      <c r="NAQ14" s="964"/>
      <c r="NAR14" s="964"/>
      <c r="NAS14" s="965"/>
      <c r="NAT14" s="966"/>
      <c r="NAU14" s="964"/>
      <c r="NAV14" s="964"/>
      <c r="NAW14" s="965"/>
      <c r="NAX14" s="966"/>
      <c r="NAY14" s="964"/>
      <c r="NAZ14" s="964"/>
      <c r="NBA14" s="965"/>
      <c r="NBB14" s="966"/>
      <c r="NBC14" s="964"/>
      <c r="NBD14" s="964"/>
      <c r="NBE14" s="965"/>
      <c r="NBF14" s="966"/>
      <c r="NBG14" s="964"/>
      <c r="NBH14" s="964"/>
      <c r="NBI14" s="965"/>
      <c r="NBJ14" s="966"/>
      <c r="NBK14" s="964"/>
      <c r="NBL14" s="964"/>
      <c r="NBM14" s="965"/>
      <c r="NBN14" s="966"/>
      <c r="NBO14" s="964"/>
      <c r="NBP14" s="964"/>
      <c r="NBQ14" s="965"/>
      <c r="NBR14" s="966"/>
      <c r="NBS14" s="964"/>
      <c r="NBT14" s="964"/>
      <c r="NBU14" s="965"/>
      <c r="NBV14" s="966"/>
      <c r="NBW14" s="964"/>
      <c r="NBX14" s="964"/>
      <c r="NBY14" s="965"/>
      <c r="NBZ14" s="966"/>
      <c r="NCA14" s="964"/>
      <c r="NCB14" s="964"/>
      <c r="NCC14" s="965"/>
      <c r="NCD14" s="966"/>
      <c r="NCE14" s="964"/>
      <c r="NCF14" s="964"/>
      <c r="NCG14" s="965"/>
      <c r="NCH14" s="966"/>
      <c r="NCI14" s="964"/>
      <c r="NCJ14" s="964"/>
      <c r="NCK14" s="965"/>
      <c r="NCL14" s="966"/>
      <c r="NCM14" s="964"/>
      <c r="NCN14" s="964"/>
      <c r="NCO14" s="965"/>
      <c r="NCP14" s="966"/>
      <c r="NCQ14" s="964"/>
      <c r="NCR14" s="964"/>
      <c r="NCS14" s="965"/>
      <c r="NCT14" s="966"/>
      <c r="NCU14" s="964"/>
      <c r="NCV14" s="964"/>
      <c r="NCW14" s="965"/>
      <c r="NCX14" s="966"/>
      <c r="NCY14" s="964"/>
      <c r="NCZ14" s="964"/>
      <c r="NDA14" s="965"/>
      <c r="NDB14" s="966"/>
      <c r="NDC14" s="964"/>
      <c r="NDD14" s="964"/>
      <c r="NDE14" s="965"/>
      <c r="NDF14" s="966"/>
      <c r="NDG14" s="964"/>
      <c r="NDH14" s="964"/>
      <c r="NDI14" s="965"/>
      <c r="NDJ14" s="966"/>
      <c r="NDK14" s="964"/>
      <c r="NDL14" s="964"/>
      <c r="NDM14" s="965"/>
      <c r="NDN14" s="966"/>
      <c r="NDO14" s="964"/>
      <c r="NDP14" s="964"/>
      <c r="NDQ14" s="965"/>
      <c r="NDR14" s="966"/>
      <c r="NDS14" s="964"/>
      <c r="NDT14" s="964"/>
      <c r="NDU14" s="965"/>
      <c r="NDV14" s="966"/>
      <c r="NDW14" s="964"/>
      <c r="NDX14" s="964"/>
      <c r="NDY14" s="965"/>
      <c r="NDZ14" s="966"/>
      <c r="NEA14" s="964"/>
      <c r="NEB14" s="964"/>
      <c r="NEC14" s="965"/>
      <c r="NED14" s="966"/>
      <c r="NEE14" s="964"/>
      <c r="NEF14" s="964"/>
      <c r="NEG14" s="965"/>
      <c r="NEH14" s="966"/>
      <c r="NEI14" s="964"/>
      <c r="NEJ14" s="964"/>
      <c r="NEK14" s="965"/>
      <c r="NEL14" s="966"/>
      <c r="NEM14" s="964"/>
      <c r="NEN14" s="964"/>
      <c r="NEO14" s="965"/>
      <c r="NEP14" s="966"/>
      <c r="NEQ14" s="964"/>
      <c r="NER14" s="964"/>
      <c r="NES14" s="965"/>
      <c r="NET14" s="966"/>
      <c r="NEU14" s="964"/>
      <c r="NEV14" s="964"/>
      <c r="NEW14" s="965"/>
      <c r="NEX14" s="966"/>
      <c r="NEY14" s="964"/>
      <c r="NEZ14" s="964"/>
      <c r="NFA14" s="965"/>
      <c r="NFB14" s="966"/>
      <c r="NFC14" s="964"/>
      <c r="NFD14" s="964"/>
      <c r="NFE14" s="965"/>
      <c r="NFF14" s="966"/>
      <c r="NFG14" s="964"/>
      <c r="NFH14" s="964"/>
      <c r="NFI14" s="965"/>
      <c r="NFJ14" s="966"/>
      <c r="NFK14" s="964"/>
      <c r="NFL14" s="964"/>
      <c r="NFM14" s="965"/>
      <c r="NFN14" s="966"/>
      <c r="NFO14" s="964"/>
      <c r="NFP14" s="964"/>
      <c r="NFQ14" s="965"/>
      <c r="NFR14" s="966"/>
      <c r="NFS14" s="964"/>
      <c r="NFT14" s="964"/>
      <c r="NFU14" s="965"/>
      <c r="NFV14" s="966"/>
      <c r="NFW14" s="964"/>
      <c r="NFX14" s="964"/>
      <c r="NFY14" s="965"/>
      <c r="NFZ14" s="966"/>
      <c r="NGA14" s="964"/>
      <c r="NGB14" s="964"/>
      <c r="NGC14" s="965"/>
      <c r="NGD14" s="966"/>
      <c r="NGE14" s="964"/>
      <c r="NGF14" s="964"/>
      <c r="NGG14" s="965"/>
      <c r="NGH14" s="966"/>
      <c r="NGI14" s="964"/>
      <c r="NGJ14" s="964"/>
      <c r="NGK14" s="965"/>
      <c r="NGL14" s="966"/>
      <c r="NGM14" s="964"/>
      <c r="NGN14" s="964"/>
      <c r="NGO14" s="965"/>
      <c r="NGP14" s="966"/>
      <c r="NGQ14" s="964"/>
      <c r="NGR14" s="964"/>
      <c r="NGS14" s="965"/>
      <c r="NGT14" s="966"/>
      <c r="NGU14" s="964"/>
      <c r="NGV14" s="964"/>
      <c r="NGW14" s="965"/>
      <c r="NGX14" s="966"/>
      <c r="NGY14" s="964"/>
      <c r="NGZ14" s="964"/>
      <c r="NHA14" s="965"/>
      <c r="NHB14" s="966"/>
      <c r="NHC14" s="964"/>
      <c r="NHD14" s="964"/>
      <c r="NHE14" s="965"/>
      <c r="NHF14" s="966"/>
      <c r="NHG14" s="964"/>
      <c r="NHH14" s="964"/>
      <c r="NHI14" s="965"/>
      <c r="NHJ14" s="966"/>
      <c r="NHK14" s="964"/>
      <c r="NHL14" s="964"/>
      <c r="NHM14" s="965"/>
      <c r="NHN14" s="966"/>
      <c r="NHO14" s="964"/>
      <c r="NHP14" s="964"/>
      <c r="NHQ14" s="965"/>
      <c r="NHR14" s="966"/>
      <c r="NHS14" s="964"/>
      <c r="NHT14" s="964"/>
      <c r="NHU14" s="965"/>
      <c r="NHV14" s="966"/>
      <c r="NHW14" s="964"/>
      <c r="NHX14" s="964"/>
      <c r="NHY14" s="965"/>
      <c r="NHZ14" s="966"/>
      <c r="NIA14" s="964"/>
      <c r="NIB14" s="964"/>
      <c r="NIC14" s="965"/>
      <c r="NID14" s="966"/>
      <c r="NIE14" s="964"/>
      <c r="NIF14" s="964"/>
      <c r="NIG14" s="965"/>
      <c r="NIH14" s="966"/>
      <c r="NII14" s="964"/>
      <c r="NIJ14" s="964"/>
      <c r="NIK14" s="965"/>
      <c r="NIL14" s="966"/>
      <c r="NIM14" s="964"/>
      <c r="NIN14" s="964"/>
      <c r="NIO14" s="965"/>
      <c r="NIP14" s="966"/>
      <c r="NIQ14" s="964"/>
      <c r="NIR14" s="964"/>
      <c r="NIS14" s="965"/>
      <c r="NIT14" s="966"/>
      <c r="NIU14" s="964"/>
      <c r="NIV14" s="964"/>
      <c r="NIW14" s="965"/>
      <c r="NIX14" s="966"/>
      <c r="NIY14" s="964"/>
      <c r="NIZ14" s="964"/>
      <c r="NJA14" s="965"/>
      <c r="NJB14" s="966"/>
      <c r="NJC14" s="964"/>
      <c r="NJD14" s="964"/>
      <c r="NJE14" s="965"/>
      <c r="NJF14" s="966"/>
      <c r="NJG14" s="964"/>
      <c r="NJH14" s="964"/>
      <c r="NJI14" s="965"/>
      <c r="NJJ14" s="966"/>
      <c r="NJK14" s="964"/>
      <c r="NJL14" s="964"/>
      <c r="NJM14" s="965"/>
      <c r="NJN14" s="966"/>
      <c r="NJO14" s="964"/>
      <c r="NJP14" s="964"/>
      <c r="NJQ14" s="965"/>
      <c r="NJR14" s="966"/>
      <c r="NJS14" s="964"/>
      <c r="NJT14" s="964"/>
      <c r="NJU14" s="965"/>
      <c r="NJV14" s="966"/>
      <c r="NJW14" s="964"/>
      <c r="NJX14" s="964"/>
      <c r="NJY14" s="965"/>
      <c r="NJZ14" s="966"/>
      <c r="NKA14" s="964"/>
      <c r="NKB14" s="964"/>
      <c r="NKC14" s="965"/>
      <c r="NKD14" s="966"/>
      <c r="NKE14" s="964"/>
      <c r="NKF14" s="964"/>
      <c r="NKG14" s="965"/>
      <c r="NKH14" s="966"/>
      <c r="NKI14" s="964"/>
      <c r="NKJ14" s="964"/>
      <c r="NKK14" s="965"/>
      <c r="NKL14" s="966"/>
      <c r="NKM14" s="964"/>
      <c r="NKN14" s="964"/>
      <c r="NKO14" s="965"/>
      <c r="NKP14" s="966"/>
      <c r="NKQ14" s="964"/>
      <c r="NKR14" s="964"/>
      <c r="NKS14" s="965"/>
      <c r="NKT14" s="966"/>
      <c r="NKU14" s="964"/>
      <c r="NKV14" s="964"/>
      <c r="NKW14" s="965"/>
      <c r="NKX14" s="966"/>
      <c r="NKY14" s="964"/>
      <c r="NKZ14" s="964"/>
      <c r="NLA14" s="965"/>
      <c r="NLB14" s="966"/>
      <c r="NLC14" s="964"/>
      <c r="NLD14" s="964"/>
      <c r="NLE14" s="965"/>
      <c r="NLF14" s="966"/>
      <c r="NLG14" s="964"/>
      <c r="NLH14" s="964"/>
      <c r="NLI14" s="965"/>
      <c r="NLJ14" s="966"/>
      <c r="NLK14" s="964"/>
      <c r="NLL14" s="964"/>
      <c r="NLM14" s="965"/>
      <c r="NLN14" s="966"/>
      <c r="NLO14" s="964"/>
      <c r="NLP14" s="964"/>
      <c r="NLQ14" s="965"/>
      <c r="NLR14" s="966"/>
      <c r="NLS14" s="964"/>
      <c r="NLT14" s="964"/>
      <c r="NLU14" s="965"/>
      <c r="NLV14" s="966"/>
      <c r="NLW14" s="964"/>
      <c r="NLX14" s="964"/>
      <c r="NLY14" s="965"/>
      <c r="NLZ14" s="966"/>
      <c r="NMA14" s="964"/>
      <c r="NMB14" s="964"/>
      <c r="NMC14" s="965"/>
      <c r="NMD14" s="966"/>
      <c r="NME14" s="964"/>
      <c r="NMF14" s="964"/>
      <c r="NMG14" s="965"/>
      <c r="NMH14" s="966"/>
      <c r="NMI14" s="964"/>
      <c r="NMJ14" s="964"/>
      <c r="NMK14" s="965"/>
      <c r="NML14" s="966"/>
      <c r="NMM14" s="964"/>
      <c r="NMN14" s="964"/>
      <c r="NMO14" s="965"/>
      <c r="NMP14" s="966"/>
      <c r="NMQ14" s="964"/>
      <c r="NMR14" s="964"/>
      <c r="NMS14" s="965"/>
      <c r="NMT14" s="966"/>
      <c r="NMU14" s="964"/>
      <c r="NMV14" s="964"/>
      <c r="NMW14" s="965"/>
      <c r="NMX14" s="966"/>
      <c r="NMY14" s="964"/>
      <c r="NMZ14" s="964"/>
      <c r="NNA14" s="965"/>
      <c r="NNB14" s="966"/>
      <c r="NNC14" s="964"/>
      <c r="NND14" s="964"/>
      <c r="NNE14" s="965"/>
      <c r="NNF14" s="966"/>
      <c r="NNG14" s="964"/>
      <c r="NNH14" s="964"/>
      <c r="NNI14" s="965"/>
      <c r="NNJ14" s="966"/>
      <c r="NNK14" s="964"/>
      <c r="NNL14" s="964"/>
      <c r="NNM14" s="965"/>
      <c r="NNN14" s="966"/>
      <c r="NNO14" s="964"/>
      <c r="NNP14" s="964"/>
      <c r="NNQ14" s="965"/>
      <c r="NNR14" s="966"/>
      <c r="NNS14" s="964"/>
      <c r="NNT14" s="964"/>
      <c r="NNU14" s="965"/>
      <c r="NNV14" s="966"/>
      <c r="NNW14" s="964"/>
      <c r="NNX14" s="964"/>
      <c r="NNY14" s="965"/>
      <c r="NNZ14" s="966"/>
      <c r="NOA14" s="964"/>
      <c r="NOB14" s="964"/>
      <c r="NOC14" s="965"/>
      <c r="NOD14" s="966"/>
      <c r="NOE14" s="964"/>
      <c r="NOF14" s="964"/>
      <c r="NOG14" s="965"/>
      <c r="NOH14" s="966"/>
      <c r="NOI14" s="964"/>
      <c r="NOJ14" s="964"/>
      <c r="NOK14" s="965"/>
      <c r="NOL14" s="966"/>
      <c r="NOM14" s="964"/>
      <c r="NON14" s="964"/>
      <c r="NOO14" s="965"/>
      <c r="NOP14" s="966"/>
      <c r="NOQ14" s="964"/>
      <c r="NOR14" s="964"/>
      <c r="NOS14" s="965"/>
      <c r="NOT14" s="966"/>
      <c r="NOU14" s="964"/>
      <c r="NOV14" s="964"/>
      <c r="NOW14" s="965"/>
      <c r="NOX14" s="966"/>
      <c r="NOY14" s="964"/>
      <c r="NOZ14" s="964"/>
      <c r="NPA14" s="965"/>
      <c r="NPB14" s="966"/>
      <c r="NPC14" s="964"/>
      <c r="NPD14" s="964"/>
      <c r="NPE14" s="965"/>
      <c r="NPF14" s="966"/>
      <c r="NPG14" s="964"/>
      <c r="NPH14" s="964"/>
      <c r="NPI14" s="965"/>
      <c r="NPJ14" s="966"/>
      <c r="NPK14" s="964"/>
      <c r="NPL14" s="964"/>
      <c r="NPM14" s="965"/>
      <c r="NPN14" s="966"/>
      <c r="NPO14" s="964"/>
      <c r="NPP14" s="964"/>
      <c r="NPQ14" s="965"/>
      <c r="NPR14" s="966"/>
      <c r="NPS14" s="964"/>
      <c r="NPT14" s="964"/>
      <c r="NPU14" s="965"/>
      <c r="NPV14" s="966"/>
      <c r="NPW14" s="964"/>
      <c r="NPX14" s="964"/>
      <c r="NPY14" s="965"/>
      <c r="NPZ14" s="966"/>
      <c r="NQA14" s="964"/>
      <c r="NQB14" s="964"/>
      <c r="NQC14" s="965"/>
      <c r="NQD14" s="966"/>
      <c r="NQE14" s="964"/>
      <c r="NQF14" s="964"/>
      <c r="NQG14" s="965"/>
      <c r="NQH14" s="966"/>
      <c r="NQI14" s="964"/>
      <c r="NQJ14" s="964"/>
      <c r="NQK14" s="965"/>
      <c r="NQL14" s="966"/>
      <c r="NQM14" s="964"/>
      <c r="NQN14" s="964"/>
      <c r="NQO14" s="965"/>
      <c r="NQP14" s="966"/>
      <c r="NQQ14" s="964"/>
      <c r="NQR14" s="964"/>
      <c r="NQS14" s="965"/>
      <c r="NQT14" s="966"/>
      <c r="NQU14" s="964"/>
      <c r="NQV14" s="964"/>
      <c r="NQW14" s="965"/>
      <c r="NQX14" s="966"/>
      <c r="NQY14" s="964"/>
      <c r="NQZ14" s="964"/>
      <c r="NRA14" s="965"/>
      <c r="NRB14" s="966"/>
      <c r="NRC14" s="964"/>
      <c r="NRD14" s="964"/>
      <c r="NRE14" s="965"/>
      <c r="NRF14" s="966"/>
      <c r="NRG14" s="964"/>
      <c r="NRH14" s="964"/>
      <c r="NRI14" s="965"/>
      <c r="NRJ14" s="966"/>
      <c r="NRK14" s="964"/>
      <c r="NRL14" s="964"/>
      <c r="NRM14" s="965"/>
      <c r="NRN14" s="966"/>
      <c r="NRO14" s="964"/>
      <c r="NRP14" s="964"/>
      <c r="NRQ14" s="965"/>
      <c r="NRR14" s="966"/>
      <c r="NRS14" s="964"/>
      <c r="NRT14" s="964"/>
      <c r="NRU14" s="965"/>
      <c r="NRV14" s="966"/>
      <c r="NRW14" s="964"/>
      <c r="NRX14" s="964"/>
      <c r="NRY14" s="965"/>
      <c r="NRZ14" s="966"/>
      <c r="NSA14" s="964"/>
      <c r="NSB14" s="964"/>
      <c r="NSC14" s="965"/>
      <c r="NSD14" s="966"/>
      <c r="NSE14" s="964"/>
      <c r="NSF14" s="964"/>
      <c r="NSG14" s="965"/>
      <c r="NSH14" s="966"/>
      <c r="NSI14" s="964"/>
      <c r="NSJ14" s="964"/>
      <c r="NSK14" s="965"/>
      <c r="NSL14" s="966"/>
      <c r="NSM14" s="964"/>
      <c r="NSN14" s="964"/>
      <c r="NSO14" s="965"/>
      <c r="NSP14" s="966"/>
      <c r="NSQ14" s="964"/>
      <c r="NSR14" s="964"/>
      <c r="NSS14" s="965"/>
      <c r="NST14" s="966"/>
      <c r="NSU14" s="964"/>
      <c r="NSV14" s="964"/>
      <c r="NSW14" s="965"/>
      <c r="NSX14" s="966"/>
      <c r="NSY14" s="964"/>
      <c r="NSZ14" s="964"/>
      <c r="NTA14" s="965"/>
      <c r="NTB14" s="966"/>
      <c r="NTC14" s="964"/>
      <c r="NTD14" s="964"/>
      <c r="NTE14" s="965"/>
      <c r="NTF14" s="966"/>
      <c r="NTG14" s="964"/>
      <c r="NTH14" s="964"/>
      <c r="NTI14" s="965"/>
      <c r="NTJ14" s="966"/>
      <c r="NTK14" s="964"/>
      <c r="NTL14" s="964"/>
      <c r="NTM14" s="965"/>
      <c r="NTN14" s="966"/>
      <c r="NTO14" s="964"/>
      <c r="NTP14" s="964"/>
      <c r="NTQ14" s="965"/>
      <c r="NTR14" s="966"/>
      <c r="NTS14" s="964"/>
      <c r="NTT14" s="964"/>
      <c r="NTU14" s="965"/>
      <c r="NTV14" s="966"/>
      <c r="NTW14" s="964"/>
      <c r="NTX14" s="964"/>
      <c r="NTY14" s="965"/>
      <c r="NTZ14" s="966"/>
      <c r="NUA14" s="964"/>
      <c r="NUB14" s="964"/>
      <c r="NUC14" s="965"/>
      <c r="NUD14" s="966"/>
      <c r="NUE14" s="964"/>
      <c r="NUF14" s="964"/>
      <c r="NUG14" s="965"/>
      <c r="NUH14" s="966"/>
      <c r="NUI14" s="964"/>
      <c r="NUJ14" s="964"/>
      <c r="NUK14" s="965"/>
      <c r="NUL14" s="966"/>
      <c r="NUM14" s="964"/>
      <c r="NUN14" s="964"/>
      <c r="NUO14" s="965"/>
      <c r="NUP14" s="966"/>
      <c r="NUQ14" s="964"/>
      <c r="NUR14" s="964"/>
      <c r="NUS14" s="965"/>
      <c r="NUT14" s="966"/>
      <c r="NUU14" s="964"/>
      <c r="NUV14" s="964"/>
      <c r="NUW14" s="965"/>
      <c r="NUX14" s="966"/>
      <c r="NUY14" s="964"/>
      <c r="NUZ14" s="964"/>
      <c r="NVA14" s="965"/>
      <c r="NVB14" s="966"/>
      <c r="NVC14" s="964"/>
      <c r="NVD14" s="964"/>
      <c r="NVE14" s="965"/>
      <c r="NVF14" s="966"/>
      <c r="NVG14" s="964"/>
      <c r="NVH14" s="964"/>
      <c r="NVI14" s="965"/>
      <c r="NVJ14" s="966"/>
      <c r="NVK14" s="964"/>
      <c r="NVL14" s="964"/>
      <c r="NVM14" s="965"/>
      <c r="NVN14" s="966"/>
      <c r="NVO14" s="964"/>
      <c r="NVP14" s="964"/>
      <c r="NVQ14" s="965"/>
      <c r="NVR14" s="966"/>
      <c r="NVS14" s="964"/>
      <c r="NVT14" s="964"/>
      <c r="NVU14" s="965"/>
      <c r="NVV14" s="966"/>
      <c r="NVW14" s="964"/>
      <c r="NVX14" s="964"/>
      <c r="NVY14" s="965"/>
      <c r="NVZ14" s="966"/>
      <c r="NWA14" s="964"/>
      <c r="NWB14" s="964"/>
      <c r="NWC14" s="965"/>
      <c r="NWD14" s="966"/>
      <c r="NWE14" s="964"/>
      <c r="NWF14" s="964"/>
      <c r="NWG14" s="965"/>
      <c r="NWH14" s="966"/>
      <c r="NWI14" s="964"/>
      <c r="NWJ14" s="964"/>
      <c r="NWK14" s="965"/>
      <c r="NWL14" s="966"/>
      <c r="NWM14" s="964"/>
      <c r="NWN14" s="964"/>
      <c r="NWO14" s="965"/>
      <c r="NWP14" s="966"/>
      <c r="NWQ14" s="964"/>
      <c r="NWR14" s="964"/>
      <c r="NWS14" s="965"/>
      <c r="NWT14" s="966"/>
      <c r="NWU14" s="964"/>
      <c r="NWV14" s="964"/>
      <c r="NWW14" s="965"/>
      <c r="NWX14" s="966"/>
      <c r="NWY14" s="964"/>
      <c r="NWZ14" s="964"/>
      <c r="NXA14" s="965"/>
      <c r="NXB14" s="966"/>
      <c r="NXC14" s="964"/>
      <c r="NXD14" s="964"/>
      <c r="NXE14" s="965"/>
      <c r="NXF14" s="966"/>
      <c r="NXG14" s="964"/>
      <c r="NXH14" s="964"/>
      <c r="NXI14" s="965"/>
      <c r="NXJ14" s="966"/>
      <c r="NXK14" s="964"/>
      <c r="NXL14" s="964"/>
      <c r="NXM14" s="965"/>
      <c r="NXN14" s="966"/>
      <c r="NXO14" s="964"/>
      <c r="NXP14" s="964"/>
      <c r="NXQ14" s="965"/>
      <c r="NXR14" s="966"/>
      <c r="NXS14" s="964"/>
      <c r="NXT14" s="964"/>
      <c r="NXU14" s="965"/>
      <c r="NXV14" s="966"/>
      <c r="NXW14" s="964"/>
      <c r="NXX14" s="964"/>
      <c r="NXY14" s="965"/>
      <c r="NXZ14" s="966"/>
      <c r="NYA14" s="964"/>
      <c r="NYB14" s="964"/>
      <c r="NYC14" s="965"/>
      <c r="NYD14" s="966"/>
      <c r="NYE14" s="964"/>
      <c r="NYF14" s="964"/>
      <c r="NYG14" s="965"/>
      <c r="NYH14" s="966"/>
      <c r="NYI14" s="964"/>
      <c r="NYJ14" s="964"/>
      <c r="NYK14" s="965"/>
      <c r="NYL14" s="966"/>
      <c r="NYM14" s="964"/>
      <c r="NYN14" s="964"/>
      <c r="NYO14" s="965"/>
      <c r="NYP14" s="966"/>
      <c r="NYQ14" s="964"/>
      <c r="NYR14" s="964"/>
      <c r="NYS14" s="965"/>
      <c r="NYT14" s="966"/>
      <c r="NYU14" s="964"/>
      <c r="NYV14" s="964"/>
      <c r="NYW14" s="965"/>
      <c r="NYX14" s="966"/>
      <c r="NYY14" s="964"/>
      <c r="NYZ14" s="964"/>
      <c r="NZA14" s="965"/>
      <c r="NZB14" s="966"/>
      <c r="NZC14" s="964"/>
      <c r="NZD14" s="964"/>
      <c r="NZE14" s="965"/>
      <c r="NZF14" s="966"/>
      <c r="NZG14" s="964"/>
      <c r="NZH14" s="964"/>
      <c r="NZI14" s="965"/>
      <c r="NZJ14" s="966"/>
      <c r="NZK14" s="964"/>
      <c r="NZL14" s="964"/>
      <c r="NZM14" s="965"/>
      <c r="NZN14" s="966"/>
      <c r="NZO14" s="964"/>
      <c r="NZP14" s="964"/>
      <c r="NZQ14" s="965"/>
      <c r="NZR14" s="966"/>
      <c r="NZS14" s="964"/>
      <c r="NZT14" s="964"/>
      <c r="NZU14" s="965"/>
      <c r="NZV14" s="966"/>
      <c r="NZW14" s="964"/>
      <c r="NZX14" s="964"/>
      <c r="NZY14" s="965"/>
      <c r="NZZ14" s="966"/>
      <c r="OAA14" s="964"/>
      <c r="OAB14" s="964"/>
      <c r="OAC14" s="965"/>
      <c r="OAD14" s="966"/>
      <c r="OAE14" s="964"/>
      <c r="OAF14" s="964"/>
      <c r="OAG14" s="965"/>
      <c r="OAH14" s="966"/>
      <c r="OAI14" s="964"/>
      <c r="OAJ14" s="964"/>
      <c r="OAK14" s="965"/>
      <c r="OAL14" s="966"/>
      <c r="OAM14" s="964"/>
      <c r="OAN14" s="964"/>
      <c r="OAO14" s="965"/>
      <c r="OAP14" s="966"/>
      <c r="OAQ14" s="964"/>
      <c r="OAR14" s="964"/>
      <c r="OAS14" s="965"/>
      <c r="OAT14" s="966"/>
      <c r="OAU14" s="964"/>
      <c r="OAV14" s="964"/>
      <c r="OAW14" s="965"/>
      <c r="OAX14" s="966"/>
      <c r="OAY14" s="964"/>
      <c r="OAZ14" s="964"/>
      <c r="OBA14" s="965"/>
      <c r="OBB14" s="966"/>
      <c r="OBC14" s="964"/>
      <c r="OBD14" s="964"/>
      <c r="OBE14" s="965"/>
      <c r="OBF14" s="966"/>
      <c r="OBG14" s="964"/>
      <c r="OBH14" s="964"/>
      <c r="OBI14" s="965"/>
      <c r="OBJ14" s="966"/>
      <c r="OBK14" s="964"/>
      <c r="OBL14" s="964"/>
      <c r="OBM14" s="965"/>
      <c r="OBN14" s="966"/>
      <c r="OBO14" s="964"/>
      <c r="OBP14" s="964"/>
      <c r="OBQ14" s="965"/>
      <c r="OBR14" s="966"/>
      <c r="OBS14" s="964"/>
      <c r="OBT14" s="964"/>
      <c r="OBU14" s="965"/>
      <c r="OBV14" s="966"/>
      <c r="OBW14" s="964"/>
      <c r="OBX14" s="964"/>
      <c r="OBY14" s="965"/>
      <c r="OBZ14" s="966"/>
      <c r="OCA14" s="964"/>
      <c r="OCB14" s="964"/>
      <c r="OCC14" s="965"/>
      <c r="OCD14" s="966"/>
      <c r="OCE14" s="964"/>
      <c r="OCF14" s="964"/>
      <c r="OCG14" s="965"/>
      <c r="OCH14" s="966"/>
      <c r="OCI14" s="964"/>
      <c r="OCJ14" s="964"/>
      <c r="OCK14" s="965"/>
      <c r="OCL14" s="966"/>
      <c r="OCM14" s="964"/>
      <c r="OCN14" s="964"/>
      <c r="OCO14" s="965"/>
      <c r="OCP14" s="966"/>
      <c r="OCQ14" s="964"/>
      <c r="OCR14" s="964"/>
      <c r="OCS14" s="965"/>
      <c r="OCT14" s="966"/>
      <c r="OCU14" s="964"/>
      <c r="OCV14" s="964"/>
      <c r="OCW14" s="965"/>
      <c r="OCX14" s="966"/>
      <c r="OCY14" s="964"/>
      <c r="OCZ14" s="964"/>
      <c r="ODA14" s="965"/>
      <c r="ODB14" s="966"/>
      <c r="ODC14" s="964"/>
      <c r="ODD14" s="964"/>
      <c r="ODE14" s="965"/>
      <c r="ODF14" s="966"/>
      <c r="ODG14" s="964"/>
      <c r="ODH14" s="964"/>
      <c r="ODI14" s="965"/>
      <c r="ODJ14" s="966"/>
      <c r="ODK14" s="964"/>
      <c r="ODL14" s="964"/>
      <c r="ODM14" s="965"/>
      <c r="ODN14" s="966"/>
      <c r="ODO14" s="964"/>
      <c r="ODP14" s="964"/>
      <c r="ODQ14" s="965"/>
      <c r="ODR14" s="966"/>
      <c r="ODS14" s="964"/>
      <c r="ODT14" s="964"/>
      <c r="ODU14" s="965"/>
      <c r="ODV14" s="966"/>
      <c r="ODW14" s="964"/>
      <c r="ODX14" s="964"/>
      <c r="ODY14" s="965"/>
      <c r="ODZ14" s="966"/>
      <c r="OEA14" s="964"/>
      <c r="OEB14" s="964"/>
      <c r="OEC14" s="965"/>
      <c r="OED14" s="966"/>
      <c r="OEE14" s="964"/>
      <c r="OEF14" s="964"/>
      <c r="OEG14" s="965"/>
      <c r="OEH14" s="966"/>
      <c r="OEI14" s="964"/>
      <c r="OEJ14" s="964"/>
      <c r="OEK14" s="965"/>
      <c r="OEL14" s="966"/>
      <c r="OEM14" s="964"/>
      <c r="OEN14" s="964"/>
      <c r="OEO14" s="965"/>
      <c r="OEP14" s="966"/>
      <c r="OEQ14" s="964"/>
      <c r="OER14" s="964"/>
      <c r="OES14" s="965"/>
      <c r="OET14" s="966"/>
      <c r="OEU14" s="964"/>
      <c r="OEV14" s="964"/>
      <c r="OEW14" s="965"/>
      <c r="OEX14" s="966"/>
      <c r="OEY14" s="964"/>
      <c r="OEZ14" s="964"/>
      <c r="OFA14" s="965"/>
      <c r="OFB14" s="966"/>
      <c r="OFC14" s="964"/>
      <c r="OFD14" s="964"/>
      <c r="OFE14" s="965"/>
      <c r="OFF14" s="966"/>
      <c r="OFG14" s="964"/>
      <c r="OFH14" s="964"/>
      <c r="OFI14" s="965"/>
      <c r="OFJ14" s="966"/>
      <c r="OFK14" s="964"/>
      <c r="OFL14" s="964"/>
      <c r="OFM14" s="965"/>
      <c r="OFN14" s="966"/>
      <c r="OFO14" s="964"/>
      <c r="OFP14" s="964"/>
      <c r="OFQ14" s="965"/>
      <c r="OFR14" s="966"/>
      <c r="OFS14" s="964"/>
      <c r="OFT14" s="964"/>
      <c r="OFU14" s="965"/>
      <c r="OFV14" s="966"/>
      <c r="OFW14" s="964"/>
      <c r="OFX14" s="964"/>
      <c r="OFY14" s="965"/>
      <c r="OFZ14" s="966"/>
      <c r="OGA14" s="964"/>
      <c r="OGB14" s="964"/>
      <c r="OGC14" s="965"/>
      <c r="OGD14" s="966"/>
      <c r="OGE14" s="964"/>
      <c r="OGF14" s="964"/>
      <c r="OGG14" s="965"/>
      <c r="OGH14" s="966"/>
      <c r="OGI14" s="964"/>
      <c r="OGJ14" s="964"/>
      <c r="OGK14" s="965"/>
      <c r="OGL14" s="966"/>
      <c r="OGM14" s="964"/>
      <c r="OGN14" s="964"/>
      <c r="OGO14" s="965"/>
      <c r="OGP14" s="966"/>
      <c r="OGQ14" s="964"/>
      <c r="OGR14" s="964"/>
      <c r="OGS14" s="965"/>
      <c r="OGT14" s="966"/>
      <c r="OGU14" s="964"/>
      <c r="OGV14" s="964"/>
      <c r="OGW14" s="965"/>
      <c r="OGX14" s="966"/>
      <c r="OGY14" s="964"/>
      <c r="OGZ14" s="964"/>
      <c r="OHA14" s="965"/>
      <c r="OHB14" s="966"/>
      <c r="OHC14" s="964"/>
      <c r="OHD14" s="964"/>
      <c r="OHE14" s="965"/>
      <c r="OHF14" s="966"/>
      <c r="OHG14" s="964"/>
      <c r="OHH14" s="964"/>
      <c r="OHI14" s="965"/>
      <c r="OHJ14" s="966"/>
      <c r="OHK14" s="964"/>
      <c r="OHL14" s="964"/>
      <c r="OHM14" s="965"/>
      <c r="OHN14" s="966"/>
      <c r="OHO14" s="964"/>
      <c r="OHP14" s="964"/>
      <c r="OHQ14" s="965"/>
      <c r="OHR14" s="966"/>
      <c r="OHS14" s="964"/>
      <c r="OHT14" s="964"/>
      <c r="OHU14" s="965"/>
      <c r="OHV14" s="966"/>
      <c r="OHW14" s="964"/>
      <c r="OHX14" s="964"/>
      <c r="OHY14" s="965"/>
      <c r="OHZ14" s="966"/>
      <c r="OIA14" s="964"/>
      <c r="OIB14" s="964"/>
      <c r="OIC14" s="965"/>
      <c r="OID14" s="966"/>
      <c r="OIE14" s="964"/>
      <c r="OIF14" s="964"/>
      <c r="OIG14" s="965"/>
      <c r="OIH14" s="966"/>
      <c r="OII14" s="964"/>
      <c r="OIJ14" s="964"/>
      <c r="OIK14" s="965"/>
      <c r="OIL14" s="966"/>
      <c r="OIM14" s="964"/>
      <c r="OIN14" s="964"/>
      <c r="OIO14" s="965"/>
      <c r="OIP14" s="966"/>
      <c r="OIQ14" s="964"/>
      <c r="OIR14" s="964"/>
      <c r="OIS14" s="965"/>
      <c r="OIT14" s="966"/>
      <c r="OIU14" s="964"/>
      <c r="OIV14" s="964"/>
      <c r="OIW14" s="965"/>
      <c r="OIX14" s="966"/>
      <c r="OIY14" s="964"/>
      <c r="OIZ14" s="964"/>
      <c r="OJA14" s="965"/>
      <c r="OJB14" s="966"/>
      <c r="OJC14" s="964"/>
      <c r="OJD14" s="964"/>
      <c r="OJE14" s="965"/>
      <c r="OJF14" s="966"/>
      <c r="OJG14" s="964"/>
      <c r="OJH14" s="964"/>
      <c r="OJI14" s="965"/>
      <c r="OJJ14" s="966"/>
      <c r="OJK14" s="964"/>
      <c r="OJL14" s="964"/>
      <c r="OJM14" s="965"/>
      <c r="OJN14" s="966"/>
      <c r="OJO14" s="964"/>
      <c r="OJP14" s="964"/>
      <c r="OJQ14" s="965"/>
      <c r="OJR14" s="966"/>
      <c r="OJS14" s="964"/>
      <c r="OJT14" s="964"/>
      <c r="OJU14" s="965"/>
      <c r="OJV14" s="966"/>
      <c r="OJW14" s="964"/>
      <c r="OJX14" s="964"/>
      <c r="OJY14" s="965"/>
      <c r="OJZ14" s="966"/>
      <c r="OKA14" s="964"/>
      <c r="OKB14" s="964"/>
      <c r="OKC14" s="965"/>
      <c r="OKD14" s="966"/>
      <c r="OKE14" s="964"/>
      <c r="OKF14" s="964"/>
      <c r="OKG14" s="965"/>
      <c r="OKH14" s="966"/>
      <c r="OKI14" s="964"/>
      <c r="OKJ14" s="964"/>
      <c r="OKK14" s="965"/>
      <c r="OKL14" s="966"/>
      <c r="OKM14" s="964"/>
      <c r="OKN14" s="964"/>
      <c r="OKO14" s="965"/>
      <c r="OKP14" s="966"/>
      <c r="OKQ14" s="964"/>
      <c r="OKR14" s="964"/>
      <c r="OKS14" s="965"/>
      <c r="OKT14" s="966"/>
      <c r="OKU14" s="964"/>
      <c r="OKV14" s="964"/>
      <c r="OKW14" s="965"/>
      <c r="OKX14" s="966"/>
      <c r="OKY14" s="964"/>
      <c r="OKZ14" s="964"/>
      <c r="OLA14" s="965"/>
      <c r="OLB14" s="966"/>
      <c r="OLC14" s="964"/>
      <c r="OLD14" s="964"/>
      <c r="OLE14" s="965"/>
      <c r="OLF14" s="966"/>
      <c r="OLG14" s="964"/>
      <c r="OLH14" s="964"/>
      <c r="OLI14" s="965"/>
      <c r="OLJ14" s="966"/>
      <c r="OLK14" s="964"/>
      <c r="OLL14" s="964"/>
      <c r="OLM14" s="965"/>
      <c r="OLN14" s="966"/>
      <c r="OLO14" s="964"/>
      <c r="OLP14" s="964"/>
      <c r="OLQ14" s="965"/>
      <c r="OLR14" s="966"/>
      <c r="OLS14" s="964"/>
      <c r="OLT14" s="964"/>
      <c r="OLU14" s="965"/>
      <c r="OLV14" s="966"/>
      <c r="OLW14" s="964"/>
      <c r="OLX14" s="964"/>
      <c r="OLY14" s="965"/>
      <c r="OLZ14" s="966"/>
      <c r="OMA14" s="964"/>
      <c r="OMB14" s="964"/>
      <c r="OMC14" s="965"/>
      <c r="OMD14" s="966"/>
      <c r="OME14" s="964"/>
      <c r="OMF14" s="964"/>
      <c r="OMG14" s="965"/>
      <c r="OMH14" s="966"/>
      <c r="OMI14" s="964"/>
      <c r="OMJ14" s="964"/>
      <c r="OMK14" s="965"/>
      <c r="OML14" s="966"/>
      <c r="OMM14" s="964"/>
      <c r="OMN14" s="964"/>
      <c r="OMO14" s="965"/>
      <c r="OMP14" s="966"/>
      <c r="OMQ14" s="964"/>
      <c r="OMR14" s="964"/>
      <c r="OMS14" s="965"/>
      <c r="OMT14" s="966"/>
      <c r="OMU14" s="964"/>
      <c r="OMV14" s="964"/>
      <c r="OMW14" s="965"/>
      <c r="OMX14" s="966"/>
      <c r="OMY14" s="964"/>
      <c r="OMZ14" s="964"/>
      <c r="ONA14" s="965"/>
      <c r="ONB14" s="966"/>
      <c r="ONC14" s="964"/>
      <c r="OND14" s="964"/>
      <c r="ONE14" s="965"/>
      <c r="ONF14" s="966"/>
      <c r="ONG14" s="964"/>
      <c r="ONH14" s="964"/>
      <c r="ONI14" s="965"/>
      <c r="ONJ14" s="966"/>
      <c r="ONK14" s="964"/>
      <c r="ONL14" s="964"/>
      <c r="ONM14" s="965"/>
      <c r="ONN14" s="966"/>
      <c r="ONO14" s="964"/>
      <c r="ONP14" s="964"/>
      <c r="ONQ14" s="965"/>
      <c r="ONR14" s="966"/>
      <c r="ONS14" s="964"/>
      <c r="ONT14" s="964"/>
      <c r="ONU14" s="965"/>
      <c r="ONV14" s="966"/>
      <c r="ONW14" s="964"/>
      <c r="ONX14" s="964"/>
      <c r="ONY14" s="965"/>
      <c r="ONZ14" s="966"/>
      <c r="OOA14" s="964"/>
      <c r="OOB14" s="964"/>
      <c r="OOC14" s="965"/>
      <c r="OOD14" s="966"/>
      <c r="OOE14" s="964"/>
      <c r="OOF14" s="964"/>
      <c r="OOG14" s="965"/>
      <c r="OOH14" s="966"/>
      <c r="OOI14" s="964"/>
      <c r="OOJ14" s="964"/>
      <c r="OOK14" s="965"/>
      <c r="OOL14" s="966"/>
      <c r="OOM14" s="964"/>
      <c r="OON14" s="964"/>
      <c r="OOO14" s="965"/>
      <c r="OOP14" s="966"/>
      <c r="OOQ14" s="964"/>
      <c r="OOR14" s="964"/>
      <c r="OOS14" s="965"/>
      <c r="OOT14" s="966"/>
      <c r="OOU14" s="964"/>
      <c r="OOV14" s="964"/>
      <c r="OOW14" s="965"/>
      <c r="OOX14" s="966"/>
      <c r="OOY14" s="964"/>
      <c r="OOZ14" s="964"/>
      <c r="OPA14" s="965"/>
      <c r="OPB14" s="966"/>
      <c r="OPC14" s="964"/>
      <c r="OPD14" s="964"/>
      <c r="OPE14" s="965"/>
      <c r="OPF14" s="966"/>
      <c r="OPG14" s="964"/>
      <c r="OPH14" s="964"/>
      <c r="OPI14" s="965"/>
      <c r="OPJ14" s="966"/>
      <c r="OPK14" s="964"/>
      <c r="OPL14" s="964"/>
      <c r="OPM14" s="965"/>
      <c r="OPN14" s="966"/>
      <c r="OPO14" s="964"/>
      <c r="OPP14" s="964"/>
      <c r="OPQ14" s="965"/>
      <c r="OPR14" s="966"/>
      <c r="OPS14" s="964"/>
      <c r="OPT14" s="964"/>
      <c r="OPU14" s="965"/>
      <c r="OPV14" s="966"/>
      <c r="OPW14" s="964"/>
      <c r="OPX14" s="964"/>
      <c r="OPY14" s="965"/>
      <c r="OPZ14" s="966"/>
      <c r="OQA14" s="964"/>
      <c r="OQB14" s="964"/>
      <c r="OQC14" s="965"/>
      <c r="OQD14" s="966"/>
      <c r="OQE14" s="964"/>
      <c r="OQF14" s="964"/>
      <c r="OQG14" s="965"/>
      <c r="OQH14" s="966"/>
      <c r="OQI14" s="964"/>
      <c r="OQJ14" s="964"/>
      <c r="OQK14" s="965"/>
      <c r="OQL14" s="966"/>
      <c r="OQM14" s="964"/>
      <c r="OQN14" s="964"/>
      <c r="OQO14" s="965"/>
      <c r="OQP14" s="966"/>
      <c r="OQQ14" s="964"/>
      <c r="OQR14" s="964"/>
      <c r="OQS14" s="965"/>
      <c r="OQT14" s="966"/>
      <c r="OQU14" s="964"/>
      <c r="OQV14" s="964"/>
      <c r="OQW14" s="965"/>
      <c r="OQX14" s="966"/>
      <c r="OQY14" s="964"/>
      <c r="OQZ14" s="964"/>
      <c r="ORA14" s="965"/>
      <c r="ORB14" s="966"/>
      <c r="ORC14" s="964"/>
      <c r="ORD14" s="964"/>
      <c r="ORE14" s="965"/>
      <c r="ORF14" s="966"/>
      <c r="ORG14" s="964"/>
      <c r="ORH14" s="964"/>
      <c r="ORI14" s="965"/>
      <c r="ORJ14" s="966"/>
      <c r="ORK14" s="964"/>
      <c r="ORL14" s="964"/>
      <c r="ORM14" s="965"/>
      <c r="ORN14" s="966"/>
      <c r="ORO14" s="964"/>
      <c r="ORP14" s="964"/>
      <c r="ORQ14" s="965"/>
      <c r="ORR14" s="966"/>
      <c r="ORS14" s="964"/>
      <c r="ORT14" s="964"/>
      <c r="ORU14" s="965"/>
      <c r="ORV14" s="966"/>
      <c r="ORW14" s="964"/>
      <c r="ORX14" s="964"/>
      <c r="ORY14" s="965"/>
      <c r="ORZ14" s="966"/>
      <c r="OSA14" s="964"/>
      <c r="OSB14" s="964"/>
      <c r="OSC14" s="965"/>
      <c r="OSD14" s="966"/>
      <c r="OSE14" s="964"/>
      <c r="OSF14" s="964"/>
      <c r="OSG14" s="965"/>
      <c r="OSH14" s="966"/>
      <c r="OSI14" s="964"/>
      <c r="OSJ14" s="964"/>
      <c r="OSK14" s="965"/>
      <c r="OSL14" s="966"/>
      <c r="OSM14" s="964"/>
      <c r="OSN14" s="964"/>
      <c r="OSO14" s="965"/>
      <c r="OSP14" s="966"/>
      <c r="OSQ14" s="964"/>
      <c r="OSR14" s="964"/>
      <c r="OSS14" s="965"/>
      <c r="OST14" s="966"/>
      <c r="OSU14" s="964"/>
      <c r="OSV14" s="964"/>
      <c r="OSW14" s="965"/>
      <c r="OSX14" s="966"/>
      <c r="OSY14" s="964"/>
      <c r="OSZ14" s="964"/>
      <c r="OTA14" s="965"/>
      <c r="OTB14" s="966"/>
      <c r="OTC14" s="964"/>
      <c r="OTD14" s="964"/>
      <c r="OTE14" s="965"/>
      <c r="OTF14" s="966"/>
      <c r="OTG14" s="964"/>
      <c r="OTH14" s="964"/>
      <c r="OTI14" s="965"/>
      <c r="OTJ14" s="966"/>
      <c r="OTK14" s="964"/>
      <c r="OTL14" s="964"/>
      <c r="OTM14" s="965"/>
      <c r="OTN14" s="966"/>
      <c r="OTO14" s="964"/>
      <c r="OTP14" s="964"/>
      <c r="OTQ14" s="965"/>
      <c r="OTR14" s="966"/>
      <c r="OTS14" s="964"/>
      <c r="OTT14" s="964"/>
      <c r="OTU14" s="965"/>
      <c r="OTV14" s="966"/>
      <c r="OTW14" s="964"/>
      <c r="OTX14" s="964"/>
      <c r="OTY14" s="965"/>
      <c r="OTZ14" s="966"/>
      <c r="OUA14" s="964"/>
      <c r="OUB14" s="964"/>
      <c r="OUC14" s="965"/>
      <c r="OUD14" s="966"/>
      <c r="OUE14" s="964"/>
      <c r="OUF14" s="964"/>
      <c r="OUG14" s="965"/>
      <c r="OUH14" s="966"/>
      <c r="OUI14" s="964"/>
      <c r="OUJ14" s="964"/>
      <c r="OUK14" s="965"/>
      <c r="OUL14" s="966"/>
      <c r="OUM14" s="964"/>
      <c r="OUN14" s="964"/>
      <c r="OUO14" s="965"/>
      <c r="OUP14" s="966"/>
      <c r="OUQ14" s="964"/>
      <c r="OUR14" s="964"/>
      <c r="OUS14" s="965"/>
      <c r="OUT14" s="966"/>
      <c r="OUU14" s="964"/>
      <c r="OUV14" s="964"/>
      <c r="OUW14" s="965"/>
      <c r="OUX14" s="966"/>
      <c r="OUY14" s="964"/>
      <c r="OUZ14" s="964"/>
      <c r="OVA14" s="965"/>
      <c r="OVB14" s="966"/>
      <c r="OVC14" s="964"/>
      <c r="OVD14" s="964"/>
      <c r="OVE14" s="965"/>
      <c r="OVF14" s="966"/>
      <c r="OVG14" s="964"/>
      <c r="OVH14" s="964"/>
      <c r="OVI14" s="965"/>
      <c r="OVJ14" s="966"/>
      <c r="OVK14" s="964"/>
      <c r="OVL14" s="964"/>
      <c r="OVM14" s="965"/>
      <c r="OVN14" s="966"/>
      <c r="OVO14" s="964"/>
      <c r="OVP14" s="964"/>
      <c r="OVQ14" s="965"/>
      <c r="OVR14" s="966"/>
      <c r="OVS14" s="964"/>
      <c r="OVT14" s="964"/>
      <c r="OVU14" s="965"/>
      <c r="OVV14" s="966"/>
      <c r="OVW14" s="964"/>
      <c r="OVX14" s="964"/>
      <c r="OVY14" s="965"/>
      <c r="OVZ14" s="966"/>
      <c r="OWA14" s="964"/>
      <c r="OWB14" s="964"/>
      <c r="OWC14" s="965"/>
      <c r="OWD14" s="966"/>
      <c r="OWE14" s="964"/>
      <c r="OWF14" s="964"/>
      <c r="OWG14" s="965"/>
      <c r="OWH14" s="966"/>
      <c r="OWI14" s="964"/>
      <c r="OWJ14" s="964"/>
      <c r="OWK14" s="965"/>
      <c r="OWL14" s="966"/>
      <c r="OWM14" s="964"/>
      <c r="OWN14" s="964"/>
      <c r="OWO14" s="965"/>
      <c r="OWP14" s="966"/>
      <c r="OWQ14" s="964"/>
      <c r="OWR14" s="964"/>
      <c r="OWS14" s="965"/>
      <c r="OWT14" s="966"/>
      <c r="OWU14" s="964"/>
      <c r="OWV14" s="964"/>
      <c r="OWW14" s="965"/>
      <c r="OWX14" s="966"/>
      <c r="OWY14" s="964"/>
      <c r="OWZ14" s="964"/>
      <c r="OXA14" s="965"/>
      <c r="OXB14" s="966"/>
      <c r="OXC14" s="964"/>
      <c r="OXD14" s="964"/>
      <c r="OXE14" s="965"/>
      <c r="OXF14" s="966"/>
      <c r="OXG14" s="964"/>
      <c r="OXH14" s="964"/>
      <c r="OXI14" s="965"/>
      <c r="OXJ14" s="966"/>
      <c r="OXK14" s="964"/>
      <c r="OXL14" s="964"/>
      <c r="OXM14" s="965"/>
      <c r="OXN14" s="966"/>
      <c r="OXO14" s="964"/>
      <c r="OXP14" s="964"/>
      <c r="OXQ14" s="965"/>
      <c r="OXR14" s="966"/>
      <c r="OXS14" s="964"/>
      <c r="OXT14" s="964"/>
      <c r="OXU14" s="965"/>
      <c r="OXV14" s="966"/>
      <c r="OXW14" s="964"/>
      <c r="OXX14" s="964"/>
      <c r="OXY14" s="965"/>
      <c r="OXZ14" s="966"/>
      <c r="OYA14" s="964"/>
      <c r="OYB14" s="964"/>
      <c r="OYC14" s="965"/>
      <c r="OYD14" s="966"/>
      <c r="OYE14" s="964"/>
      <c r="OYF14" s="964"/>
      <c r="OYG14" s="965"/>
      <c r="OYH14" s="966"/>
      <c r="OYI14" s="964"/>
      <c r="OYJ14" s="964"/>
      <c r="OYK14" s="965"/>
      <c r="OYL14" s="966"/>
      <c r="OYM14" s="964"/>
      <c r="OYN14" s="964"/>
      <c r="OYO14" s="965"/>
      <c r="OYP14" s="966"/>
      <c r="OYQ14" s="964"/>
      <c r="OYR14" s="964"/>
      <c r="OYS14" s="965"/>
      <c r="OYT14" s="966"/>
      <c r="OYU14" s="964"/>
      <c r="OYV14" s="964"/>
      <c r="OYW14" s="965"/>
      <c r="OYX14" s="966"/>
      <c r="OYY14" s="964"/>
      <c r="OYZ14" s="964"/>
      <c r="OZA14" s="965"/>
      <c r="OZB14" s="966"/>
      <c r="OZC14" s="964"/>
      <c r="OZD14" s="964"/>
      <c r="OZE14" s="965"/>
      <c r="OZF14" s="966"/>
      <c r="OZG14" s="964"/>
      <c r="OZH14" s="964"/>
      <c r="OZI14" s="965"/>
      <c r="OZJ14" s="966"/>
      <c r="OZK14" s="964"/>
      <c r="OZL14" s="964"/>
      <c r="OZM14" s="965"/>
      <c r="OZN14" s="966"/>
      <c r="OZO14" s="964"/>
      <c r="OZP14" s="964"/>
      <c r="OZQ14" s="965"/>
      <c r="OZR14" s="966"/>
      <c r="OZS14" s="964"/>
      <c r="OZT14" s="964"/>
      <c r="OZU14" s="965"/>
      <c r="OZV14" s="966"/>
      <c r="OZW14" s="964"/>
      <c r="OZX14" s="964"/>
      <c r="OZY14" s="965"/>
      <c r="OZZ14" s="966"/>
      <c r="PAA14" s="964"/>
      <c r="PAB14" s="964"/>
      <c r="PAC14" s="965"/>
      <c r="PAD14" s="966"/>
      <c r="PAE14" s="964"/>
      <c r="PAF14" s="964"/>
      <c r="PAG14" s="965"/>
      <c r="PAH14" s="966"/>
      <c r="PAI14" s="964"/>
      <c r="PAJ14" s="964"/>
      <c r="PAK14" s="965"/>
      <c r="PAL14" s="966"/>
      <c r="PAM14" s="964"/>
      <c r="PAN14" s="964"/>
      <c r="PAO14" s="965"/>
      <c r="PAP14" s="966"/>
      <c r="PAQ14" s="964"/>
      <c r="PAR14" s="964"/>
      <c r="PAS14" s="965"/>
      <c r="PAT14" s="966"/>
      <c r="PAU14" s="964"/>
      <c r="PAV14" s="964"/>
      <c r="PAW14" s="965"/>
      <c r="PAX14" s="966"/>
      <c r="PAY14" s="964"/>
      <c r="PAZ14" s="964"/>
      <c r="PBA14" s="965"/>
      <c r="PBB14" s="966"/>
      <c r="PBC14" s="964"/>
      <c r="PBD14" s="964"/>
      <c r="PBE14" s="965"/>
      <c r="PBF14" s="966"/>
      <c r="PBG14" s="964"/>
      <c r="PBH14" s="964"/>
      <c r="PBI14" s="965"/>
      <c r="PBJ14" s="966"/>
      <c r="PBK14" s="964"/>
      <c r="PBL14" s="964"/>
      <c r="PBM14" s="965"/>
      <c r="PBN14" s="966"/>
      <c r="PBO14" s="964"/>
      <c r="PBP14" s="964"/>
      <c r="PBQ14" s="965"/>
      <c r="PBR14" s="966"/>
      <c r="PBS14" s="964"/>
      <c r="PBT14" s="964"/>
      <c r="PBU14" s="965"/>
      <c r="PBV14" s="966"/>
      <c r="PBW14" s="964"/>
      <c r="PBX14" s="964"/>
      <c r="PBY14" s="965"/>
      <c r="PBZ14" s="966"/>
      <c r="PCA14" s="964"/>
      <c r="PCB14" s="964"/>
      <c r="PCC14" s="965"/>
      <c r="PCD14" s="966"/>
      <c r="PCE14" s="964"/>
      <c r="PCF14" s="964"/>
      <c r="PCG14" s="965"/>
      <c r="PCH14" s="966"/>
      <c r="PCI14" s="964"/>
      <c r="PCJ14" s="964"/>
      <c r="PCK14" s="965"/>
      <c r="PCL14" s="966"/>
      <c r="PCM14" s="964"/>
      <c r="PCN14" s="964"/>
      <c r="PCO14" s="965"/>
      <c r="PCP14" s="966"/>
      <c r="PCQ14" s="964"/>
      <c r="PCR14" s="964"/>
      <c r="PCS14" s="965"/>
      <c r="PCT14" s="966"/>
      <c r="PCU14" s="964"/>
      <c r="PCV14" s="964"/>
      <c r="PCW14" s="965"/>
      <c r="PCX14" s="966"/>
      <c r="PCY14" s="964"/>
      <c r="PCZ14" s="964"/>
      <c r="PDA14" s="965"/>
      <c r="PDB14" s="966"/>
      <c r="PDC14" s="964"/>
      <c r="PDD14" s="964"/>
      <c r="PDE14" s="965"/>
      <c r="PDF14" s="966"/>
      <c r="PDG14" s="964"/>
      <c r="PDH14" s="964"/>
      <c r="PDI14" s="965"/>
      <c r="PDJ14" s="966"/>
      <c r="PDK14" s="964"/>
      <c r="PDL14" s="964"/>
      <c r="PDM14" s="965"/>
      <c r="PDN14" s="966"/>
      <c r="PDO14" s="964"/>
      <c r="PDP14" s="964"/>
      <c r="PDQ14" s="965"/>
      <c r="PDR14" s="966"/>
      <c r="PDS14" s="964"/>
      <c r="PDT14" s="964"/>
      <c r="PDU14" s="965"/>
      <c r="PDV14" s="966"/>
      <c r="PDW14" s="964"/>
      <c r="PDX14" s="964"/>
      <c r="PDY14" s="965"/>
      <c r="PDZ14" s="966"/>
      <c r="PEA14" s="964"/>
      <c r="PEB14" s="964"/>
      <c r="PEC14" s="965"/>
      <c r="PED14" s="966"/>
      <c r="PEE14" s="964"/>
      <c r="PEF14" s="964"/>
      <c r="PEG14" s="965"/>
      <c r="PEH14" s="966"/>
      <c r="PEI14" s="964"/>
      <c r="PEJ14" s="964"/>
      <c r="PEK14" s="965"/>
      <c r="PEL14" s="966"/>
      <c r="PEM14" s="964"/>
      <c r="PEN14" s="964"/>
      <c r="PEO14" s="965"/>
      <c r="PEP14" s="966"/>
      <c r="PEQ14" s="964"/>
      <c r="PER14" s="964"/>
      <c r="PES14" s="965"/>
      <c r="PET14" s="966"/>
      <c r="PEU14" s="964"/>
      <c r="PEV14" s="964"/>
      <c r="PEW14" s="965"/>
      <c r="PEX14" s="966"/>
      <c r="PEY14" s="964"/>
      <c r="PEZ14" s="964"/>
      <c r="PFA14" s="965"/>
      <c r="PFB14" s="966"/>
      <c r="PFC14" s="964"/>
      <c r="PFD14" s="964"/>
      <c r="PFE14" s="965"/>
      <c r="PFF14" s="966"/>
      <c r="PFG14" s="964"/>
      <c r="PFH14" s="964"/>
      <c r="PFI14" s="965"/>
      <c r="PFJ14" s="966"/>
      <c r="PFK14" s="964"/>
      <c r="PFL14" s="964"/>
      <c r="PFM14" s="965"/>
      <c r="PFN14" s="966"/>
      <c r="PFO14" s="964"/>
      <c r="PFP14" s="964"/>
      <c r="PFQ14" s="965"/>
      <c r="PFR14" s="966"/>
      <c r="PFS14" s="964"/>
      <c r="PFT14" s="964"/>
      <c r="PFU14" s="965"/>
      <c r="PFV14" s="966"/>
      <c r="PFW14" s="964"/>
      <c r="PFX14" s="964"/>
      <c r="PFY14" s="965"/>
      <c r="PFZ14" s="966"/>
      <c r="PGA14" s="964"/>
      <c r="PGB14" s="964"/>
      <c r="PGC14" s="965"/>
      <c r="PGD14" s="966"/>
      <c r="PGE14" s="964"/>
      <c r="PGF14" s="964"/>
      <c r="PGG14" s="965"/>
      <c r="PGH14" s="966"/>
      <c r="PGI14" s="964"/>
      <c r="PGJ14" s="964"/>
      <c r="PGK14" s="965"/>
      <c r="PGL14" s="966"/>
      <c r="PGM14" s="964"/>
      <c r="PGN14" s="964"/>
      <c r="PGO14" s="965"/>
      <c r="PGP14" s="966"/>
      <c r="PGQ14" s="964"/>
      <c r="PGR14" s="964"/>
      <c r="PGS14" s="965"/>
      <c r="PGT14" s="966"/>
      <c r="PGU14" s="964"/>
      <c r="PGV14" s="964"/>
      <c r="PGW14" s="965"/>
      <c r="PGX14" s="966"/>
      <c r="PGY14" s="964"/>
      <c r="PGZ14" s="964"/>
      <c r="PHA14" s="965"/>
      <c r="PHB14" s="966"/>
      <c r="PHC14" s="964"/>
      <c r="PHD14" s="964"/>
      <c r="PHE14" s="965"/>
      <c r="PHF14" s="966"/>
      <c r="PHG14" s="964"/>
      <c r="PHH14" s="964"/>
      <c r="PHI14" s="965"/>
      <c r="PHJ14" s="966"/>
      <c r="PHK14" s="964"/>
      <c r="PHL14" s="964"/>
      <c r="PHM14" s="965"/>
      <c r="PHN14" s="966"/>
      <c r="PHO14" s="964"/>
      <c r="PHP14" s="964"/>
      <c r="PHQ14" s="965"/>
      <c r="PHR14" s="966"/>
      <c r="PHS14" s="964"/>
      <c r="PHT14" s="964"/>
      <c r="PHU14" s="965"/>
      <c r="PHV14" s="966"/>
      <c r="PHW14" s="964"/>
      <c r="PHX14" s="964"/>
      <c r="PHY14" s="965"/>
      <c r="PHZ14" s="966"/>
      <c r="PIA14" s="964"/>
      <c r="PIB14" s="964"/>
      <c r="PIC14" s="965"/>
      <c r="PID14" s="966"/>
      <c r="PIE14" s="964"/>
      <c r="PIF14" s="964"/>
      <c r="PIG14" s="965"/>
      <c r="PIH14" s="966"/>
      <c r="PII14" s="964"/>
      <c r="PIJ14" s="964"/>
      <c r="PIK14" s="965"/>
      <c r="PIL14" s="966"/>
      <c r="PIM14" s="964"/>
      <c r="PIN14" s="964"/>
      <c r="PIO14" s="965"/>
      <c r="PIP14" s="966"/>
      <c r="PIQ14" s="964"/>
      <c r="PIR14" s="964"/>
      <c r="PIS14" s="965"/>
      <c r="PIT14" s="966"/>
      <c r="PIU14" s="964"/>
      <c r="PIV14" s="964"/>
      <c r="PIW14" s="965"/>
      <c r="PIX14" s="966"/>
      <c r="PIY14" s="964"/>
      <c r="PIZ14" s="964"/>
      <c r="PJA14" s="965"/>
      <c r="PJB14" s="966"/>
      <c r="PJC14" s="964"/>
      <c r="PJD14" s="964"/>
      <c r="PJE14" s="965"/>
      <c r="PJF14" s="966"/>
      <c r="PJG14" s="964"/>
      <c r="PJH14" s="964"/>
      <c r="PJI14" s="965"/>
      <c r="PJJ14" s="966"/>
      <c r="PJK14" s="964"/>
      <c r="PJL14" s="964"/>
      <c r="PJM14" s="965"/>
      <c r="PJN14" s="966"/>
      <c r="PJO14" s="964"/>
      <c r="PJP14" s="964"/>
      <c r="PJQ14" s="965"/>
      <c r="PJR14" s="966"/>
      <c r="PJS14" s="964"/>
      <c r="PJT14" s="964"/>
      <c r="PJU14" s="965"/>
      <c r="PJV14" s="966"/>
      <c r="PJW14" s="964"/>
      <c r="PJX14" s="964"/>
      <c r="PJY14" s="965"/>
      <c r="PJZ14" s="966"/>
      <c r="PKA14" s="964"/>
      <c r="PKB14" s="964"/>
      <c r="PKC14" s="965"/>
      <c r="PKD14" s="966"/>
      <c r="PKE14" s="964"/>
      <c r="PKF14" s="964"/>
      <c r="PKG14" s="965"/>
      <c r="PKH14" s="966"/>
      <c r="PKI14" s="964"/>
      <c r="PKJ14" s="964"/>
      <c r="PKK14" s="965"/>
      <c r="PKL14" s="966"/>
      <c r="PKM14" s="964"/>
      <c r="PKN14" s="964"/>
      <c r="PKO14" s="965"/>
      <c r="PKP14" s="966"/>
      <c r="PKQ14" s="964"/>
      <c r="PKR14" s="964"/>
      <c r="PKS14" s="965"/>
      <c r="PKT14" s="966"/>
      <c r="PKU14" s="964"/>
      <c r="PKV14" s="964"/>
      <c r="PKW14" s="965"/>
      <c r="PKX14" s="966"/>
      <c r="PKY14" s="964"/>
      <c r="PKZ14" s="964"/>
      <c r="PLA14" s="965"/>
      <c r="PLB14" s="966"/>
      <c r="PLC14" s="964"/>
      <c r="PLD14" s="964"/>
      <c r="PLE14" s="965"/>
      <c r="PLF14" s="966"/>
      <c r="PLG14" s="964"/>
      <c r="PLH14" s="964"/>
      <c r="PLI14" s="965"/>
      <c r="PLJ14" s="966"/>
      <c r="PLK14" s="964"/>
      <c r="PLL14" s="964"/>
      <c r="PLM14" s="965"/>
      <c r="PLN14" s="966"/>
      <c r="PLO14" s="964"/>
      <c r="PLP14" s="964"/>
      <c r="PLQ14" s="965"/>
      <c r="PLR14" s="966"/>
      <c r="PLS14" s="964"/>
      <c r="PLT14" s="964"/>
      <c r="PLU14" s="965"/>
      <c r="PLV14" s="966"/>
      <c r="PLW14" s="964"/>
      <c r="PLX14" s="964"/>
      <c r="PLY14" s="965"/>
      <c r="PLZ14" s="966"/>
      <c r="PMA14" s="964"/>
      <c r="PMB14" s="964"/>
      <c r="PMC14" s="965"/>
      <c r="PMD14" s="966"/>
      <c r="PME14" s="964"/>
      <c r="PMF14" s="964"/>
      <c r="PMG14" s="965"/>
      <c r="PMH14" s="966"/>
      <c r="PMI14" s="964"/>
      <c r="PMJ14" s="964"/>
      <c r="PMK14" s="965"/>
      <c r="PML14" s="966"/>
      <c r="PMM14" s="964"/>
      <c r="PMN14" s="964"/>
      <c r="PMO14" s="965"/>
      <c r="PMP14" s="966"/>
      <c r="PMQ14" s="964"/>
      <c r="PMR14" s="964"/>
      <c r="PMS14" s="965"/>
      <c r="PMT14" s="966"/>
      <c r="PMU14" s="964"/>
      <c r="PMV14" s="964"/>
      <c r="PMW14" s="965"/>
      <c r="PMX14" s="966"/>
      <c r="PMY14" s="964"/>
      <c r="PMZ14" s="964"/>
      <c r="PNA14" s="965"/>
      <c r="PNB14" s="966"/>
      <c r="PNC14" s="964"/>
      <c r="PND14" s="964"/>
      <c r="PNE14" s="965"/>
      <c r="PNF14" s="966"/>
      <c r="PNG14" s="964"/>
      <c r="PNH14" s="964"/>
      <c r="PNI14" s="965"/>
      <c r="PNJ14" s="966"/>
      <c r="PNK14" s="964"/>
      <c r="PNL14" s="964"/>
      <c r="PNM14" s="965"/>
      <c r="PNN14" s="966"/>
      <c r="PNO14" s="964"/>
      <c r="PNP14" s="964"/>
      <c r="PNQ14" s="965"/>
      <c r="PNR14" s="966"/>
      <c r="PNS14" s="964"/>
      <c r="PNT14" s="964"/>
      <c r="PNU14" s="965"/>
      <c r="PNV14" s="966"/>
      <c r="PNW14" s="964"/>
      <c r="PNX14" s="964"/>
      <c r="PNY14" s="965"/>
      <c r="PNZ14" s="966"/>
      <c r="POA14" s="964"/>
      <c r="POB14" s="964"/>
      <c r="POC14" s="965"/>
      <c r="POD14" s="966"/>
      <c r="POE14" s="964"/>
      <c r="POF14" s="964"/>
      <c r="POG14" s="965"/>
      <c r="POH14" s="966"/>
      <c r="POI14" s="964"/>
      <c r="POJ14" s="964"/>
      <c r="POK14" s="965"/>
      <c r="POL14" s="966"/>
      <c r="POM14" s="964"/>
      <c r="PON14" s="964"/>
      <c r="POO14" s="965"/>
      <c r="POP14" s="966"/>
      <c r="POQ14" s="964"/>
      <c r="POR14" s="964"/>
      <c r="POS14" s="965"/>
      <c r="POT14" s="966"/>
      <c r="POU14" s="964"/>
      <c r="POV14" s="964"/>
      <c r="POW14" s="965"/>
      <c r="POX14" s="966"/>
      <c r="POY14" s="964"/>
      <c r="POZ14" s="964"/>
      <c r="PPA14" s="965"/>
      <c r="PPB14" s="966"/>
      <c r="PPC14" s="964"/>
      <c r="PPD14" s="964"/>
      <c r="PPE14" s="965"/>
      <c r="PPF14" s="966"/>
      <c r="PPG14" s="964"/>
      <c r="PPH14" s="964"/>
      <c r="PPI14" s="965"/>
      <c r="PPJ14" s="966"/>
      <c r="PPK14" s="964"/>
      <c r="PPL14" s="964"/>
      <c r="PPM14" s="965"/>
      <c r="PPN14" s="966"/>
      <c r="PPO14" s="964"/>
      <c r="PPP14" s="964"/>
      <c r="PPQ14" s="965"/>
      <c r="PPR14" s="966"/>
      <c r="PPS14" s="964"/>
      <c r="PPT14" s="964"/>
      <c r="PPU14" s="965"/>
      <c r="PPV14" s="966"/>
      <c r="PPW14" s="964"/>
      <c r="PPX14" s="964"/>
      <c r="PPY14" s="965"/>
      <c r="PPZ14" s="966"/>
      <c r="PQA14" s="964"/>
      <c r="PQB14" s="964"/>
      <c r="PQC14" s="965"/>
      <c r="PQD14" s="966"/>
      <c r="PQE14" s="964"/>
      <c r="PQF14" s="964"/>
      <c r="PQG14" s="965"/>
      <c r="PQH14" s="966"/>
      <c r="PQI14" s="964"/>
      <c r="PQJ14" s="964"/>
      <c r="PQK14" s="965"/>
      <c r="PQL14" s="966"/>
      <c r="PQM14" s="964"/>
      <c r="PQN14" s="964"/>
      <c r="PQO14" s="965"/>
      <c r="PQP14" s="966"/>
      <c r="PQQ14" s="964"/>
      <c r="PQR14" s="964"/>
      <c r="PQS14" s="965"/>
      <c r="PQT14" s="966"/>
      <c r="PQU14" s="964"/>
      <c r="PQV14" s="964"/>
      <c r="PQW14" s="965"/>
      <c r="PQX14" s="966"/>
      <c r="PQY14" s="964"/>
      <c r="PQZ14" s="964"/>
      <c r="PRA14" s="965"/>
      <c r="PRB14" s="966"/>
      <c r="PRC14" s="964"/>
      <c r="PRD14" s="964"/>
      <c r="PRE14" s="965"/>
      <c r="PRF14" s="966"/>
      <c r="PRG14" s="964"/>
      <c r="PRH14" s="964"/>
      <c r="PRI14" s="965"/>
      <c r="PRJ14" s="966"/>
      <c r="PRK14" s="964"/>
      <c r="PRL14" s="964"/>
      <c r="PRM14" s="965"/>
      <c r="PRN14" s="966"/>
      <c r="PRO14" s="964"/>
      <c r="PRP14" s="964"/>
      <c r="PRQ14" s="965"/>
      <c r="PRR14" s="966"/>
      <c r="PRS14" s="964"/>
      <c r="PRT14" s="964"/>
      <c r="PRU14" s="965"/>
      <c r="PRV14" s="966"/>
      <c r="PRW14" s="964"/>
      <c r="PRX14" s="964"/>
      <c r="PRY14" s="965"/>
      <c r="PRZ14" s="966"/>
      <c r="PSA14" s="964"/>
      <c r="PSB14" s="964"/>
      <c r="PSC14" s="965"/>
      <c r="PSD14" s="966"/>
      <c r="PSE14" s="964"/>
      <c r="PSF14" s="964"/>
      <c r="PSG14" s="965"/>
      <c r="PSH14" s="966"/>
      <c r="PSI14" s="964"/>
      <c r="PSJ14" s="964"/>
      <c r="PSK14" s="965"/>
      <c r="PSL14" s="966"/>
      <c r="PSM14" s="964"/>
      <c r="PSN14" s="964"/>
      <c r="PSO14" s="965"/>
      <c r="PSP14" s="966"/>
      <c r="PSQ14" s="964"/>
      <c r="PSR14" s="964"/>
      <c r="PSS14" s="965"/>
      <c r="PST14" s="966"/>
      <c r="PSU14" s="964"/>
      <c r="PSV14" s="964"/>
      <c r="PSW14" s="965"/>
      <c r="PSX14" s="966"/>
      <c r="PSY14" s="964"/>
      <c r="PSZ14" s="964"/>
      <c r="PTA14" s="965"/>
      <c r="PTB14" s="966"/>
      <c r="PTC14" s="964"/>
      <c r="PTD14" s="964"/>
      <c r="PTE14" s="965"/>
      <c r="PTF14" s="966"/>
      <c r="PTG14" s="964"/>
      <c r="PTH14" s="964"/>
      <c r="PTI14" s="965"/>
      <c r="PTJ14" s="966"/>
      <c r="PTK14" s="964"/>
      <c r="PTL14" s="964"/>
      <c r="PTM14" s="965"/>
      <c r="PTN14" s="966"/>
      <c r="PTO14" s="964"/>
      <c r="PTP14" s="964"/>
      <c r="PTQ14" s="965"/>
      <c r="PTR14" s="966"/>
      <c r="PTS14" s="964"/>
      <c r="PTT14" s="964"/>
      <c r="PTU14" s="965"/>
      <c r="PTV14" s="966"/>
      <c r="PTW14" s="964"/>
      <c r="PTX14" s="964"/>
      <c r="PTY14" s="965"/>
      <c r="PTZ14" s="966"/>
      <c r="PUA14" s="964"/>
      <c r="PUB14" s="964"/>
      <c r="PUC14" s="965"/>
      <c r="PUD14" s="966"/>
      <c r="PUE14" s="964"/>
      <c r="PUF14" s="964"/>
      <c r="PUG14" s="965"/>
      <c r="PUH14" s="966"/>
      <c r="PUI14" s="964"/>
      <c r="PUJ14" s="964"/>
      <c r="PUK14" s="965"/>
      <c r="PUL14" s="966"/>
      <c r="PUM14" s="964"/>
      <c r="PUN14" s="964"/>
      <c r="PUO14" s="965"/>
      <c r="PUP14" s="966"/>
      <c r="PUQ14" s="964"/>
      <c r="PUR14" s="964"/>
      <c r="PUS14" s="965"/>
      <c r="PUT14" s="966"/>
      <c r="PUU14" s="964"/>
      <c r="PUV14" s="964"/>
      <c r="PUW14" s="965"/>
      <c r="PUX14" s="966"/>
      <c r="PUY14" s="964"/>
      <c r="PUZ14" s="964"/>
      <c r="PVA14" s="965"/>
      <c r="PVB14" s="966"/>
      <c r="PVC14" s="964"/>
      <c r="PVD14" s="964"/>
      <c r="PVE14" s="965"/>
      <c r="PVF14" s="966"/>
      <c r="PVG14" s="964"/>
      <c r="PVH14" s="964"/>
      <c r="PVI14" s="965"/>
      <c r="PVJ14" s="966"/>
      <c r="PVK14" s="964"/>
      <c r="PVL14" s="964"/>
      <c r="PVM14" s="965"/>
      <c r="PVN14" s="966"/>
      <c r="PVO14" s="964"/>
      <c r="PVP14" s="964"/>
      <c r="PVQ14" s="965"/>
      <c r="PVR14" s="966"/>
      <c r="PVS14" s="964"/>
      <c r="PVT14" s="964"/>
      <c r="PVU14" s="965"/>
      <c r="PVV14" s="966"/>
      <c r="PVW14" s="964"/>
      <c r="PVX14" s="964"/>
      <c r="PVY14" s="965"/>
      <c r="PVZ14" s="966"/>
      <c r="PWA14" s="964"/>
      <c r="PWB14" s="964"/>
      <c r="PWC14" s="965"/>
      <c r="PWD14" s="966"/>
      <c r="PWE14" s="964"/>
      <c r="PWF14" s="964"/>
      <c r="PWG14" s="965"/>
      <c r="PWH14" s="966"/>
      <c r="PWI14" s="964"/>
      <c r="PWJ14" s="964"/>
      <c r="PWK14" s="965"/>
      <c r="PWL14" s="966"/>
      <c r="PWM14" s="964"/>
      <c r="PWN14" s="964"/>
      <c r="PWO14" s="965"/>
      <c r="PWP14" s="966"/>
      <c r="PWQ14" s="964"/>
      <c r="PWR14" s="964"/>
      <c r="PWS14" s="965"/>
      <c r="PWT14" s="966"/>
      <c r="PWU14" s="964"/>
      <c r="PWV14" s="964"/>
      <c r="PWW14" s="965"/>
      <c r="PWX14" s="966"/>
      <c r="PWY14" s="964"/>
      <c r="PWZ14" s="964"/>
      <c r="PXA14" s="965"/>
      <c r="PXB14" s="966"/>
      <c r="PXC14" s="964"/>
      <c r="PXD14" s="964"/>
      <c r="PXE14" s="965"/>
      <c r="PXF14" s="966"/>
      <c r="PXG14" s="964"/>
      <c r="PXH14" s="964"/>
      <c r="PXI14" s="965"/>
      <c r="PXJ14" s="966"/>
      <c r="PXK14" s="964"/>
      <c r="PXL14" s="964"/>
      <c r="PXM14" s="965"/>
      <c r="PXN14" s="966"/>
      <c r="PXO14" s="964"/>
      <c r="PXP14" s="964"/>
      <c r="PXQ14" s="965"/>
      <c r="PXR14" s="966"/>
      <c r="PXS14" s="964"/>
      <c r="PXT14" s="964"/>
      <c r="PXU14" s="965"/>
      <c r="PXV14" s="966"/>
      <c r="PXW14" s="964"/>
      <c r="PXX14" s="964"/>
      <c r="PXY14" s="965"/>
      <c r="PXZ14" s="966"/>
      <c r="PYA14" s="964"/>
      <c r="PYB14" s="964"/>
      <c r="PYC14" s="965"/>
      <c r="PYD14" s="966"/>
      <c r="PYE14" s="964"/>
      <c r="PYF14" s="964"/>
      <c r="PYG14" s="965"/>
      <c r="PYH14" s="966"/>
      <c r="PYI14" s="964"/>
      <c r="PYJ14" s="964"/>
      <c r="PYK14" s="965"/>
      <c r="PYL14" s="966"/>
      <c r="PYM14" s="964"/>
      <c r="PYN14" s="964"/>
      <c r="PYO14" s="965"/>
      <c r="PYP14" s="966"/>
      <c r="PYQ14" s="964"/>
      <c r="PYR14" s="964"/>
      <c r="PYS14" s="965"/>
      <c r="PYT14" s="966"/>
      <c r="PYU14" s="964"/>
      <c r="PYV14" s="964"/>
      <c r="PYW14" s="965"/>
      <c r="PYX14" s="966"/>
      <c r="PYY14" s="964"/>
      <c r="PYZ14" s="964"/>
      <c r="PZA14" s="965"/>
      <c r="PZB14" s="966"/>
      <c r="PZC14" s="964"/>
      <c r="PZD14" s="964"/>
      <c r="PZE14" s="965"/>
      <c r="PZF14" s="966"/>
      <c r="PZG14" s="964"/>
      <c r="PZH14" s="964"/>
      <c r="PZI14" s="965"/>
      <c r="PZJ14" s="966"/>
      <c r="PZK14" s="964"/>
      <c r="PZL14" s="964"/>
      <c r="PZM14" s="965"/>
      <c r="PZN14" s="966"/>
      <c r="PZO14" s="964"/>
      <c r="PZP14" s="964"/>
      <c r="PZQ14" s="965"/>
      <c r="PZR14" s="966"/>
      <c r="PZS14" s="964"/>
      <c r="PZT14" s="964"/>
      <c r="PZU14" s="965"/>
      <c r="PZV14" s="966"/>
      <c r="PZW14" s="964"/>
      <c r="PZX14" s="964"/>
      <c r="PZY14" s="965"/>
      <c r="PZZ14" s="966"/>
      <c r="QAA14" s="964"/>
      <c r="QAB14" s="964"/>
      <c r="QAC14" s="965"/>
      <c r="QAD14" s="966"/>
      <c r="QAE14" s="964"/>
      <c r="QAF14" s="964"/>
      <c r="QAG14" s="965"/>
      <c r="QAH14" s="966"/>
      <c r="QAI14" s="964"/>
      <c r="QAJ14" s="964"/>
      <c r="QAK14" s="965"/>
      <c r="QAL14" s="966"/>
      <c r="QAM14" s="964"/>
      <c r="QAN14" s="964"/>
      <c r="QAO14" s="965"/>
      <c r="QAP14" s="966"/>
      <c r="QAQ14" s="964"/>
      <c r="QAR14" s="964"/>
      <c r="QAS14" s="965"/>
      <c r="QAT14" s="966"/>
      <c r="QAU14" s="964"/>
      <c r="QAV14" s="964"/>
      <c r="QAW14" s="965"/>
      <c r="QAX14" s="966"/>
      <c r="QAY14" s="964"/>
      <c r="QAZ14" s="964"/>
      <c r="QBA14" s="965"/>
      <c r="QBB14" s="966"/>
      <c r="QBC14" s="964"/>
      <c r="QBD14" s="964"/>
      <c r="QBE14" s="965"/>
      <c r="QBF14" s="966"/>
      <c r="QBG14" s="964"/>
      <c r="QBH14" s="964"/>
      <c r="QBI14" s="965"/>
      <c r="QBJ14" s="966"/>
      <c r="QBK14" s="964"/>
      <c r="QBL14" s="964"/>
      <c r="QBM14" s="965"/>
      <c r="QBN14" s="966"/>
      <c r="QBO14" s="964"/>
      <c r="QBP14" s="964"/>
      <c r="QBQ14" s="965"/>
      <c r="QBR14" s="966"/>
      <c r="QBS14" s="964"/>
      <c r="QBT14" s="964"/>
      <c r="QBU14" s="965"/>
      <c r="QBV14" s="966"/>
      <c r="QBW14" s="964"/>
      <c r="QBX14" s="964"/>
      <c r="QBY14" s="965"/>
      <c r="QBZ14" s="966"/>
      <c r="QCA14" s="964"/>
      <c r="QCB14" s="964"/>
      <c r="QCC14" s="965"/>
      <c r="QCD14" s="966"/>
      <c r="QCE14" s="964"/>
      <c r="QCF14" s="964"/>
      <c r="QCG14" s="965"/>
      <c r="QCH14" s="966"/>
      <c r="QCI14" s="964"/>
      <c r="QCJ14" s="964"/>
      <c r="QCK14" s="965"/>
      <c r="QCL14" s="966"/>
      <c r="QCM14" s="964"/>
      <c r="QCN14" s="964"/>
      <c r="QCO14" s="965"/>
      <c r="QCP14" s="966"/>
      <c r="QCQ14" s="964"/>
      <c r="QCR14" s="964"/>
      <c r="QCS14" s="965"/>
      <c r="QCT14" s="966"/>
      <c r="QCU14" s="964"/>
      <c r="QCV14" s="964"/>
      <c r="QCW14" s="965"/>
      <c r="QCX14" s="966"/>
      <c r="QCY14" s="964"/>
      <c r="QCZ14" s="964"/>
      <c r="QDA14" s="965"/>
      <c r="QDB14" s="966"/>
      <c r="QDC14" s="964"/>
      <c r="QDD14" s="964"/>
      <c r="QDE14" s="965"/>
      <c r="QDF14" s="966"/>
      <c r="QDG14" s="964"/>
      <c r="QDH14" s="964"/>
      <c r="QDI14" s="965"/>
      <c r="QDJ14" s="966"/>
      <c r="QDK14" s="964"/>
      <c r="QDL14" s="964"/>
      <c r="QDM14" s="965"/>
      <c r="QDN14" s="966"/>
      <c r="QDO14" s="964"/>
      <c r="QDP14" s="964"/>
      <c r="QDQ14" s="965"/>
      <c r="QDR14" s="966"/>
      <c r="QDS14" s="964"/>
      <c r="QDT14" s="964"/>
      <c r="QDU14" s="965"/>
      <c r="QDV14" s="966"/>
      <c r="QDW14" s="964"/>
      <c r="QDX14" s="964"/>
      <c r="QDY14" s="965"/>
      <c r="QDZ14" s="966"/>
      <c r="QEA14" s="964"/>
      <c r="QEB14" s="964"/>
      <c r="QEC14" s="965"/>
      <c r="QED14" s="966"/>
      <c r="QEE14" s="964"/>
      <c r="QEF14" s="964"/>
      <c r="QEG14" s="965"/>
      <c r="QEH14" s="966"/>
      <c r="QEI14" s="964"/>
      <c r="QEJ14" s="964"/>
      <c r="QEK14" s="965"/>
      <c r="QEL14" s="966"/>
      <c r="QEM14" s="964"/>
      <c r="QEN14" s="964"/>
      <c r="QEO14" s="965"/>
      <c r="QEP14" s="966"/>
      <c r="QEQ14" s="964"/>
      <c r="QER14" s="964"/>
      <c r="QES14" s="965"/>
      <c r="QET14" s="966"/>
      <c r="QEU14" s="964"/>
      <c r="QEV14" s="964"/>
      <c r="QEW14" s="965"/>
      <c r="QEX14" s="966"/>
      <c r="QEY14" s="964"/>
      <c r="QEZ14" s="964"/>
      <c r="QFA14" s="965"/>
      <c r="QFB14" s="966"/>
      <c r="QFC14" s="964"/>
      <c r="QFD14" s="964"/>
      <c r="QFE14" s="965"/>
      <c r="QFF14" s="966"/>
      <c r="QFG14" s="964"/>
      <c r="QFH14" s="964"/>
      <c r="QFI14" s="965"/>
      <c r="QFJ14" s="966"/>
      <c r="QFK14" s="964"/>
      <c r="QFL14" s="964"/>
      <c r="QFM14" s="965"/>
      <c r="QFN14" s="966"/>
      <c r="QFO14" s="964"/>
      <c r="QFP14" s="964"/>
      <c r="QFQ14" s="965"/>
      <c r="QFR14" s="966"/>
      <c r="QFS14" s="964"/>
      <c r="QFT14" s="964"/>
      <c r="QFU14" s="965"/>
      <c r="QFV14" s="966"/>
      <c r="QFW14" s="964"/>
      <c r="QFX14" s="964"/>
      <c r="QFY14" s="965"/>
      <c r="QFZ14" s="966"/>
      <c r="QGA14" s="964"/>
      <c r="QGB14" s="964"/>
      <c r="QGC14" s="965"/>
      <c r="QGD14" s="966"/>
      <c r="QGE14" s="964"/>
      <c r="QGF14" s="964"/>
      <c r="QGG14" s="965"/>
      <c r="QGH14" s="966"/>
      <c r="QGI14" s="964"/>
      <c r="QGJ14" s="964"/>
      <c r="QGK14" s="965"/>
      <c r="QGL14" s="966"/>
      <c r="QGM14" s="964"/>
      <c r="QGN14" s="964"/>
      <c r="QGO14" s="965"/>
      <c r="QGP14" s="966"/>
      <c r="QGQ14" s="964"/>
      <c r="QGR14" s="964"/>
      <c r="QGS14" s="965"/>
      <c r="QGT14" s="966"/>
      <c r="QGU14" s="964"/>
      <c r="QGV14" s="964"/>
      <c r="QGW14" s="965"/>
      <c r="QGX14" s="966"/>
      <c r="QGY14" s="964"/>
      <c r="QGZ14" s="964"/>
      <c r="QHA14" s="965"/>
      <c r="QHB14" s="966"/>
      <c r="QHC14" s="964"/>
      <c r="QHD14" s="964"/>
      <c r="QHE14" s="965"/>
      <c r="QHF14" s="966"/>
      <c r="QHG14" s="964"/>
      <c r="QHH14" s="964"/>
      <c r="QHI14" s="965"/>
      <c r="QHJ14" s="966"/>
      <c r="QHK14" s="964"/>
      <c r="QHL14" s="964"/>
      <c r="QHM14" s="965"/>
      <c r="QHN14" s="966"/>
      <c r="QHO14" s="964"/>
      <c r="QHP14" s="964"/>
      <c r="QHQ14" s="965"/>
      <c r="QHR14" s="966"/>
      <c r="QHS14" s="964"/>
      <c r="QHT14" s="964"/>
      <c r="QHU14" s="965"/>
      <c r="QHV14" s="966"/>
      <c r="QHW14" s="964"/>
      <c r="QHX14" s="964"/>
      <c r="QHY14" s="965"/>
      <c r="QHZ14" s="966"/>
      <c r="QIA14" s="964"/>
      <c r="QIB14" s="964"/>
      <c r="QIC14" s="965"/>
      <c r="QID14" s="966"/>
      <c r="QIE14" s="964"/>
      <c r="QIF14" s="964"/>
      <c r="QIG14" s="965"/>
      <c r="QIH14" s="966"/>
      <c r="QII14" s="964"/>
      <c r="QIJ14" s="964"/>
      <c r="QIK14" s="965"/>
      <c r="QIL14" s="966"/>
      <c r="QIM14" s="964"/>
      <c r="QIN14" s="964"/>
      <c r="QIO14" s="965"/>
      <c r="QIP14" s="966"/>
      <c r="QIQ14" s="964"/>
      <c r="QIR14" s="964"/>
      <c r="QIS14" s="965"/>
      <c r="QIT14" s="966"/>
      <c r="QIU14" s="964"/>
      <c r="QIV14" s="964"/>
      <c r="QIW14" s="965"/>
      <c r="QIX14" s="966"/>
      <c r="QIY14" s="964"/>
      <c r="QIZ14" s="964"/>
      <c r="QJA14" s="965"/>
      <c r="QJB14" s="966"/>
      <c r="QJC14" s="964"/>
      <c r="QJD14" s="964"/>
      <c r="QJE14" s="965"/>
      <c r="QJF14" s="966"/>
      <c r="QJG14" s="964"/>
      <c r="QJH14" s="964"/>
      <c r="QJI14" s="965"/>
      <c r="QJJ14" s="966"/>
      <c r="QJK14" s="964"/>
      <c r="QJL14" s="964"/>
      <c r="QJM14" s="965"/>
      <c r="QJN14" s="966"/>
      <c r="QJO14" s="964"/>
      <c r="QJP14" s="964"/>
      <c r="QJQ14" s="965"/>
      <c r="QJR14" s="966"/>
      <c r="QJS14" s="964"/>
      <c r="QJT14" s="964"/>
      <c r="QJU14" s="965"/>
      <c r="QJV14" s="966"/>
      <c r="QJW14" s="964"/>
      <c r="QJX14" s="964"/>
      <c r="QJY14" s="965"/>
      <c r="QJZ14" s="966"/>
      <c r="QKA14" s="964"/>
      <c r="QKB14" s="964"/>
      <c r="QKC14" s="965"/>
      <c r="QKD14" s="966"/>
      <c r="QKE14" s="964"/>
      <c r="QKF14" s="964"/>
      <c r="QKG14" s="965"/>
      <c r="QKH14" s="966"/>
      <c r="QKI14" s="964"/>
      <c r="QKJ14" s="964"/>
      <c r="QKK14" s="965"/>
      <c r="QKL14" s="966"/>
      <c r="QKM14" s="964"/>
      <c r="QKN14" s="964"/>
      <c r="QKO14" s="965"/>
      <c r="QKP14" s="966"/>
      <c r="QKQ14" s="964"/>
      <c r="QKR14" s="964"/>
      <c r="QKS14" s="965"/>
      <c r="QKT14" s="966"/>
      <c r="QKU14" s="964"/>
      <c r="QKV14" s="964"/>
      <c r="QKW14" s="965"/>
      <c r="QKX14" s="966"/>
      <c r="QKY14" s="964"/>
      <c r="QKZ14" s="964"/>
      <c r="QLA14" s="965"/>
      <c r="QLB14" s="966"/>
      <c r="QLC14" s="964"/>
      <c r="QLD14" s="964"/>
      <c r="QLE14" s="965"/>
      <c r="QLF14" s="966"/>
      <c r="QLG14" s="964"/>
      <c r="QLH14" s="964"/>
      <c r="QLI14" s="965"/>
      <c r="QLJ14" s="966"/>
      <c r="QLK14" s="964"/>
      <c r="QLL14" s="964"/>
      <c r="QLM14" s="965"/>
      <c r="QLN14" s="966"/>
      <c r="QLO14" s="964"/>
      <c r="QLP14" s="964"/>
      <c r="QLQ14" s="965"/>
      <c r="QLR14" s="966"/>
      <c r="QLS14" s="964"/>
      <c r="QLT14" s="964"/>
      <c r="QLU14" s="965"/>
      <c r="QLV14" s="966"/>
      <c r="QLW14" s="964"/>
      <c r="QLX14" s="964"/>
      <c r="QLY14" s="965"/>
      <c r="QLZ14" s="966"/>
      <c r="QMA14" s="964"/>
      <c r="QMB14" s="964"/>
      <c r="QMC14" s="965"/>
      <c r="QMD14" s="966"/>
      <c r="QME14" s="964"/>
      <c r="QMF14" s="964"/>
      <c r="QMG14" s="965"/>
      <c r="QMH14" s="966"/>
      <c r="QMI14" s="964"/>
      <c r="QMJ14" s="964"/>
      <c r="QMK14" s="965"/>
      <c r="QML14" s="966"/>
      <c r="QMM14" s="964"/>
      <c r="QMN14" s="964"/>
      <c r="QMO14" s="965"/>
      <c r="QMP14" s="966"/>
      <c r="QMQ14" s="964"/>
      <c r="QMR14" s="964"/>
      <c r="QMS14" s="965"/>
      <c r="QMT14" s="966"/>
      <c r="QMU14" s="964"/>
      <c r="QMV14" s="964"/>
      <c r="QMW14" s="965"/>
      <c r="QMX14" s="966"/>
      <c r="QMY14" s="964"/>
      <c r="QMZ14" s="964"/>
      <c r="QNA14" s="965"/>
      <c r="QNB14" s="966"/>
      <c r="QNC14" s="964"/>
      <c r="QND14" s="964"/>
      <c r="QNE14" s="965"/>
      <c r="QNF14" s="966"/>
      <c r="QNG14" s="964"/>
      <c r="QNH14" s="964"/>
      <c r="QNI14" s="965"/>
      <c r="QNJ14" s="966"/>
      <c r="QNK14" s="964"/>
      <c r="QNL14" s="964"/>
      <c r="QNM14" s="965"/>
      <c r="QNN14" s="966"/>
      <c r="QNO14" s="964"/>
      <c r="QNP14" s="964"/>
      <c r="QNQ14" s="965"/>
      <c r="QNR14" s="966"/>
      <c r="QNS14" s="964"/>
      <c r="QNT14" s="964"/>
      <c r="QNU14" s="965"/>
      <c r="QNV14" s="966"/>
      <c r="QNW14" s="964"/>
      <c r="QNX14" s="964"/>
      <c r="QNY14" s="965"/>
      <c r="QNZ14" s="966"/>
      <c r="QOA14" s="964"/>
      <c r="QOB14" s="964"/>
      <c r="QOC14" s="965"/>
      <c r="QOD14" s="966"/>
      <c r="QOE14" s="964"/>
      <c r="QOF14" s="964"/>
      <c r="QOG14" s="965"/>
      <c r="QOH14" s="966"/>
      <c r="QOI14" s="964"/>
      <c r="QOJ14" s="964"/>
      <c r="QOK14" s="965"/>
      <c r="QOL14" s="966"/>
      <c r="QOM14" s="964"/>
      <c r="QON14" s="964"/>
      <c r="QOO14" s="965"/>
      <c r="QOP14" s="966"/>
      <c r="QOQ14" s="964"/>
      <c r="QOR14" s="964"/>
      <c r="QOS14" s="965"/>
      <c r="QOT14" s="966"/>
      <c r="QOU14" s="964"/>
      <c r="QOV14" s="964"/>
      <c r="QOW14" s="965"/>
      <c r="QOX14" s="966"/>
      <c r="QOY14" s="964"/>
      <c r="QOZ14" s="964"/>
      <c r="QPA14" s="965"/>
      <c r="QPB14" s="966"/>
      <c r="QPC14" s="964"/>
      <c r="QPD14" s="964"/>
      <c r="QPE14" s="965"/>
      <c r="QPF14" s="966"/>
      <c r="QPG14" s="964"/>
      <c r="QPH14" s="964"/>
      <c r="QPI14" s="965"/>
      <c r="QPJ14" s="966"/>
      <c r="QPK14" s="964"/>
      <c r="QPL14" s="964"/>
      <c r="QPM14" s="965"/>
      <c r="QPN14" s="966"/>
      <c r="QPO14" s="964"/>
      <c r="QPP14" s="964"/>
      <c r="QPQ14" s="965"/>
      <c r="QPR14" s="966"/>
      <c r="QPS14" s="964"/>
      <c r="QPT14" s="964"/>
      <c r="QPU14" s="965"/>
      <c r="QPV14" s="966"/>
      <c r="QPW14" s="964"/>
      <c r="QPX14" s="964"/>
      <c r="QPY14" s="965"/>
      <c r="QPZ14" s="966"/>
      <c r="QQA14" s="964"/>
      <c r="QQB14" s="964"/>
      <c r="QQC14" s="965"/>
      <c r="QQD14" s="966"/>
      <c r="QQE14" s="964"/>
      <c r="QQF14" s="964"/>
      <c r="QQG14" s="965"/>
      <c r="QQH14" s="966"/>
      <c r="QQI14" s="964"/>
      <c r="QQJ14" s="964"/>
      <c r="QQK14" s="965"/>
      <c r="QQL14" s="966"/>
      <c r="QQM14" s="964"/>
      <c r="QQN14" s="964"/>
      <c r="QQO14" s="965"/>
      <c r="QQP14" s="966"/>
      <c r="QQQ14" s="964"/>
      <c r="QQR14" s="964"/>
      <c r="QQS14" s="965"/>
      <c r="QQT14" s="966"/>
      <c r="QQU14" s="964"/>
      <c r="QQV14" s="964"/>
      <c r="QQW14" s="965"/>
      <c r="QQX14" s="966"/>
      <c r="QQY14" s="964"/>
      <c r="QQZ14" s="964"/>
      <c r="QRA14" s="965"/>
      <c r="QRB14" s="966"/>
      <c r="QRC14" s="964"/>
      <c r="QRD14" s="964"/>
      <c r="QRE14" s="965"/>
      <c r="QRF14" s="966"/>
      <c r="QRG14" s="964"/>
      <c r="QRH14" s="964"/>
      <c r="QRI14" s="965"/>
      <c r="QRJ14" s="966"/>
      <c r="QRK14" s="964"/>
      <c r="QRL14" s="964"/>
      <c r="QRM14" s="965"/>
      <c r="QRN14" s="966"/>
      <c r="QRO14" s="964"/>
      <c r="QRP14" s="964"/>
      <c r="QRQ14" s="965"/>
      <c r="QRR14" s="966"/>
      <c r="QRS14" s="964"/>
      <c r="QRT14" s="964"/>
      <c r="QRU14" s="965"/>
      <c r="QRV14" s="966"/>
      <c r="QRW14" s="964"/>
      <c r="QRX14" s="964"/>
      <c r="QRY14" s="965"/>
      <c r="QRZ14" s="966"/>
      <c r="QSA14" s="964"/>
      <c r="QSB14" s="964"/>
      <c r="QSC14" s="965"/>
      <c r="QSD14" s="966"/>
      <c r="QSE14" s="964"/>
      <c r="QSF14" s="964"/>
      <c r="QSG14" s="965"/>
      <c r="QSH14" s="966"/>
      <c r="QSI14" s="964"/>
      <c r="QSJ14" s="964"/>
      <c r="QSK14" s="965"/>
      <c r="QSL14" s="966"/>
      <c r="QSM14" s="964"/>
      <c r="QSN14" s="964"/>
      <c r="QSO14" s="965"/>
      <c r="QSP14" s="966"/>
      <c r="QSQ14" s="964"/>
      <c r="QSR14" s="964"/>
      <c r="QSS14" s="965"/>
      <c r="QST14" s="966"/>
      <c r="QSU14" s="964"/>
      <c r="QSV14" s="964"/>
      <c r="QSW14" s="965"/>
      <c r="QSX14" s="966"/>
      <c r="QSY14" s="964"/>
      <c r="QSZ14" s="964"/>
      <c r="QTA14" s="965"/>
      <c r="QTB14" s="966"/>
      <c r="QTC14" s="964"/>
      <c r="QTD14" s="964"/>
      <c r="QTE14" s="965"/>
      <c r="QTF14" s="966"/>
      <c r="QTG14" s="964"/>
      <c r="QTH14" s="964"/>
      <c r="QTI14" s="965"/>
      <c r="QTJ14" s="966"/>
      <c r="QTK14" s="964"/>
      <c r="QTL14" s="964"/>
      <c r="QTM14" s="965"/>
      <c r="QTN14" s="966"/>
      <c r="QTO14" s="964"/>
      <c r="QTP14" s="964"/>
      <c r="QTQ14" s="965"/>
      <c r="QTR14" s="966"/>
      <c r="QTS14" s="964"/>
      <c r="QTT14" s="964"/>
      <c r="QTU14" s="965"/>
      <c r="QTV14" s="966"/>
      <c r="QTW14" s="964"/>
      <c r="QTX14" s="964"/>
      <c r="QTY14" s="965"/>
      <c r="QTZ14" s="966"/>
      <c r="QUA14" s="964"/>
      <c r="QUB14" s="964"/>
      <c r="QUC14" s="965"/>
      <c r="QUD14" s="966"/>
      <c r="QUE14" s="964"/>
      <c r="QUF14" s="964"/>
      <c r="QUG14" s="965"/>
      <c r="QUH14" s="966"/>
      <c r="QUI14" s="964"/>
      <c r="QUJ14" s="964"/>
      <c r="QUK14" s="965"/>
      <c r="QUL14" s="966"/>
      <c r="QUM14" s="964"/>
      <c r="QUN14" s="964"/>
      <c r="QUO14" s="965"/>
      <c r="QUP14" s="966"/>
      <c r="QUQ14" s="964"/>
      <c r="QUR14" s="964"/>
      <c r="QUS14" s="965"/>
      <c r="QUT14" s="966"/>
      <c r="QUU14" s="964"/>
      <c r="QUV14" s="964"/>
      <c r="QUW14" s="965"/>
      <c r="QUX14" s="966"/>
      <c r="QUY14" s="964"/>
      <c r="QUZ14" s="964"/>
      <c r="QVA14" s="965"/>
      <c r="QVB14" s="966"/>
      <c r="QVC14" s="964"/>
      <c r="QVD14" s="964"/>
      <c r="QVE14" s="965"/>
      <c r="QVF14" s="966"/>
      <c r="QVG14" s="964"/>
      <c r="QVH14" s="964"/>
      <c r="QVI14" s="965"/>
      <c r="QVJ14" s="966"/>
      <c r="QVK14" s="964"/>
      <c r="QVL14" s="964"/>
      <c r="QVM14" s="965"/>
      <c r="QVN14" s="966"/>
      <c r="QVO14" s="964"/>
      <c r="QVP14" s="964"/>
      <c r="QVQ14" s="965"/>
      <c r="QVR14" s="966"/>
      <c r="QVS14" s="964"/>
      <c r="QVT14" s="964"/>
      <c r="QVU14" s="965"/>
      <c r="QVV14" s="966"/>
      <c r="QVW14" s="964"/>
      <c r="QVX14" s="964"/>
      <c r="QVY14" s="965"/>
      <c r="QVZ14" s="966"/>
      <c r="QWA14" s="964"/>
      <c r="QWB14" s="964"/>
      <c r="QWC14" s="965"/>
      <c r="QWD14" s="966"/>
      <c r="QWE14" s="964"/>
      <c r="QWF14" s="964"/>
      <c r="QWG14" s="965"/>
      <c r="QWH14" s="966"/>
      <c r="QWI14" s="964"/>
      <c r="QWJ14" s="964"/>
      <c r="QWK14" s="965"/>
      <c r="QWL14" s="966"/>
      <c r="QWM14" s="964"/>
      <c r="QWN14" s="964"/>
      <c r="QWO14" s="965"/>
      <c r="QWP14" s="966"/>
      <c r="QWQ14" s="964"/>
      <c r="QWR14" s="964"/>
      <c r="QWS14" s="965"/>
      <c r="QWT14" s="966"/>
      <c r="QWU14" s="964"/>
      <c r="QWV14" s="964"/>
      <c r="QWW14" s="965"/>
      <c r="QWX14" s="966"/>
      <c r="QWY14" s="964"/>
      <c r="QWZ14" s="964"/>
      <c r="QXA14" s="965"/>
      <c r="QXB14" s="966"/>
      <c r="QXC14" s="964"/>
      <c r="QXD14" s="964"/>
      <c r="QXE14" s="965"/>
      <c r="QXF14" s="966"/>
      <c r="QXG14" s="964"/>
      <c r="QXH14" s="964"/>
      <c r="QXI14" s="965"/>
      <c r="QXJ14" s="966"/>
      <c r="QXK14" s="964"/>
      <c r="QXL14" s="964"/>
      <c r="QXM14" s="965"/>
      <c r="QXN14" s="966"/>
      <c r="QXO14" s="964"/>
      <c r="QXP14" s="964"/>
      <c r="QXQ14" s="965"/>
      <c r="QXR14" s="966"/>
      <c r="QXS14" s="964"/>
      <c r="QXT14" s="964"/>
      <c r="QXU14" s="965"/>
      <c r="QXV14" s="966"/>
      <c r="QXW14" s="964"/>
      <c r="QXX14" s="964"/>
      <c r="QXY14" s="965"/>
      <c r="QXZ14" s="966"/>
      <c r="QYA14" s="964"/>
      <c r="QYB14" s="964"/>
      <c r="QYC14" s="965"/>
      <c r="QYD14" s="966"/>
      <c r="QYE14" s="964"/>
      <c r="QYF14" s="964"/>
      <c r="QYG14" s="965"/>
      <c r="QYH14" s="966"/>
      <c r="QYI14" s="964"/>
      <c r="QYJ14" s="964"/>
      <c r="QYK14" s="965"/>
      <c r="QYL14" s="966"/>
      <c r="QYM14" s="964"/>
      <c r="QYN14" s="964"/>
      <c r="QYO14" s="965"/>
      <c r="QYP14" s="966"/>
      <c r="QYQ14" s="964"/>
      <c r="QYR14" s="964"/>
      <c r="QYS14" s="965"/>
      <c r="QYT14" s="966"/>
      <c r="QYU14" s="964"/>
      <c r="QYV14" s="964"/>
      <c r="QYW14" s="965"/>
      <c r="QYX14" s="966"/>
      <c r="QYY14" s="964"/>
      <c r="QYZ14" s="964"/>
      <c r="QZA14" s="965"/>
      <c r="QZB14" s="966"/>
      <c r="QZC14" s="964"/>
      <c r="QZD14" s="964"/>
      <c r="QZE14" s="965"/>
      <c r="QZF14" s="966"/>
      <c r="QZG14" s="964"/>
      <c r="QZH14" s="964"/>
      <c r="QZI14" s="965"/>
      <c r="QZJ14" s="966"/>
      <c r="QZK14" s="964"/>
      <c r="QZL14" s="964"/>
      <c r="QZM14" s="965"/>
      <c r="QZN14" s="966"/>
      <c r="QZO14" s="964"/>
      <c r="QZP14" s="964"/>
      <c r="QZQ14" s="965"/>
      <c r="QZR14" s="966"/>
      <c r="QZS14" s="964"/>
      <c r="QZT14" s="964"/>
      <c r="QZU14" s="965"/>
      <c r="QZV14" s="966"/>
      <c r="QZW14" s="964"/>
      <c r="QZX14" s="964"/>
      <c r="QZY14" s="965"/>
      <c r="QZZ14" s="966"/>
      <c r="RAA14" s="964"/>
      <c r="RAB14" s="964"/>
      <c r="RAC14" s="965"/>
      <c r="RAD14" s="966"/>
      <c r="RAE14" s="964"/>
      <c r="RAF14" s="964"/>
      <c r="RAG14" s="965"/>
      <c r="RAH14" s="966"/>
      <c r="RAI14" s="964"/>
      <c r="RAJ14" s="964"/>
      <c r="RAK14" s="965"/>
      <c r="RAL14" s="966"/>
      <c r="RAM14" s="964"/>
      <c r="RAN14" s="964"/>
      <c r="RAO14" s="965"/>
      <c r="RAP14" s="966"/>
      <c r="RAQ14" s="964"/>
      <c r="RAR14" s="964"/>
      <c r="RAS14" s="965"/>
      <c r="RAT14" s="966"/>
      <c r="RAU14" s="964"/>
      <c r="RAV14" s="964"/>
      <c r="RAW14" s="965"/>
      <c r="RAX14" s="966"/>
      <c r="RAY14" s="964"/>
      <c r="RAZ14" s="964"/>
      <c r="RBA14" s="965"/>
      <c r="RBB14" s="966"/>
      <c r="RBC14" s="964"/>
      <c r="RBD14" s="964"/>
      <c r="RBE14" s="965"/>
      <c r="RBF14" s="966"/>
      <c r="RBG14" s="964"/>
      <c r="RBH14" s="964"/>
      <c r="RBI14" s="965"/>
      <c r="RBJ14" s="966"/>
      <c r="RBK14" s="964"/>
      <c r="RBL14" s="964"/>
      <c r="RBM14" s="965"/>
      <c r="RBN14" s="966"/>
      <c r="RBO14" s="964"/>
      <c r="RBP14" s="964"/>
      <c r="RBQ14" s="965"/>
      <c r="RBR14" s="966"/>
      <c r="RBS14" s="964"/>
      <c r="RBT14" s="964"/>
      <c r="RBU14" s="965"/>
      <c r="RBV14" s="966"/>
      <c r="RBW14" s="964"/>
      <c r="RBX14" s="964"/>
      <c r="RBY14" s="965"/>
      <c r="RBZ14" s="966"/>
      <c r="RCA14" s="964"/>
      <c r="RCB14" s="964"/>
      <c r="RCC14" s="965"/>
      <c r="RCD14" s="966"/>
      <c r="RCE14" s="964"/>
      <c r="RCF14" s="964"/>
      <c r="RCG14" s="965"/>
      <c r="RCH14" s="966"/>
      <c r="RCI14" s="964"/>
      <c r="RCJ14" s="964"/>
      <c r="RCK14" s="965"/>
      <c r="RCL14" s="966"/>
      <c r="RCM14" s="964"/>
      <c r="RCN14" s="964"/>
      <c r="RCO14" s="965"/>
      <c r="RCP14" s="966"/>
      <c r="RCQ14" s="964"/>
      <c r="RCR14" s="964"/>
      <c r="RCS14" s="965"/>
      <c r="RCT14" s="966"/>
      <c r="RCU14" s="964"/>
      <c r="RCV14" s="964"/>
      <c r="RCW14" s="965"/>
      <c r="RCX14" s="966"/>
      <c r="RCY14" s="964"/>
      <c r="RCZ14" s="964"/>
      <c r="RDA14" s="965"/>
      <c r="RDB14" s="966"/>
      <c r="RDC14" s="964"/>
      <c r="RDD14" s="964"/>
      <c r="RDE14" s="965"/>
      <c r="RDF14" s="966"/>
      <c r="RDG14" s="964"/>
      <c r="RDH14" s="964"/>
      <c r="RDI14" s="965"/>
      <c r="RDJ14" s="966"/>
      <c r="RDK14" s="964"/>
      <c r="RDL14" s="964"/>
      <c r="RDM14" s="965"/>
      <c r="RDN14" s="966"/>
      <c r="RDO14" s="964"/>
      <c r="RDP14" s="964"/>
      <c r="RDQ14" s="965"/>
      <c r="RDR14" s="966"/>
      <c r="RDS14" s="964"/>
      <c r="RDT14" s="964"/>
      <c r="RDU14" s="965"/>
      <c r="RDV14" s="966"/>
      <c r="RDW14" s="964"/>
      <c r="RDX14" s="964"/>
      <c r="RDY14" s="965"/>
      <c r="RDZ14" s="966"/>
      <c r="REA14" s="964"/>
      <c r="REB14" s="964"/>
      <c r="REC14" s="965"/>
      <c r="RED14" s="966"/>
      <c r="REE14" s="964"/>
      <c r="REF14" s="964"/>
      <c r="REG14" s="965"/>
      <c r="REH14" s="966"/>
      <c r="REI14" s="964"/>
      <c r="REJ14" s="964"/>
      <c r="REK14" s="965"/>
      <c r="REL14" s="966"/>
      <c r="REM14" s="964"/>
      <c r="REN14" s="964"/>
      <c r="REO14" s="965"/>
      <c r="REP14" s="966"/>
      <c r="REQ14" s="964"/>
      <c r="RER14" s="964"/>
      <c r="RES14" s="965"/>
      <c r="RET14" s="966"/>
      <c r="REU14" s="964"/>
      <c r="REV14" s="964"/>
      <c r="REW14" s="965"/>
      <c r="REX14" s="966"/>
      <c r="REY14" s="964"/>
      <c r="REZ14" s="964"/>
      <c r="RFA14" s="965"/>
      <c r="RFB14" s="966"/>
      <c r="RFC14" s="964"/>
      <c r="RFD14" s="964"/>
      <c r="RFE14" s="965"/>
      <c r="RFF14" s="966"/>
      <c r="RFG14" s="964"/>
      <c r="RFH14" s="964"/>
      <c r="RFI14" s="965"/>
      <c r="RFJ14" s="966"/>
      <c r="RFK14" s="964"/>
      <c r="RFL14" s="964"/>
      <c r="RFM14" s="965"/>
      <c r="RFN14" s="966"/>
      <c r="RFO14" s="964"/>
      <c r="RFP14" s="964"/>
      <c r="RFQ14" s="965"/>
      <c r="RFR14" s="966"/>
      <c r="RFS14" s="964"/>
      <c r="RFT14" s="964"/>
      <c r="RFU14" s="965"/>
      <c r="RFV14" s="966"/>
      <c r="RFW14" s="964"/>
      <c r="RFX14" s="964"/>
      <c r="RFY14" s="965"/>
      <c r="RFZ14" s="966"/>
      <c r="RGA14" s="964"/>
      <c r="RGB14" s="964"/>
      <c r="RGC14" s="965"/>
      <c r="RGD14" s="966"/>
      <c r="RGE14" s="964"/>
      <c r="RGF14" s="964"/>
      <c r="RGG14" s="965"/>
      <c r="RGH14" s="966"/>
      <c r="RGI14" s="964"/>
      <c r="RGJ14" s="964"/>
      <c r="RGK14" s="965"/>
      <c r="RGL14" s="966"/>
      <c r="RGM14" s="964"/>
      <c r="RGN14" s="964"/>
      <c r="RGO14" s="965"/>
      <c r="RGP14" s="966"/>
      <c r="RGQ14" s="964"/>
      <c r="RGR14" s="964"/>
      <c r="RGS14" s="965"/>
      <c r="RGT14" s="966"/>
      <c r="RGU14" s="964"/>
      <c r="RGV14" s="964"/>
      <c r="RGW14" s="965"/>
      <c r="RGX14" s="966"/>
      <c r="RGY14" s="964"/>
      <c r="RGZ14" s="964"/>
      <c r="RHA14" s="965"/>
      <c r="RHB14" s="966"/>
      <c r="RHC14" s="964"/>
      <c r="RHD14" s="964"/>
      <c r="RHE14" s="965"/>
      <c r="RHF14" s="966"/>
      <c r="RHG14" s="964"/>
      <c r="RHH14" s="964"/>
      <c r="RHI14" s="965"/>
      <c r="RHJ14" s="966"/>
      <c r="RHK14" s="964"/>
      <c r="RHL14" s="964"/>
      <c r="RHM14" s="965"/>
      <c r="RHN14" s="966"/>
      <c r="RHO14" s="964"/>
      <c r="RHP14" s="964"/>
      <c r="RHQ14" s="965"/>
      <c r="RHR14" s="966"/>
      <c r="RHS14" s="964"/>
      <c r="RHT14" s="964"/>
      <c r="RHU14" s="965"/>
      <c r="RHV14" s="966"/>
      <c r="RHW14" s="964"/>
      <c r="RHX14" s="964"/>
      <c r="RHY14" s="965"/>
      <c r="RHZ14" s="966"/>
      <c r="RIA14" s="964"/>
      <c r="RIB14" s="964"/>
      <c r="RIC14" s="965"/>
      <c r="RID14" s="966"/>
      <c r="RIE14" s="964"/>
      <c r="RIF14" s="964"/>
      <c r="RIG14" s="965"/>
      <c r="RIH14" s="966"/>
      <c r="RII14" s="964"/>
      <c r="RIJ14" s="964"/>
      <c r="RIK14" s="965"/>
      <c r="RIL14" s="966"/>
      <c r="RIM14" s="964"/>
      <c r="RIN14" s="964"/>
      <c r="RIO14" s="965"/>
      <c r="RIP14" s="966"/>
      <c r="RIQ14" s="964"/>
      <c r="RIR14" s="964"/>
      <c r="RIS14" s="965"/>
      <c r="RIT14" s="966"/>
      <c r="RIU14" s="964"/>
      <c r="RIV14" s="964"/>
      <c r="RIW14" s="965"/>
      <c r="RIX14" s="966"/>
      <c r="RIY14" s="964"/>
      <c r="RIZ14" s="964"/>
      <c r="RJA14" s="965"/>
      <c r="RJB14" s="966"/>
      <c r="RJC14" s="964"/>
      <c r="RJD14" s="964"/>
      <c r="RJE14" s="965"/>
      <c r="RJF14" s="966"/>
      <c r="RJG14" s="964"/>
      <c r="RJH14" s="964"/>
      <c r="RJI14" s="965"/>
      <c r="RJJ14" s="966"/>
      <c r="RJK14" s="964"/>
      <c r="RJL14" s="964"/>
      <c r="RJM14" s="965"/>
      <c r="RJN14" s="966"/>
      <c r="RJO14" s="964"/>
      <c r="RJP14" s="964"/>
      <c r="RJQ14" s="965"/>
      <c r="RJR14" s="966"/>
      <c r="RJS14" s="964"/>
      <c r="RJT14" s="964"/>
      <c r="RJU14" s="965"/>
      <c r="RJV14" s="966"/>
      <c r="RJW14" s="964"/>
      <c r="RJX14" s="964"/>
      <c r="RJY14" s="965"/>
      <c r="RJZ14" s="966"/>
      <c r="RKA14" s="964"/>
      <c r="RKB14" s="964"/>
      <c r="RKC14" s="965"/>
      <c r="RKD14" s="966"/>
      <c r="RKE14" s="964"/>
      <c r="RKF14" s="964"/>
      <c r="RKG14" s="965"/>
      <c r="RKH14" s="966"/>
      <c r="RKI14" s="964"/>
      <c r="RKJ14" s="964"/>
      <c r="RKK14" s="965"/>
      <c r="RKL14" s="966"/>
      <c r="RKM14" s="964"/>
      <c r="RKN14" s="964"/>
      <c r="RKO14" s="965"/>
      <c r="RKP14" s="966"/>
      <c r="RKQ14" s="964"/>
      <c r="RKR14" s="964"/>
      <c r="RKS14" s="965"/>
      <c r="RKT14" s="966"/>
      <c r="RKU14" s="964"/>
      <c r="RKV14" s="964"/>
      <c r="RKW14" s="965"/>
      <c r="RKX14" s="966"/>
      <c r="RKY14" s="964"/>
      <c r="RKZ14" s="964"/>
      <c r="RLA14" s="965"/>
      <c r="RLB14" s="966"/>
      <c r="RLC14" s="964"/>
      <c r="RLD14" s="964"/>
      <c r="RLE14" s="965"/>
      <c r="RLF14" s="966"/>
      <c r="RLG14" s="964"/>
      <c r="RLH14" s="964"/>
      <c r="RLI14" s="965"/>
      <c r="RLJ14" s="966"/>
      <c r="RLK14" s="964"/>
      <c r="RLL14" s="964"/>
      <c r="RLM14" s="965"/>
      <c r="RLN14" s="966"/>
      <c r="RLO14" s="964"/>
      <c r="RLP14" s="964"/>
      <c r="RLQ14" s="965"/>
      <c r="RLR14" s="966"/>
      <c r="RLS14" s="964"/>
      <c r="RLT14" s="964"/>
      <c r="RLU14" s="965"/>
      <c r="RLV14" s="966"/>
      <c r="RLW14" s="964"/>
      <c r="RLX14" s="964"/>
      <c r="RLY14" s="965"/>
      <c r="RLZ14" s="966"/>
      <c r="RMA14" s="964"/>
      <c r="RMB14" s="964"/>
      <c r="RMC14" s="965"/>
      <c r="RMD14" s="966"/>
      <c r="RME14" s="964"/>
      <c r="RMF14" s="964"/>
      <c r="RMG14" s="965"/>
      <c r="RMH14" s="966"/>
      <c r="RMI14" s="964"/>
      <c r="RMJ14" s="964"/>
      <c r="RMK14" s="965"/>
      <c r="RML14" s="966"/>
      <c r="RMM14" s="964"/>
      <c r="RMN14" s="964"/>
      <c r="RMO14" s="965"/>
      <c r="RMP14" s="966"/>
      <c r="RMQ14" s="964"/>
      <c r="RMR14" s="964"/>
      <c r="RMS14" s="965"/>
      <c r="RMT14" s="966"/>
      <c r="RMU14" s="964"/>
      <c r="RMV14" s="964"/>
      <c r="RMW14" s="965"/>
      <c r="RMX14" s="966"/>
      <c r="RMY14" s="964"/>
      <c r="RMZ14" s="964"/>
      <c r="RNA14" s="965"/>
      <c r="RNB14" s="966"/>
      <c r="RNC14" s="964"/>
      <c r="RND14" s="964"/>
      <c r="RNE14" s="965"/>
      <c r="RNF14" s="966"/>
      <c r="RNG14" s="964"/>
      <c r="RNH14" s="964"/>
      <c r="RNI14" s="965"/>
      <c r="RNJ14" s="966"/>
      <c r="RNK14" s="964"/>
      <c r="RNL14" s="964"/>
      <c r="RNM14" s="965"/>
      <c r="RNN14" s="966"/>
      <c r="RNO14" s="964"/>
      <c r="RNP14" s="964"/>
      <c r="RNQ14" s="965"/>
      <c r="RNR14" s="966"/>
      <c r="RNS14" s="964"/>
      <c r="RNT14" s="964"/>
      <c r="RNU14" s="965"/>
      <c r="RNV14" s="966"/>
      <c r="RNW14" s="964"/>
      <c r="RNX14" s="964"/>
      <c r="RNY14" s="965"/>
      <c r="RNZ14" s="966"/>
      <c r="ROA14" s="964"/>
      <c r="ROB14" s="964"/>
      <c r="ROC14" s="965"/>
      <c r="ROD14" s="966"/>
      <c r="ROE14" s="964"/>
      <c r="ROF14" s="964"/>
      <c r="ROG14" s="965"/>
      <c r="ROH14" s="966"/>
      <c r="ROI14" s="964"/>
      <c r="ROJ14" s="964"/>
      <c r="ROK14" s="965"/>
      <c r="ROL14" s="966"/>
      <c r="ROM14" s="964"/>
      <c r="RON14" s="964"/>
      <c r="ROO14" s="965"/>
      <c r="ROP14" s="966"/>
      <c r="ROQ14" s="964"/>
      <c r="ROR14" s="964"/>
      <c r="ROS14" s="965"/>
      <c r="ROT14" s="966"/>
      <c r="ROU14" s="964"/>
      <c r="ROV14" s="964"/>
      <c r="ROW14" s="965"/>
      <c r="ROX14" s="966"/>
      <c r="ROY14" s="964"/>
      <c r="ROZ14" s="964"/>
      <c r="RPA14" s="965"/>
      <c r="RPB14" s="966"/>
      <c r="RPC14" s="964"/>
      <c r="RPD14" s="964"/>
      <c r="RPE14" s="965"/>
      <c r="RPF14" s="966"/>
      <c r="RPG14" s="964"/>
      <c r="RPH14" s="964"/>
      <c r="RPI14" s="965"/>
      <c r="RPJ14" s="966"/>
      <c r="RPK14" s="964"/>
      <c r="RPL14" s="964"/>
      <c r="RPM14" s="965"/>
      <c r="RPN14" s="966"/>
      <c r="RPO14" s="964"/>
      <c r="RPP14" s="964"/>
      <c r="RPQ14" s="965"/>
      <c r="RPR14" s="966"/>
      <c r="RPS14" s="964"/>
      <c r="RPT14" s="964"/>
      <c r="RPU14" s="965"/>
      <c r="RPV14" s="966"/>
      <c r="RPW14" s="964"/>
      <c r="RPX14" s="964"/>
      <c r="RPY14" s="965"/>
      <c r="RPZ14" s="966"/>
      <c r="RQA14" s="964"/>
      <c r="RQB14" s="964"/>
      <c r="RQC14" s="965"/>
      <c r="RQD14" s="966"/>
      <c r="RQE14" s="964"/>
      <c r="RQF14" s="964"/>
      <c r="RQG14" s="965"/>
      <c r="RQH14" s="966"/>
      <c r="RQI14" s="964"/>
      <c r="RQJ14" s="964"/>
      <c r="RQK14" s="965"/>
      <c r="RQL14" s="966"/>
      <c r="RQM14" s="964"/>
      <c r="RQN14" s="964"/>
      <c r="RQO14" s="965"/>
      <c r="RQP14" s="966"/>
      <c r="RQQ14" s="964"/>
      <c r="RQR14" s="964"/>
      <c r="RQS14" s="965"/>
      <c r="RQT14" s="966"/>
      <c r="RQU14" s="964"/>
      <c r="RQV14" s="964"/>
      <c r="RQW14" s="965"/>
      <c r="RQX14" s="966"/>
      <c r="RQY14" s="964"/>
      <c r="RQZ14" s="964"/>
      <c r="RRA14" s="965"/>
      <c r="RRB14" s="966"/>
      <c r="RRC14" s="964"/>
      <c r="RRD14" s="964"/>
      <c r="RRE14" s="965"/>
      <c r="RRF14" s="966"/>
      <c r="RRG14" s="964"/>
      <c r="RRH14" s="964"/>
      <c r="RRI14" s="965"/>
      <c r="RRJ14" s="966"/>
      <c r="RRK14" s="964"/>
      <c r="RRL14" s="964"/>
      <c r="RRM14" s="965"/>
      <c r="RRN14" s="966"/>
      <c r="RRO14" s="964"/>
      <c r="RRP14" s="964"/>
      <c r="RRQ14" s="965"/>
      <c r="RRR14" s="966"/>
      <c r="RRS14" s="964"/>
      <c r="RRT14" s="964"/>
      <c r="RRU14" s="965"/>
      <c r="RRV14" s="966"/>
      <c r="RRW14" s="964"/>
      <c r="RRX14" s="964"/>
      <c r="RRY14" s="965"/>
      <c r="RRZ14" s="966"/>
      <c r="RSA14" s="964"/>
      <c r="RSB14" s="964"/>
      <c r="RSC14" s="965"/>
      <c r="RSD14" s="966"/>
      <c r="RSE14" s="964"/>
      <c r="RSF14" s="964"/>
      <c r="RSG14" s="965"/>
      <c r="RSH14" s="966"/>
      <c r="RSI14" s="964"/>
      <c r="RSJ14" s="964"/>
      <c r="RSK14" s="965"/>
      <c r="RSL14" s="966"/>
      <c r="RSM14" s="964"/>
      <c r="RSN14" s="964"/>
      <c r="RSO14" s="965"/>
      <c r="RSP14" s="966"/>
      <c r="RSQ14" s="964"/>
      <c r="RSR14" s="964"/>
      <c r="RSS14" s="965"/>
      <c r="RST14" s="966"/>
      <c r="RSU14" s="964"/>
      <c r="RSV14" s="964"/>
      <c r="RSW14" s="965"/>
      <c r="RSX14" s="966"/>
      <c r="RSY14" s="964"/>
      <c r="RSZ14" s="964"/>
      <c r="RTA14" s="965"/>
      <c r="RTB14" s="966"/>
      <c r="RTC14" s="964"/>
      <c r="RTD14" s="964"/>
      <c r="RTE14" s="965"/>
      <c r="RTF14" s="966"/>
      <c r="RTG14" s="964"/>
      <c r="RTH14" s="964"/>
      <c r="RTI14" s="965"/>
      <c r="RTJ14" s="966"/>
      <c r="RTK14" s="964"/>
      <c r="RTL14" s="964"/>
      <c r="RTM14" s="965"/>
      <c r="RTN14" s="966"/>
      <c r="RTO14" s="964"/>
      <c r="RTP14" s="964"/>
      <c r="RTQ14" s="965"/>
      <c r="RTR14" s="966"/>
      <c r="RTS14" s="964"/>
      <c r="RTT14" s="964"/>
      <c r="RTU14" s="965"/>
      <c r="RTV14" s="966"/>
      <c r="RTW14" s="964"/>
      <c r="RTX14" s="964"/>
      <c r="RTY14" s="965"/>
      <c r="RTZ14" s="966"/>
      <c r="RUA14" s="964"/>
      <c r="RUB14" s="964"/>
      <c r="RUC14" s="965"/>
      <c r="RUD14" s="966"/>
      <c r="RUE14" s="964"/>
      <c r="RUF14" s="964"/>
      <c r="RUG14" s="965"/>
      <c r="RUH14" s="966"/>
      <c r="RUI14" s="964"/>
      <c r="RUJ14" s="964"/>
      <c r="RUK14" s="965"/>
      <c r="RUL14" s="966"/>
      <c r="RUM14" s="964"/>
      <c r="RUN14" s="964"/>
      <c r="RUO14" s="965"/>
      <c r="RUP14" s="966"/>
      <c r="RUQ14" s="964"/>
      <c r="RUR14" s="964"/>
      <c r="RUS14" s="965"/>
      <c r="RUT14" s="966"/>
      <c r="RUU14" s="964"/>
      <c r="RUV14" s="964"/>
      <c r="RUW14" s="965"/>
      <c r="RUX14" s="966"/>
      <c r="RUY14" s="964"/>
      <c r="RUZ14" s="964"/>
      <c r="RVA14" s="965"/>
      <c r="RVB14" s="966"/>
      <c r="RVC14" s="964"/>
      <c r="RVD14" s="964"/>
      <c r="RVE14" s="965"/>
      <c r="RVF14" s="966"/>
      <c r="RVG14" s="964"/>
      <c r="RVH14" s="964"/>
      <c r="RVI14" s="965"/>
      <c r="RVJ14" s="966"/>
      <c r="RVK14" s="964"/>
      <c r="RVL14" s="964"/>
      <c r="RVM14" s="965"/>
      <c r="RVN14" s="966"/>
      <c r="RVO14" s="964"/>
      <c r="RVP14" s="964"/>
      <c r="RVQ14" s="965"/>
      <c r="RVR14" s="966"/>
      <c r="RVS14" s="964"/>
      <c r="RVT14" s="964"/>
      <c r="RVU14" s="965"/>
      <c r="RVV14" s="966"/>
      <c r="RVW14" s="964"/>
      <c r="RVX14" s="964"/>
      <c r="RVY14" s="965"/>
      <c r="RVZ14" s="966"/>
      <c r="RWA14" s="964"/>
      <c r="RWB14" s="964"/>
      <c r="RWC14" s="965"/>
      <c r="RWD14" s="966"/>
      <c r="RWE14" s="964"/>
      <c r="RWF14" s="964"/>
      <c r="RWG14" s="965"/>
      <c r="RWH14" s="966"/>
      <c r="RWI14" s="964"/>
      <c r="RWJ14" s="964"/>
      <c r="RWK14" s="965"/>
      <c r="RWL14" s="966"/>
      <c r="RWM14" s="964"/>
      <c r="RWN14" s="964"/>
      <c r="RWO14" s="965"/>
      <c r="RWP14" s="966"/>
      <c r="RWQ14" s="964"/>
      <c r="RWR14" s="964"/>
      <c r="RWS14" s="965"/>
      <c r="RWT14" s="966"/>
      <c r="RWU14" s="964"/>
      <c r="RWV14" s="964"/>
      <c r="RWW14" s="965"/>
      <c r="RWX14" s="966"/>
      <c r="RWY14" s="964"/>
      <c r="RWZ14" s="964"/>
      <c r="RXA14" s="965"/>
      <c r="RXB14" s="966"/>
      <c r="RXC14" s="964"/>
      <c r="RXD14" s="964"/>
      <c r="RXE14" s="965"/>
      <c r="RXF14" s="966"/>
      <c r="RXG14" s="964"/>
      <c r="RXH14" s="964"/>
      <c r="RXI14" s="965"/>
      <c r="RXJ14" s="966"/>
      <c r="RXK14" s="964"/>
      <c r="RXL14" s="964"/>
      <c r="RXM14" s="965"/>
      <c r="RXN14" s="966"/>
      <c r="RXO14" s="964"/>
      <c r="RXP14" s="964"/>
      <c r="RXQ14" s="965"/>
      <c r="RXR14" s="966"/>
      <c r="RXS14" s="964"/>
      <c r="RXT14" s="964"/>
      <c r="RXU14" s="965"/>
      <c r="RXV14" s="966"/>
      <c r="RXW14" s="964"/>
      <c r="RXX14" s="964"/>
      <c r="RXY14" s="965"/>
      <c r="RXZ14" s="966"/>
      <c r="RYA14" s="964"/>
      <c r="RYB14" s="964"/>
      <c r="RYC14" s="965"/>
      <c r="RYD14" s="966"/>
      <c r="RYE14" s="964"/>
      <c r="RYF14" s="964"/>
      <c r="RYG14" s="965"/>
      <c r="RYH14" s="966"/>
      <c r="RYI14" s="964"/>
      <c r="RYJ14" s="964"/>
      <c r="RYK14" s="965"/>
      <c r="RYL14" s="966"/>
      <c r="RYM14" s="964"/>
      <c r="RYN14" s="964"/>
      <c r="RYO14" s="965"/>
      <c r="RYP14" s="966"/>
      <c r="RYQ14" s="964"/>
      <c r="RYR14" s="964"/>
      <c r="RYS14" s="965"/>
      <c r="RYT14" s="966"/>
      <c r="RYU14" s="964"/>
      <c r="RYV14" s="964"/>
      <c r="RYW14" s="965"/>
      <c r="RYX14" s="966"/>
      <c r="RYY14" s="964"/>
      <c r="RYZ14" s="964"/>
      <c r="RZA14" s="965"/>
      <c r="RZB14" s="966"/>
      <c r="RZC14" s="964"/>
      <c r="RZD14" s="964"/>
      <c r="RZE14" s="965"/>
      <c r="RZF14" s="966"/>
      <c r="RZG14" s="964"/>
      <c r="RZH14" s="964"/>
      <c r="RZI14" s="965"/>
      <c r="RZJ14" s="966"/>
      <c r="RZK14" s="964"/>
      <c r="RZL14" s="964"/>
      <c r="RZM14" s="965"/>
      <c r="RZN14" s="966"/>
      <c r="RZO14" s="964"/>
      <c r="RZP14" s="964"/>
      <c r="RZQ14" s="965"/>
      <c r="RZR14" s="966"/>
      <c r="RZS14" s="964"/>
      <c r="RZT14" s="964"/>
      <c r="RZU14" s="965"/>
      <c r="RZV14" s="966"/>
      <c r="RZW14" s="964"/>
      <c r="RZX14" s="964"/>
      <c r="RZY14" s="965"/>
      <c r="RZZ14" s="966"/>
      <c r="SAA14" s="964"/>
      <c r="SAB14" s="964"/>
      <c r="SAC14" s="965"/>
      <c r="SAD14" s="966"/>
      <c r="SAE14" s="964"/>
      <c r="SAF14" s="964"/>
      <c r="SAG14" s="965"/>
      <c r="SAH14" s="966"/>
      <c r="SAI14" s="964"/>
      <c r="SAJ14" s="964"/>
      <c r="SAK14" s="965"/>
      <c r="SAL14" s="966"/>
      <c r="SAM14" s="964"/>
      <c r="SAN14" s="964"/>
      <c r="SAO14" s="965"/>
      <c r="SAP14" s="966"/>
      <c r="SAQ14" s="964"/>
      <c r="SAR14" s="964"/>
      <c r="SAS14" s="965"/>
      <c r="SAT14" s="966"/>
      <c r="SAU14" s="964"/>
      <c r="SAV14" s="964"/>
      <c r="SAW14" s="965"/>
      <c r="SAX14" s="966"/>
      <c r="SAY14" s="964"/>
      <c r="SAZ14" s="964"/>
      <c r="SBA14" s="965"/>
      <c r="SBB14" s="966"/>
      <c r="SBC14" s="964"/>
      <c r="SBD14" s="964"/>
      <c r="SBE14" s="965"/>
      <c r="SBF14" s="966"/>
      <c r="SBG14" s="964"/>
      <c r="SBH14" s="964"/>
      <c r="SBI14" s="965"/>
      <c r="SBJ14" s="966"/>
      <c r="SBK14" s="964"/>
      <c r="SBL14" s="964"/>
      <c r="SBM14" s="965"/>
      <c r="SBN14" s="966"/>
      <c r="SBO14" s="964"/>
      <c r="SBP14" s="964"/>
      <c r="SBQ14" s="965"/>
      <c r="SBR14" s="966"/>
      <c r="SBS14" s="964"/>
      <c r="SBT14" s="964"/>
      <c r="SBU14" s="965"/>
      <c r="SBV14" s="966"/>
      <c r="SBW14" s="964"/>
      <c r="SBX14" s="964"/>
      <c r="SBY14" s="965"/>
      <c r="SBZ14" s="966"/>
      <c r="SCA14" s="964"/>
      <c r="SCB14" s="964"/>
      <c r="SCC14" s="965"/>
      <c r="SCD14" s="966"/>
      <c r="SCE14" s="964"/>
      <c r="SCF14" s="964"/>
      <c r="SCG14" s="965"/>
      <c r="SCH14" s="966"/>
      <c r="SCI14" s="964"/>
      <c r="SCJ14" s="964"/>
      <c r="SCK14" s="965"/>
      <c r="SCL14" s="966"/>
      <c r="SCM14" s="964"/>
      <c r="SCN14" s="964"/>
      <c r="SCO14" s="965"/>
      <c r="SCP14" s="966"/>
      <c r="SCQ14" s="964"/>
      <c r="SCR14" s="964"/>
      <c r="SCS14" s="965"/>
      <c r="SCT14" s="966"/>
      <c r="SCU14" s="964"/>
      <c r="SCV14" s="964"/>
      <c r="SCW14" s="965"/>
      <c r="SCX14" s="966"/>
      <c r="SCY14" s="964"/>
      <c r="SCZ14" s="964"/>
      <c r="SDA14" s="965"/>
      <c r="SDB14" s="966"/>
      <c r="SDC14" s="964"/>
      <c r="SDD14" s="964"/>
      <c r="SDE14" s="965"/>
      <c r="SDF14" s="966"/>
      <c r="SDG14" s="964"/>
      <c r="SDH14" s="964"/>
      <c r="SDI14" s="965"/>
      <c r="SDJ14" s="966"/>
      <c r="SDK14" s="964"/>
      <c r="SDL14" s="964"/>
      <c r="SDM14" s="965"/>
      <c r="SDN14" s="966"/>
      <c r="SDO14" s="964"/>
      <c r="SDP14" s="964"/>
      <c r="SDQ14" s="965"/>
      <c r="SDR14" s="966"/>
      <c r="SDS14" s="964"/>
      <c r="SDT14" s="964"/>
      <c r="SDU14" s="965"/>
      <c r="SDV14" s="966"/>
      <c r="SDW14" s="964"/>
      <c r="SDX14" s="964"/>
      <c r="SDY14" s="965"/>
      <c r="SDZ14" s="966"/>
      <c r="SEA14" s="964"/>
      <c r="SEB14" s="964"/>
      <c r="SEC14" s="965"/>
      <c r="SED14" s="966"/>
      <c r="SEE14" s="964"/>
      <c r="SEF14" s="964"/>
      <c r="SEG14" s="965"/>
      <c r="SEH14" s="966"/>
      <c r="SEI14" s="964"/>
      <c r="SEJ14" s="964"/>
      <c r="SEK14" s="965"/>
      <c r="SEL14" s="966"/>
      <c r="SEM14" s="964"/>
      <c r="SEN14" s="964"/>
      <c r="SEO14" s="965"/>
      <c r="SEP14" s="966"/>
      <c r="SEQ14" s="964"/>
      <c r="SER14" s="964"/>
      <c r="SES14" s="965"/>
      <c r="SET14" s="966"/>
      <c r="SEU14" s="964"/>
      <c r="SEV14" s="964"/>
      <c r="SEW14" s="965"/>
      <c r="SEX14" s="966"/>
      <c r="SEY14" s="964"/>
      <c r="SEZ14" s="964"/>
      <c r="SFA14" s="965"/>
      <c r="SFB14" s="966"/>
      <c r="SFC14" s="964"/>
      <c r="SFD14" s="964"/>
      <c r="SFE14" s="965"/>
      <c r="SFF14" s="966"/>
      <c r="SFG14" s="964"/>
      <c r="SFH14" s="964"/>
      <c r="SFI14" s="965"/>
      <c r="SFJ14" s="966"/>
      <c r="SFK14" s="964"/>
      <c r="SFL14" s="964"/>
      <c r="SFM14" s="965"/>
      <c r="SFN14" s="966"/>
      <c r="SFO14" s="964"/>
      <c r="SFP14" s="964"/>
      <c r="SFQ14" s="965"/>
      <c r="SFR14" s="966"/>
      <c r="SFS14" s="964"/>
      <c r="SFT14" s="964"/>
      <c r="SFU14" s="965"/>
      <c r="SFV14" s="966"/>
      <c r="SFW14" s="964"/>
      <c r="SFX14" s="964"/>
      <c r="SFY14" s="965"/>
      <c r="SFZ14" s="966"/>
      <c r="SGA14" s="964"/>
      <c r="SGB14" s="964"/>
      <c r="SGC14" s="965"/>
      <c r="SGD14" s="966"/>
      <c r="SGE14" s="964"/>
      <c r="SGF14" s="964"/>
      <c r="SGG14" s="965"/>
      <c r="SGH14" s="966"/>
      <c r="SGI14" s="964"/>
      <c r="SGJ14" s="964"/>
      <c r="SGK14" s="965"/>
      <c r="SGL14" s="966"/>
      <c r="SGM14" s="964"/>
      <c r="SGN14" s="964"/>
      <c r="SGO14" s="965"/>
      <c r="SGP14" s="966"/>
      <c r="SGQ14" s="964"/>
      <c r="SGR14" s="964"/>
      <c r="SGS14" s="965"/>
      <c r="SGT14" s="966"/>
      <c r="SGU14" s="964"/>
      <c r="SGV14" s="964"/>
      <c r="SGW14" s="965"/>
      <c r="SGX14" s="966"/>
      <c r="SGY14" s="964"/>
      <c r="SGZ14" s="964"/>
      <c r="SHA14" s="965"/>
      <c r="SHB14" s="966"/>
      <c r="SHC14" s="964"/>
      <c r="SHD14" s="964"/>
      <c r="SHE14" s="965"/>
      <c r="SHF14" s="966"/>
      <c r="SHG14" s="964"/>
      <c r="SHH14" s="964"/>
      <c r="SHI14" s="965"/>
      <c r="SHJ14" s="966"/>
      <c r="SHK14" s="964"/>
      <c r="SHL14" s="964"/>
      <c r="SHM14" s="965"/>
      <c r="SHN14" s="966"/>
      <c r="SHO14" s="964"/>
      <c r="SHP14" s="964"/>
      <c r="SHQ14" s="965"/>
      <c r="SHR14" s="966"/>
      <c r="SHS14" s="964"/>
      <c r="SHT14" s="964"/>
      <c r="SHU14" s="965"/>
      <c r="SHV14" s="966"/>
      <c r="SHW14" s="964"/>
      <c r="SHX14" s="964"/>
      <c r="SHY14" s="965"/>
      <c r="SHZ14" s="966"/>
      <c r="SIA14" s="964"/>
      <c r="SIB14" s="964"/>
      <c r="SIC14" s="965"/>
      <c r="SID14" s="966"/>
      <c r="SIE14" s="964"/>
      <c r="SIF14" s="964"/>
      <c r="SIG14" s="965"/>
      <c r="SIH14" s="966"/>
      <c r="SII14" s="964"/>
      <c r="SIJ14" s="964"/>
      <c r="SIK14" s="965"/>
      <c r="SIL14" s="966"/>
      <c r="SIM14" s="964"/>
      <c r="SIN14" s="964"/>
      <c r="SIO14" s="965"/>
      <c r="SIP14" s="966"/>
      <c r="SIQ14" s="964"/>
      <c r="SIR14" s="964"/>
      <c r="SIS14" s="965"/>
      <c r="SIT14" s="966"/>
      <c r="SIU14" s="964"/>
      <c r="SIV14" s="964"/>
      <c r="SIW14" s="965"/>
      <c r="SIX14" s="966"/>
      <c r="SIY14" s="964"/>
      <c r="SIZ14" s="964"/>
      <c r="SJA14" s="965"/>
      <c r="SJB14" s="966"/>
      <c r="SJC14" s="964"/>
      <c r="SJD14" s="964"/>
      <c r="SJE14" s="965"/>
      <c r="SJF14" s="966"/>
      <c r="SJG14" s="964"/>
      <c r="SJH14" s="964"/>
      <c r="SJI14" s="965"/>
      <c r="SJJ14" s="966"/>
      <c r="SJK14" s="964"/>
      <c r="SJL14" s="964"/>
      <c r="SJM14" s="965"/>
      <c r="SJN14" s="966"/>
      <c r="SJO14" s="964"/>
      <c r="SJP14" s="964"/>
      <c r="SJQ14" s="965"/>
      <c r="SJR14" s="966"/>
      <c r="SJS14" s="964"/>
      <c r="SJT14" s="964"/>
      <c r="SJU14" s="965"/>
      <c r="SJV14" s="966"/>
      <c r="SJW14" s="964"/>
      <c r="SJX14" s="964"/>
      <c r="SJY14" s="965"/>
      <c r="SJZ14" s="966"/>
      <c r="SKA14" s="964"/>
      <c r="SKB14" s="964"/>
      <c r="SKC14" s="965"/>
      <c r="SKD14" s="966"/>
      <c r="SKE14" s="964"/>
      <c r="SKF14" s="964"/>
      <c r="SKG14" s="965"/>
      <c r="SKH14" s="966"/>
      <c r="SKI14" s="964"/>
      <c r="SKJ14" s="964"/>
      <c r="SKK14" s="965"/>
      <c r="SKL14" s="966"/>
      <c r="SKM14" s="964"/>
      <c r="SKN14" s="964"/>
      <c r="SKO14" s="965"/>
      <c r="SKP14" s="966"/>
      <c r="SKQ14" s="964"/>
      <c r="SKR14" s="964"/>
      <c r="SKS14" s="965"/>
      <c r="SKT14" s="966"/>
      <c r="SKU14" s="964"/>
      <c r="SKV14" s="964"/>
      <c r="SKW14" s="965"/>
      <c r="SKX14" s="966"/>
      <c r="SKY14" s="964"/>
      <c r="SKZ14" s="964"/>
      <c r="SLA14" s="965"/>
      <c r="SLB14" s="966"/>
      <c r="SLC14" s="964"/>
      <c r="SLD14" s="964"/>
      <c r="SLE14" s="965"/>
      <c r="SLF14" s="966"/>
      <c r="SLG14" s="964"/>
      <c r="SLH14" s="964"/>
      <c r="SLI14" s="965"/>
      <c r="SLJ14" s="966"/>
      <c r="SLK14" s="964"/>
      <c r="SLL14" s="964"/>
      <c r="SLM14" s="965"/>
      <c r="SLN14" s="966"/>
      <c r="SLO14" s="964"/>
      <c r="SLP14" s="964"/>
      <c r="SLQ14" s="965"/>
      <c r="SLR14" s="966"/>
      <c r="SLS14" s="964"/>
      <c r="SLT14" s="964"/>
      <c r="SLU14" s="965"/>
      <c r="SLV14" s="966"/>
      <c r="SLW14" s="964"/>
      <c r="SLX14" s="964"/>
      <c r="SLY14" s="965"/>
      <c r="SLZ14" s="966"/>
      <c r="SMA14" s="964"/>
      <c r="SMB14" s="964"/>
      <c r="SMC14" s="965"/>
      <c r="SMD14" s="966"/>
      <c r="SME14" s="964"/>
      <c r="SMF14" s="964"/>
      <c r="SMG14" s="965"/>
      <c r="SMH14" s="966"/>
      <c r="SMI14" s="964"/>
      <c r="SMJ14" s="964"/>
      <c r="SMK14" s="965"/>
      <c r="SML14" s="966"/>
      <c r="SMM14" s="964"/>
      <c r="SMN14" s="964"/>
      <c r="SMO14" s="965"/>
      <c r="SMP14" s="966"/>
      <c r="SMQ14" s="964"/>
      <c r="SMR14" s="964"/>
      <c r="SMS14" s="965"/>
      <c r="SMT14" s="966"/>
      <c r="SMU14" s="964"/>
      <c r="SMV14" s="964"/>
      <c r="SMW14" s="965"/>
      <c r="SMX14" s="966"/>
      <c r="SMY14" s="964"/>
      <c r="SMZ14" s="964"/>
      <c r="SNA14" s="965"/>
      <c r="SNB14" s="966"/>
      <c r="SNC14" s="964"/>
      <c r="SND14" s="964"/>
      <c r="SNE14" s="965"/>
      <c r="SNF14" s="966"/>
      <c r="SNG14" s="964"/>
      <c r="SNH14" s="964"/>
      <c r="SNI14" s="965"/>
      <c r="SNJ14" s="966"/>
      <c r="SNK14" s="964"/>
      <c r="SNL14" s="964"/>
      <c r="SNM14" s="965"/>
      <c r="SNN14" s="966"/>
      <c r="SNO14" s="964"/>
      <c r="SNP14" s="964"/>
      <c r="SNQ14" s="965"/>
      <c r="SNR14" s="966"/>
      <c r="SNS14" s="964"/>
      <c r="SNT14" s="964"/>
      <c r="SNU14" s="965"/>
      <c r="SNV14" s="966"/>
      <c r="SNW14" s="964"/>
      <c r="SNX14" s="964"/>
      <c r="SNY14" s="965"/>
      <c r="SNZ14" s="966"/>
      <c r="SOA14" s="964"/>
      <c r="SOB14" s="964"/>
      <c r="SOC14" s="965"/>
      <c r="SOD14" s="966"/>
      <c r="SOE14" s="964"/>
      <c r="SOF14" s="964"/>
      <c r="SOG14" s="965"/>
      <c r="SOH14" s="966"/>
      <c r="SOI14" s="964"/>
      <c r="SOJ14" s="964"/>
      <c r="SOK14" s="965"/>
      <c r="SOL14" s="966"/>
      <c r="SOM14" s="964"/>
      <c r="SON14" s="964"/>
      <c r="SOO14" s="965"/>
      <c r="SOP14" s="966"/>
      <c r="SOQ14" s="964"/>
      <c r="SOR14" s="964"/>
      <c r="SOS14" s="965"/>
      <c r="SOT14" s="966"/>
      <c r="SOU14" s="964"/>
      <c r="SOV14" s="964"/>
      <c r="SOW14" s="965"/>
      <c r="SOX14" s="966"/>
      <c r="SOY14" s="964"/>
      <c r="SOZ14" s="964"/>
      <c r="SPA14" s="965"/>
      <c r="SPB14" s="966"/>
      <c r="SPC14" s="964"/>
      <c r="SPD14" s="964"/>
      <c r="SPE14" s="965"/>
      <c r="SPF14" s="966"/>
      <c r="SPG14" s="964"/>
      <c r="SPH14" s="964"/>
      <c r="SPI14" s="965"/>
      <c r="SPJ14" s="966"/>
      <c r="SPK14" s="964"/>
      <c r="SPL14" s="964"/>
      <c r="SPM14" s="965"/>
      <c r="SPN14" s="966"/>
      <c r="SPO14" s="964"/>
      <c r="SPP14" s="964"/>
      <c r="SPQ14" s="965"/>
      <c r="SPR14" s="966"/>
      <c r="SPS14" s="964"/>
      <c r="SPT14" s="964"/>
      <c r="SPU14" s="965"/>
      <c r="SPV14" s="966"/>
      <c r="SPW14" s="964"/>
      <c r="SPX14" s="964"/>
      <c r="SPY14" s="965"/>
      <c r="SPZ14" s="966"/>
      <c r="SQA14" s="964"/>
      <c r="SQB14" s="964"/>
      <c r="SQC14" s="965"/>
      <c r="SQD14" s="966"/>
      <c r="SQE14" s="964"/>
      <c r="SQF14" s="964"/>
      <c r="SQG14" s="965"/>
      <c r="SQH14" s="966"/>
      <c r="SQI14" s="964"/>
      <c r="SQJ14" s="964"/>
      <c r="SQK14" s="965"/>
      <c r="SQL14" s="966"/>
      <c r="SQM14" s="964"/>
      <c r="SQN14" s="964"/>
      <c r="SQO14" s="965"/>
      <c r="SQP14" s="966"/>
      <c r="SQQ14" s="964"/>
      <c r="SQR14" s="964"/>
      <c r="SQS14" s="965"/>
      <c r="SQT14" s="966"/>
      <c r="SQU14" s="964"/>
      <c r="SQV14" s="964"/>
      <c r="SQW14" s="965"/>
      <c r="SQX14" s="966"/>
      <c r="SQY14" s="964"/>
      <c r="SQZ14" s="964"/>
      <c r="SRA14" s="965"/>
      <c r="SRB14" s="966"/>
      <c r="SRC14" s="964"/>
      <c r="SRD14" s="964"/>
      <c r="SRE14" s="965"/>
      <c r="SRF14" s="966"/>
      <c r="SRG14" s="964"/>
      <c r="SRH14" s="964"/>
      <c r="SRI14" s="965"/>
      <c r="SRJ14" s="966"/>
      <c r="SRK14" s="964"/>
      <c r="SRL14" s="964"/>
      <c r="SRM14" s="965"/>
      <c r="SRN14" s="966"/>
      <c r="SRO14" s="964"/>
      <c r="SRP14" s="964"/>
      <c r="SRQ14" s="965"/>
      <c r="SRR14" s="966"/>
      <c r="SRS14" s="964"/>
      <c r="SRT14" s="964"/>
      <c r="SRU14" s="965"/>
      <c r="SRV14" s="966"/>
      <c r="SRW14" s="964"/>
      <c r="SRX14" s="964"/>
      <c r="SRY14" s="965"/>
      <c r="SRZ14" s="966"/>
      <c r="SSA14" s="964"/>
      <c r="SSB14" s="964"/>
      <c r="SSC14" s="965"/>
      <c r="SSD14" s="966"/>
      <c r="SSE14" s="964"/>
      <c r="SSF14" s="964"/>
      <c r="SSG14" s="965"/>
      <c r="SSH14" s="966"/>
      <c r="SSI14" s="964"/>
      <c r="SSJ14" s="964"/>
      <c r="SSK14" s="965"/>
      <c r="SSL14" s="966"/>
      <c r="SSM14" s="964"/>
      <c r="SSN14" s="964"/>
      <c r="SSO14" s="965"/>
      <c r="SSP14" s="966"/>
      <c r="SSQ14" s="964"/>
      <c r="SSR14" s="964"/>
      <c r="SSS14" s="965"/>
      <c r="SST14" s="966"/>
      <c r="SSU14" s="964"/>
      <c r="SSV14" s="964"/>
      <c r="SSW14" s="965"/>
      <c r="SSX14" s="966"/>
      <c r="SSY14" s="964"/>
      <c r="SSZ14" s="964"/>
      <c r="STA14" s="965"/>
      <c r="STB14" s="966"/>
      <c r="STC14" s="964"/>
      <c r="STD14" s="964"/>
      <c r="STE14" s="965"/>
      <c r="STF14" s="966"/>
      <c r="STG14" s="964"/>
      <c r="STH14" s="964"/>
      <c r="STI14" s="965"/>
      <c r="STJ14" s="966"/>
      <c r="STK14" s="964"/>
      <c r="STL14" s="964"/>
      <c r="STM14" s="965"/>
      <c r="STN14" s="966"/>
      <c r="STO14" s="964"/>
      <c r="STP14" s="964"/>
      <c r="STQ14" s="965"/>
      <c r="STR14" s="966"/>
      <c r="STS14" s="964"/>
      <c r="STT14" s="964"/>
      <c r="STU14" s="965"/>
      <c r="STV14" s="966"/>
      <c r="STW14" s="964"/>
      <c r="STX14" s="964"/>
      <c r="STY14" s="965"/>
      <c r="STZ14" s="966"/>
      <c r="SUA14" s="964"/>
      <c r="SUB14" s="964"/>
      <c r="SUC14" s="965"/>
      <c r="SUD14" s="966"/>
      <c r="SUE14" s="964"/>
      <c r="SUF14" s="964"/>
      <c r="SUG14" s="965"/>
      <c r="SUH14" s="966"/>
      <c r="SUI14" s="964"/>
      <c r="SUJ14" s="964"/>
      <c r="SUK14" s="965"/>
      <c r="SUL14" s="966"/>
      <c r="SUM14" s="964"/>
      <c r="SUN14" s="964"/>
      <c r="SUO14" s="965"/>
      <c r="SUP14" s="966"/>
      <c r="SUQ14" s="964"/>
      <c r="SUR14" s="964"/>
      <c r="SUS14" s="965"/>
      <c r="SUT14" s="966"/>
      <c r="SUU14" s="964"/>
      <c r="SUV14" s="964"/>
      <c r="SUW14" s="965"/>
      <c r="SUX14" s="966"/>
      <c r="SUY14" s="964"/>
      <c r="SUZ14" s="964"/>
      <c r="SVA14" s="965"/>
      <c r="SVB14" s="966"/>
      <c r="SVC14" s="964"/>
      <c r="SVD14" s="964"/>
      <c r="SVE14" s="965"/>
      <c r="SVF14" s="966"/>
      <c r="SVG14" s="964"/>
      <c r="SVH14" s="964"/>
      <c r="SVI14" s="965"/>
      <c r="SVJ14" s="966"/>
      <c r="SVK14" s="964"/>
      <c r="SVL14" s="964"/>
      <c r="SVM14" s="965"/>
      <c r="SVN14" s="966"/>
      <c r="SVO14" s="964"/>
      <c r="SVP14" s="964"/>
      <c r="SVQ14" s="965"/>
      <c r="SVR14" s="966"/>
      <c r="SVS14" s="964"/>
      <c r="SVT14" s="964"/>
      <c r="SVU14" s="965"/>
      <c r="SVV14" s="966"/>
      <c r="SVW14" s="964"/>
      <c r="SVX14" s="964"/>
      <c r="SVY14" s="965"/>
      <c r="SVZ14" s="966"/>
      <c r="SWA14" s="964"/>
      <c r="SWB14" s="964"/>
      <c r="SWC14" s="965"/>
      <c r="SWD14" s="966"/>
      <c r="SWE14" s="964"/>
      <c r="SWF14" s="964"/>
      <c r="SWG14" s="965"/>
      <c r="SWH14" s="966"/>
      <c r="SWI14" s="964"/>
      <c r="SWJ14" s="964"/>
      <c r="SWK14" s="965"/>
      <c r="SWL14" s="966"/>
      <c r="SWM14" s="964"/>
      <c r="SWN14" s="964"/>
      <c r="SWO14" s="965"/>
      <c r="SWP14" s="966"/>
      <c r="SWQ14" s="964"/>
      <c r="SWR14" s="964"/>
      <c r="SWS14" s="965"/>
      <c r="SWT14" s="966"/>
      <c r="SWU14" s="964"/>
      <c r="SWV14" s="964"/>
      <c r="SWW14" s="965"/>
      <c r="SWX14" s="966"/>
      <c r="SWY14" s="964"/>
      <c r="SWZ14" s="964"/>
      <c r="SXA14" s="965"/>
      <c r="SXB14" s="966"/>
      <c r="SXC14" s="964"/>
      <c r="SXD14" s="964"/>
      <c r="SXE14" s="965"/>
      <c r="SXF14" s="966"/>
      <c r="SXG14" s="964"/>
      <c r="SXH14" s="964"/>
      <c r="SXI14" s="965"/>
      <c r="SXJ14" s="966"/>
      <c r="SXK14" s="964"/>
      <c r="SXL14" s="964"/>
      <c r="SXM14" s="965"/>
      <c r="SXN14" s="966"/>
      <c r="SXO14" s="964"/>
      <c r="SXP14" s="964"/>
      <c r="SXQ14" s="965"/>
      <c r="SXR14" s="966"/>
      <c r="SXS14" s="964"/>
      <c r="SXT14" s="964"/>
      <c r="SXU14" s="965"/>
      <c r="SXV14" s="966"/>
      <c r="SXW14" s="964"/>
      <c r="SXX14" s="964"/>
      <c r="SXY14" s="965"/>
      <c r="SXZ14" s="966"/>
      <c r="SYA14" s="964"/>
      <c r="SYB14" s="964"/>
      <c r="SYC14" s="965"/>
      <c r="SYD14" s="966"/>
      <c r="SYE14" s="964"/>
      <c r="SYF14" s="964"/>
      <c r="SYG14" s="965"/>
      <c r="SYH14" s="966"/>
      <c r="SYI14" s="964"/>
      <c r="SYJ14" s="964"/>
      <c r="SYK14" s="965"/>
      <c r="SYL14" s="966"/>
      <c r="SYM14" s="964"/>
      <c r="SYN14" s="964"/>
      <c r="SYO14" s="965"/>
      <c r="SYP14" s="966"/>
      <c r="SYQ14" s="964"/>
      <c r="SYR14" s="964"/>
      <c r="SYS14" s="965"/>
      <c r="SYT14" s="966"/>
      <c r="SYU14" s="964"/>
      <c r="SYV14" s="964"/>
      <c r="SYW14" s="965"/>
      <c r="SYX14" s="966"/>
      <c r="SYY14" s="964"/>
      <c r="SYZ14" s="964"/>
      <c r="SZA14" s="965"/>
      <c r="SZB14" s="966"/>
      <c r="SZC14" s="964"/>
      <c r="SZD14" s="964"/>
      <c r="SZE14" s="965"/>
      <c r="SZF14" s="966"/>
      <c r="SZG14" s="964"/>
      <c r="SZH14" s="964"/>
      <c r="SZI14" s="965"/>
      <c r="SZJ14" s="966"/>
      <c r="SZK14" s="964"/>
      <c r="SZL14" s="964"/>
      <c r="SZM14" s="965"/>
      <c r="SZN14" s="966"/>
      <c r="SZO14" s="964"/>
      <c r="SZP14" s="964"/>
      <c r="SZQ14" s="965"/>
      <c r="SZR14" s="966"/>
      <c r="SZS14" s="964"/>
      <c r="SZT14" s="964"/>
      <c r="SZU14" s="965"/>
      <c r="SZV14" s="966"/>
      <c r="SZW14" s="964"/>
      <c r="SZX14" s="964"/>
      <c r="SZY14" s="965"/>
      <c r="SZZ14" s="966"/>
      <c r="TAA14" s="964"/>
      <c r="TAB14" s="964"/>
      <c r="TAC14" s="965"/>
      <c r="TAD14" s="966"/>
      <c r="TAE14" s="964"/>
      <c r="TAF14" s="964"/>
      <c r="TAG14" s="965"/>
      <c r="TAH14" s="966"/>
      <c r="TAI14" s="964"/>
      <c r="TAJ14" s="964"/>
      <c r="TAK14" s="965"/>
      <c r="TAL14" s="966"/>
      <c r="TAM14" s="964"/>
      <c r="TAN14" s="964"/>
      <c r="TAO14" s="965"/>
      <c r="TAP14" s="966"/>
      <c r="TAQ14" s="964"/>
      <c r="TAR14" s="964"/>
      <c r="TAS14" s="965"/>
      <c r="TAT14" s="966"/>
      <c r="TAU14" s="964"/>
      <c r="TAV14" s="964"/>
      <c r="TAW14" s="965"/>
      <c r="TAX14" s="966"/>
      <c r="TAY14" s="964"/>
      <c r="TAZ14" s="964"/>
      <c r="TBA14" s="965"/>
      <c r="TBB14" s="966"/>
      <c r="TBC14" s="964"/>
      <c r="TBD14" s="964"/>
      <c r="TBE14" s="965"/>
      <c r="TBF14" s="966"/>
      <c r="TBG14" s="964"/>
      <c r="TBH14" s="964"/>
      <c r="TBI14" s="965"/>
      <c r="TBJ14" s="966"/>
      <c r="TBK14" s="964"/>
      <c r="TBL14" s="964"/>
      <c r="TBM14" s="965"/>
      <c r="TBN14" s="966"/>
      <c r="TBO14" s="964"/>
      <c r="TBP14" s="964"/>
      <c r="TBQ14" s="965"/>
      <c r="TBR14" s="966"/>
      <c r="TBS14" s="964"/>
      <c r="TBT14" s="964"/>
      <c r="TBU14" s="965"/>
      <c r="TBV14" s="966"/>
      <c r="TBW14" s="964"/>
      <c r="TBX14" s="964"/>
      <c r="TBY14" s="965"/>
      <c r="TBZ14" s="966"/>
      <c r="TCA14" s="964"/>
      <c r="TCB14" s="964"/>
      <c r="TCC14" s="965"/>
      <c r="TCD14" s="966"/>
      <c r="TCE14" s="964"/>
      <c r="TCF14" s="964"/>
      <c r="TCG14" s="965"/>
      <c r="TCH14" s="966"/>
      <c r="TCI14" s="964"/>
      <c r="TCJ14" s="964"/>
      <c r="TCK14" s="965"/>
      <c r="TCL14" s="966"/>
      <c r="TCM14" s="964"/>
      <c r="TCN14" s="964"/>
      <c r="TCO14" s="965"/>
      <c r="TCP14" s="966"/>
      <c r="TCQ14" s="964"/>
      <c r="TCR14" s="964"/>
      <c r="TCS14" s="965"/>
      <c r="TCT14" s="966"/>
      <c r="TCU14" s="964"/>
      <c r="TCV14" s="964"/>
      <c r="TCW14" s="965"/>
      <c r="TCX14" s="966"/>
      <c r="TCY14" s="964"/>
      <c r="TCZ14" s="964"/>
      <c r="TDA14" s="965"/>
      <c r="TDB14" s="966"/>
      <c r="TDC14" s="964"/>
      <c r="TDD14" s="964"/>
      <c r="TDE14" s="965"/>
      <c r="TDF14" s="966"/>
      <c r="TDG14" s="964"/>
      <c r="TDH14" s="964"/>
      <c r="TDI14" s="965"/>
      <c r="TDJ14" s="966"/>
      <c r="TDK14" s="964"/>
      <c r="TDL14" s="964"/>
      <c r="TDM14" s="965"/>
      <c r="TDN14" s="966"/>
      <c r="TDO14" s="964"/>
      <c r="TDP14" s="964"/>
      <c r="TDQ14" s="965"/>
      <c r="TDR14" s="966"/>
      <c r="TDS14" s="964"/>
      <c r="TDT14" s="964"/>
      <c r="TDU14" s="965"/>
      <c r="TDV14" s="966"/>
      <c r="TDW14" s="964"/>
      <c r="TDX14" s="964"/>
      <c r="TDY14" s="965"/>
      <c r="TDZ14" s="966"/>
      <c r="TEA14" s="964"/>
      <c r="TEB14" s="964"/>
      <c r="TEC14" s="965"/>
      <c r="TED14" s="966"/>
      <c r="TEE14" s="964"/>
      <c r="TEF14" s="964"/>
      <c r="TEG14" s="965"/>
      <c r="TEH14" s="966"/>
      <c r="TEI14" s="964"/>
      <c r="TEJ14" s="964"/>
      <c r="TEK14" s="965"/>
      <c r="TEL14" s="966"/>
      <c r="TEM14" s="964"/>
      <c r="TEN14" s="964"/>
      <c r="TEO14" s="965"/>
      <c r="TEP14" s="966"/>
      <c r="TEQ14" s="964"/>
      <c r="TER14" s="964"/>
      <c r="TES14" s="965"/>
      <c r="TET14" s="966"/>
      <c r="TEU14" s="964"/>
      <c r="TEV14" s="964"/>
      <c r="TEW14" s="965"/>
      <c r="TEX14" s="966"/>
      <c r="TEY14" s="964"/>
      <c r="TEZ14" s="964"/>
      <c r="TFA14" s="965"/>
      <c r="TFB14" s="966"/>
      <c r="TFC14" s="964"/>
      <c r="TFD14" s="964"/>
      <c r="TFE14" s="965"/>
      <c r="TFF14" s="966"/>
      <c r="TFG14" s="964"/>
      <c r="TFH14" s="964"/>
      <c r="TFI14" s="965"/>
      <c r="TFJ14" s="966"/>
      <c r="TFK14" s="964"/>
      <c r="TFL14" s="964"/>
      <c r="TFM14" s="965"/>
      <c r="TFN14" s="966"/>
      <c r="TFO14" s="964"/>
      <c r="TFP14" s="964"/>
      <c r="TFQ14" s="965"/>
      <c r="TFR14" s="966"/>
      <c r="TFS14" s="964"/>
      <c r="TFT14" s="964"/>
      <c r="TFU14" s="965"/>
      <c r="TFV14" s="966"/>
      <c r="TFW14" s="964"/>
      <c r="TFX14" s="964"/>
      <c r="TFY14" s="965"/>
      <c r="TFZ14" s="966"/>
      <c r="TGA14" s="964"/>
      <c r="TGB14" s="964"/>
      <c r="TGC14" s="965"/>
      <c r="TGD14" s="966"/>
      <c r="TGE14" s="964"/>
      <c r="TGF14" s="964"/>
      <c r="TGG14" s="965"/>
      <c r="TGH14" s="966"/>
      <c r="TGI14" s="964"/>
      <c r="TGJ14" s="964"/>
      <c r="TGK14" s="965"/>
      <c r="TGL14" s="966"/>
      <c r="TGM14" s="964"/>
      <c r="TGN14" s="964"/>
      <c r="TGO14" s="965"/>
      <c r="TGP14" s="966"/>
      <c r="TGQ14" s="964"/>
      <c r="TGR14" s="964"/>
      <c r="TGS14" s="965"/>
      <c r="TGT14" s="966"/>
      <c r="TGU14" s="964"/>
      <c r="TGV14" s="964"/>
      <c r="TGW14" s="965"/>
      <c r="TGX14" s="966"/>
      <c r="TGY14" s="964"/>
      <c r="TGZ14" s="964"/>
      <c r="THA14" s="965"/>
      <c r="THB14" s="966"/>
      <c r="THC14" s="964"/>
      <c r="THD14" s="964"/>
      <c r="THE14" s="965"/>
      <c r="THF14" s="966"/>
      <c r="THG14" s="964"/>
      <c r="THH14" s="964"/>
      <c r="THI14" s="965"/>
      <c r="THJ14" s="966"/>
      <c r="THK14" s="964"/>
      <c r="THL14" s="964"/>
      <c r="THM14" s="965"/>
      <c r="THN14" s="966"/>
      <c r="THO14" s="964"/>
      <c r="THP14" s="964"/>
      <c r="THQ14" s="965"/>
      <c r="THR14" s="966"/>
      <c r="THS14" s="964"/>
      <c r="THT14" s="964"/>
      <c r="THU14" s="965"/>
      <c r="THV14" s="966"/>
      <c r="THW14" s="964"/>
      <c r="THX14" s="964"/>
      <c r="THY14" s="965"/>
      <c r="THZ14" s="966"/>
      <c r="TIA14" s="964"/>
      <c r="TIB14" s="964"/>
      <c r="TIC14" s="965"/>
      <c r="TID14" s="966"/>
      <c r="TIE14" s="964"/>
      <c r="TIF14" s="964"/>
      <c r="TIG14" s="965"/>
      <c r="TIH14" s="966"/>
      <c r="TII14" s="964"/>
      <c r="TIJ14" s="964"/>
      <c r="TIK14" s="965"/>
      <c r="TIL14" s="966"/>
      <c r="TIM14" s="964"/>
      <c r="TIN14" s="964"/>
      <c r="TIO14" s="965"/>
      <c r="TIP14" s="966"/>
      <c r="TIQ14" s="964"/>
      <c r="TIR14" s="964"/>
      <c r="TIS14" s="965"/>
      <c r="TIT14" s="966"/>
      <c r="TIU14" s="964"/>
      <c r="TIV14" s="964"/>
      <c r="TIW14" s="965"/>
      <c r="TIX14" s="966"/>
      <c r="TIY14" s="964"/>
      <c r="TIZ14" s="964"/>
      <c r="TJA14" s="965"/>
      <c r="TJB14" s="966"/>
      <c r="TJC14" s="964"/>
      <c r="TJD14" s="964"/>
      <c r="TJE14" s="965"/>
      <c r="TJF14" s="966"/>
      <c r="TJG14" s="964"/>
      <c r="TJH14" s="964"/>
      <c r="TJI14" s="965"/>
      <c r="TJJ14" s="966"/>
      <c r="TJK14" s="964"/>
      <c r="TJL14" s="964"/>
      <c r="TJM14" s="965"/>
      <c r="TJN14" s="966"/>
      <c r="TJO14" s="964"/>
      <c r="TJP14" s="964"/>
      <c r="TJQ14" s="965"/>
      <c r="TJR14" s="966"/>
      <c r="TJS14" s="964"/>
      <c r="TJT14" s="964"/>
      <c r="TJU14" s="965"/>
      <c r="TJV14" s="966"/>
      <c r="TJW14" s="964"/>
      <c r="TJX14" s="964"/>
      <c r="TJY14" s="965"/>
      <c r="TJZ14" s="966"/>
      <c r="TKA14" s="964"/>
      <c r="TKB14" s="964"/>
      <c r="TKC14" s="965"/>
      <c r="TKD14" s="966"/>
      <c r="TKE14" s="964"/>
      <c r="TKF14" s="964"/>
      <c r="TKG14" s="965"/>
      <c r="TKH14" s="966"/>
      <c r="TKI14" s="964"/>
      <c r="TKJ14" s="964"/>
      <c r="TKK14" s="965"/>
      <c r="TKL14" s="966"/>
      <c r="TKM14" s="964"/>
      <c r="TKN14" s="964"/>
      <c r="TKO14" s="965"/>
      <c r="TKP14" s="966"/>
      <c r="TKQ14" s="964"/>
      <c r="TKR14" s="964"/>
      <c r="TKS14" s="965"/>
      <c r="TKT14" s="966"/>
      <c r="TKU14" s="964"/>
      <c r="TKV14" s="964"/>
      <c r="TKW14" s="965"/>
      <c r="TKX14" s="966"/>
      <c r="TKY14" s="964"/>
      <c r="TKZ14" s="964"/>
      <c r="TLA14" s="965"/>
      <c r="TLB14" s="966"/>
      <c r="TLC14" s="964"/>
      <c r="TLD14" s="964"/>
      <c r="TLE14" s="965"/>
      <c r="TLF14" s="966"/>
      <c r="TLG14" s="964"/>
      <c r="TLH14" s="964"/>
      <c r="TLI14" s="965"/>
      <c r="TLJ14" s="966"/>
      <c r="TLK14" s="964"/>
      <c r="TLL14" s="964"/>
      <c r="TLM14" s="965"/>
      <c r="TLN14" s="966"/>
      <c r="TLO14" s="964"/>
      <c r="TLP14" s="964"/>
      <c r="TLQ14" s="965"/>
      <c r="TLR14" s="966"/>
      <c r="TLS14" s="964"/>
      <c r="TLT14" s="964"/>
      <c r="TLU14" s="965"/>
      <c r="TLV14" s="966"/>
      <c r="TLW14" s="964"/>
      <c r="TLX14" s="964"/>
      <c r="TLY14" s="965"/>
      <c r="TLZ14" s="966"/>
      <c r="TMA14" s="964"/>
      <c r="TMB14" s="964"/>
      <c r="TMC14" s="965"/>
      <c r="TMD14" s="966"/>
      <c r="TME14" s="964"/>
      <c r="TMF14" s="964"/>
      <c r="TMG14" s="965"/>
      <c r="TMH14" s="966"/>
      <c r="TMI14" s="964"/>
      <c r="TMJ14" s="964"/>
      <c r="TMK14" s="965"/>
      <c r="TML14" s="966"/>
      <c r="TMM14" s="964"/>
      <c r="TMN14" s="964"/>
      <c r="TMO14" s="965"/>
      <c r="TMP14" s="966"/>
      <c r="TMQ14" s="964"/>
      <c r="TMR14" s="964"/>
      <c r="TMS14" s="965"/>
      <c r="TMT14" s="966"/>
      <c r="TMU14" s="964"/>
      <c r="TMV14" s="964"/>
      <c r="TMW14" s="965"/>
      <c r="TMX14" s="966"/>
      <c r="TMY14" s="964"/>
      <c r="TMZ14" s="964"/>
      <c r="TNA14" s="965"/>
      <c r="TNB14" s="966"/>
      <c r="TNC14" s="964"/>
      <c r="TND14" s="964"/>
      <c r="TNE14" s="965"/>
      <c r="TNF14" s="966"/>
      <c r="TNG14" s="964"/>
      <c r="TNH14" s="964"/>
      <c r="TNI14" s="965"/>
      <c r="TNJ14" s="966"/>
      <c r="TNK14" s="964"/>
      <c r="TNL14" s="964"/>
      <c r="TNM14" s="965"/>
      <c r="TNN14" s="966"/>
      <c r="TNO14" s="964"/>
      <c r="TNP14" s="964"/>
      <c r="TNQ14" s="965"/>
      <c r="TNR14" s="966"/>
      <c r="TNS14" s="964"/>
      <c r="TNT14" s="964"/>
      <c r="TNU14" s="965"/>
      <c r="TNV14" s="966"/>
      <c r="TNW14" s="964"/>
      <c r="TNX14" s="964"/>
      <c r="TNY14" s="965"/>
      <c r="TNZ14" s="966"/>
      <c r="TOA14" s="964"/>
      <c r="TOB14" s="964"/>
      <c r="TOC14" s="965"/>
      <c r="TOD14" s="966"/>
      <c r="TOE14" s="964"/>
      <c r="TOF14" s="964"/>
      <c r="TOG14" s="965"/>
      <c r="TOH14" s="966"/>
      <c r="TOI14" s="964"/>
      <c r="TOJ14" s="964"/>
      <c r="TOK14" s="965"/>
      <c r="TOL14" s="966"/>
      <c r="TOM14" s="964"/>
      <c r="TON14" s="964"/>
      <c r="TOO14" s="965"/>
      <c r="TOP14" s="966"/>
      <c r="TOQ14" s="964"/>
      <c r="TOR14" s="964"/>
      <c r="TOS14" s="965"/>
      <c r="TOT14" s="966"/>
      <c r="TOU14" s="964"/>
      <c r="TOV14" s="964"/>
      <c r="TOW14" s="965"/>
      <c r="TOX14" s="966"/>
      <c r="TOY14" s="964"/>
      <c r="TOZ14" s="964"/>
      <c r="TPA14" s="965"/>
      <c r="TPB14" s="966"/>
      <c r="TPC14" s="964"/>
      <c r="TPD14" s="964"/>
      <c r="TPE14" s="965"/>
      <c r="TPF14" s="966"/>
      <c r="TPG14" s="964"/>
      <c r="TPH14" s="964"/>
      <c r="TPI14" s="965"/>
      <c r="TPJ14" s="966"/>
      <c r="TPK14" s="964"/>
      <c r="TPL14" s="964"/>
      <c r="TPM14" s="965"/>
      <c r="TPN14" s="966"/>
      <c r="TPO14" s="964"/>
      <c r="TPP14" s="964"/>
      <c r="TPQ14" s="965"/>
      <c r="TPR14" s="966"/>
      <c r="TPS14" s="964"/>
      <c r="TPT14" s="964"/>
      <c r="TPU14" s="965"/>
      <c r="TPV14" s="966"/>
      <c r="TPW14" s="964"/>
      <c r="TPX14" s="964"/>
      <c r="TPY14" s="965"/>
      <c r="TPZ14" s="966"/>
      <c r="TQA14" s="964"/>
      <c r="TQB14" s="964"/>
      <c r="TQC14" s="965"/>
      <c r="TQD14" s="966"/>
      <c r="TQE14" s="964"/>
      <c r="TQF14" s="964"/>
      <c r="TQG14" s="965"/>
      <c r="TQH14" s="966"/>
      <c r="TQI14" s="964"/>
      <c r="TQJ14" s="964"/>
      <c r="TQK14" s="965"/>
      <c r="TQL14" s="966"/>
      <c r="TQM14" s="964"/>
      <c r="TQN14" s="964"/>
      <c r="TQO14" s="965"/>
      <c r="TQP14" s="966"/>
      <c r="TQQ14" s="964"/>
      <c r="TQR14" s="964"/>
      <c r="TQS14" s="965"/>
      <c r="TQT14" s="966"/>
      <c r="TQU14" s="964"/>
      <c r="TQV14" s="964"/>
      <c r="TQW14" s="965"/>
      <c r="TQX14" s="966"/>
      <c r="TQY14" s="964"/>
      <c r="TQZ14" s="964"/>
      <c r="TRA14" s="965"/>
      <c r="TRB14" s="966"/>
      <c r="TRC14" s="964"/>
      <c r="TRD14" s="964"/>
      <c r="TRE14" s="965"/>
      <c r="TRF14" s="966"/>
      <c r="TRG14" s="964"/>
      <c r="TRH14" s="964"/>
      <c r="TRI14" s="965"/>
      <c r="TRJ14" s="966"/>
      <c r="TRK14" s="964"/>
      <c r="TRL14" s="964"/>
      <c r="TRM14" s="965"/>
      <c r="TRN14" s="966"/>
      <c r="TRO14" s="964"/>
      <c r="TRP14" s="964"/>
      <c r="TRQ14" s="965"/>
      <c r="TRR14" s="966"/>
      <c r="TRS14" s="964"/>
      <c r="TRT14" s="964"/>
      <c r="TRU14" s="965"/>
      <c r="TRV14" s="966"/>
      <c r="TRW14" s="964"/>
      <c r="TRX14" s="964"/>
      <c r="TRY14" s="965"/>
      <c r="TRZ14" s="966"/>
      <c r="TSA14" s="964"/>
      <c r="TSB14" s="964"/>
      <c r="TSC14" s="965"/>
      <c r="TSD14" s="966"/>
      <c r="TSE14" s="964"/>
      <c r="TSF14" s="964"/>
      <c r="TSG14" s="965"/>
      <c r="TSH14" s="966"/>
      <c r="TSI14" s="964"/>
      <c r="TSJ14" s="964"/>
      <c r="TSK14" s="965"/>
      <c r="TSL14" s="966"/>
      <c r="TSM14" s="964"/>
      <c r="TSN14" s="964"/>
      <c r="TSO14" s="965"/>
      <c r="TSP14" s="966"/>
      <c r="TSQ14" s="964"/>
      <c r="TSR14" s="964"/>
      <c r="TSS14" s="965"/>
      <c r="TST14" s="966"/>
      <c r="TSU14" s="964"/>
      <c r="TSV14" s="964"/>
      <c r="TSW14" s="965"/>
      <c r="TSX14" s="966"/>
      <c r="TSY14" s="964"/>
      <c r="TSZ14" s="964"/>
      <c r="TTA14" s="965"/>
      <c r="TTB14" s="966"/>
      <c r="TTC14" s="964"/>
      <c r="TTD14" s="964"/>
      <c r="TTE14" s="965"/>
      <c r="TTF14" s="966"/>
      <c r="TTG14" s="964"/>
      <c r="TTH14" s="964"/>
      <c r="TTI14" s="965"/>
      <c r="TTJ14" s="966"/>
      <c r="TTK14" s="964"/>
      <c r="TTL14" s="964"/>
      <c r="TTM14" s="965"/>
      <c r="TTN14" s="966"/>
      <c r="TTO14" s="964"/>
      <c r="TTP14" s="964"/>
      <c r="TTQ14" s="965"/>
      <c r="TTR14" s="966"/>
      <c r="TTS14" s="964"/>
      <c r="TTT14" s="964"/>
      <c r="TTU14" s="965"/>
      <c r="TTV14" s="966"/>
      <c r="TTW14" s="964"/>
      <c r="TTX14" s="964"/>
      <c r="TTY14" s="965"/>
      <c r="TTZ14" s="966"/>
      <c r="TUA14" s="964"/>
      <c r="TUB14" s="964"/>
      <c r="TUC14" s="965"/>
      <c r="TUD14" s="966"/>
      <c r="TUE14" s="964"/>
      <c r="TUF14" s="964"/>
      <c r="TUG14" s="965"/>
      <c r="TUH14" s="966"/>
      <c r="TUI14" s="964"/>
      <c r="TUJ14" s="964"/>
      <c r="TUK14" s="965"/>
      <c r="TUL14" s="966"/>
      <c r="TUM14" s="964"/>
      <c r="TUN14" s="964"/>
      <c r="TUO14" s="965"/>
      <c r="TUP14" s="966"/>
      <c r="TUQ14" s="964"/>
      <c r="TUR14" s="964"/>
      <c r="TUS14" s="965"/>
      <c r="TUT14" s="966"/>
      <c r="TUU14" s="964"/>
      <c r="TUV14" s="964"/>
      <c r="TUW14" s="965"/>
      <c r="TUX14" s="966"/>
      <c r="TUY14" s="964"/>
      <c r="TUZ14" s="964"/>
      <c r="TVA14" s="965"/>
      <c r="TVB14" s="966"/>
      <c r="TVC14" s="964"/>
      <c r="TVD14" s="964"/>
      <c r="TVE14" s="965"/>
      <c r="TVF14" s="966"/>
      <c r="TVG14" s="964"/>
      <c r="TVH14" s="964"/>
      <c r="TVI14" s="965"/>
      <c r="TVJ14" s="966"/>
      <c r="TVK14" s="964"/>
      <c r="TVL14" s="964"/>
      <c r="TVM14" s="965"/>
      <c r="TVN14" s="966"/>
      <c r="TVO14" s="964"/>
      <c r="TVP14" s="964"/>
      <c r="TVQ14" s="965"/>
      <c r="TVR14" s="966"/>
      <c r="TVS14" s="964"/>
      <c r="TVT14" s="964"/>
      <c r="TVU14" s="965"/>
      <c r="TVV14" s="966"/>
      <c r="TVW14" s="964"/>
      <c r="TVX14" s="964"/>
      <c r="TVY14" s="965"/>
      <c r="TVZ14" s="966"/>
      <c r="TWA14" s="964"/>
      <c r="TWB14" s="964"/>
      <c r="TWC14" s="965"/>
      <c r="TWD14" s="966"/>
      <c r="TWE14" s="964"/>
      <c r="TWF14" s="964"/>
      <c r="TWG14" s="965"/>
      <c r="TWH14" s="966"/>
      <c r="TWI14" s="964"/>
      <c r="TWJ14" s="964"/>
      <c r="TWK14" s="965"/>
      <c r="TWL14" s="966"/>
      <c r="TWM14" s="964"/>
      <c r="TWN14" s="964"/>
      <c r="TWO14" s="965"/>
      <c r="TWP14" s="966"/>
      <c r="TWQ14" s="964"/>
      <c r="TWR14" s="964"/>
      <c r="TWS14" s="965"/>
      <c r="TWT14" s="966"/>
      <c r="TWU14" s="964"/>
      <c r="TWV14" s="964"/>
      <c r="TWW14" s="965"/>
      <c r="TWX14" s="966"/>
      <c r="TWY14" s="964"/>
      <c r="TWZ14" s="964"/>
      <c r="TXA14" s="965"/>
      <c r="TXB14" s="966"/>
      <c r="TXC14" s="964"/>
      <c r="TXD14" s="964"/>
      <c r="TXE14" s="965"/>
      <c r="TXF14" s="966"/>
      <c r="TXG14" s="964"/>
      <c r="TXH14" s="964"/>
      <c r="TXI14" s="965"/>
      <c r="TXJ14" s="966"/>
      <c r="TXK14" s="964"/>
      <c r="TXL14" s="964"/>
      <c r="TXM14" s="965"/>
      <c r="TXN14" s="966"/>
      <c r="TXO14" s="964"/>
      <c r="TXP14" s="964"/>
      <c r="TXQ14" s="965"/>
      <c r="TXR14" s="966"/>
      <c r="TXS14" s="964"/>
      <c r="TXT14" s="964"/>
      <c r="TXU14" s="965"/>
      <c r="TXV14" s="966"/>
      <c r="TXW14" s="964"/>
      <c r="TXX14" s="964"/>
      <c r="TXY14" s="965"/>
      <c r="TXZ14" s="966"/>
      <c r="TYA14" s="964"/>
      <c r="TYB14" s="964"/>
      <c r="TYC14" s="965"/>
      <c r="TYD14" s="966"/>
      <c r="TYE14" s="964"/>
      <c r="TYF14" s="964"/>
      <c r="TYG14" s="965"/>
      <c r="TYH14" s="966"/>
      <c r="TYI14" s="964"/>
      <c r="TYJ14" s="964"/>
      <c r="TYK14" s="965"/>
      <c r="TYL14" s="966"/>
      <c r="TYM14" s="964"/>
      <c r="TYN14" s="964"/>
      <c r="TYO14" s="965"/>
      <c r="TYP14" s="966"/>
      <c r="TYQ14" s="964"/>
      <c r="TYR14" s="964"/>
      <c r="TYS14" s="965"/>
      <c r="TYT14" s="966"/>
      <c r="TYU14" s="964"/>
      <c r="TYV14" s="964"/>
      <c r="TYW14" s="965"/>
      <c r="TYX14" s="966"/>
      <c r="TYY14" s="964"/>
      <c r="TYZ14" s="964"/>
      <c r="TZA14" s="965"/>
      <c r="TZB14" s="966"/>
      <c r="TZC14" s="964"/>
      <c r="TZD14" s="964"/>
      <c r="TZE14" s="965"/>
      <c r="TZF14" s="966"/>
      <c r="TZG14" s="964"/>
      <c r="TZH14" s="964"/>
      <c r="TZI14" s="965"/>
      <c r="TZJ14" s="966"/>
      <c r="TZK14" s="964"/>
      <c r="TZL14" s="964"/>
      <c r="TZM14" s="965"/>
      <c r="TZN14" s="966"/>
      <c r="TZO14" s="964"/>
      <c r="TZP14" s="964"/>
      <c r="TZQ14" s="965"/>
      <c r="TZR14" s="966"/>
      <c r="TZS14" s="964"/>
      <c r="TZT14" s="964"/>
      <c r="TZU14" s="965"/>
      <c r="TZV14" s="966"/>
      <c r="TZW14" s="964"/>
      <c r="TZX14" s="964"/>
      <c r="TZY14" s="965"/>
      <c r="TZZ14" s="966"/>
      <c r="UAA14" s="964"/>
      <c r="UAB14" s="964"/>
      <c r="UAC14" s="965"/>
      <c r="UAD14" s="966"/>
      <c r="UAE14" s="964"/>
      <c r="UAF14" s="964"/>
      <c r="UAG14" s="965"/>
      <c r="UAH14" s="966"/>
      <c r="UAI14" s="964"/>
      <c r="UAJ14" s="964"/>
      <c r="UAK14" s="965"/>
      <c r="UAL14" s="966"/>
      <c r="UAM14" s="964"/>
      <c r="UAN14" s="964"/>
      <c r="UAO14" s="965"/>
      <c r="UAP14" s="966"/>
      <c r="UAQ14" s="964"/>
      <c r="UAR14" s="964"/>
      <c r="UAS14" s="965"/>
      <c r="UAT14" s="966"/>
      <c r="UAU14" s="964"/>
      <c r="UAV14" s="964"/>
      <c r="UAW14" s="965"/>
      <c r="UAX14" s="966"/>
      <c r="UAY14" s="964"/>
      <c r="UAZ14" s="964"/>
      <c r="UBA14" s="965"/>
      <c r="UBB14" s="966"/>
      <c r="UBC14" s="964"/>
      <c r="UBD14" s="964"/>
      <c r="UBE14" s="965"/>
      <c r="UBF14" s="966"/>
      <c r="UBG14" s="964"/>
      <c r="UBH14" s="964"/>
      <c r="UBI14" s="965"/>
      <c r="UBJ14" s="966"/>
      <c r="UBK14" s="964"/>
      <c r="UBL14" s="964"/>
      <c r="UBM14" s="965"/>
      <c r="UBN14" s="966"/>
      <c r="UBO14" s="964"/>
      <c r="UBP14" s="964"/>
      <c r="UBQ14" s="965"/>
      <c r="UBR14" s="966"/>
      <c r="UBS14" s="964"/>
      <c r="UBT14" s="964"/>
      <c r="UBU14" s="965"/>
      <c r="UBV14" s="966"/>
      <c r="UBW14" s="964"/>
      <c r="UBX14" s="964"/>
      <c r="UBY14" s="965"/>
      <c r="UBZ14" s="966"/>
      <c r="UCA14" s="964"/>
      <c r="UCB14" s="964"/>
      <c r="UCC14" s="965"/>
      <c r="UCD14" s="966"/>
      <c r="UCE14" s="964"/>
      <c r="UCF14" s="964"/>
      <c r="UCG14" s="965"/>
      <c r="UCH14" s="966"/>
      <c r="UCI14" s="964"/>
      <c r="UCJ14" s="964"/>
      <c r="UCK14" s="965"/>
      <c r="UCL14" s="966"/>
      <c r="UCM14" s="964"/>
      <c r="UCN14" s="964"/>
      <c r="UCO14" s="965"/>
      <c r="UCP14" s="966"/>
      <c r="UCQ14" s="964"/>
      <c r="UCR14" s="964"/>
      <c r="UCS14" s="965"/>
      <c r="UCT14" s="966"/>
      <c r="UCU14" s="964"/>
      <c r="UCV14" s="964"/>
      <c r="UCW14" s="965"/>
      <c r="UCX14" s="966"/>
      <c r="UCY14" s="964"/>
      <c r="UCZ14" s="964"/>
      <c r="UDA14" s="965"/>
      <c r="UDB14" s="966"/>
      <c r="UDC14" s="964"/>
      <c r="UDD14" s="964"/>
      <c r="UDE14" s="965"/>
      <c r="UDF14" s="966"/>
      <c r="UDG14" s="964"/>
      <c r="UDH14" s="964"/>
      <c r="UDI14" s="965"/>
      <c r="UDJ14" s="966"/>
      <c r="UDK14" s="964"/>
      <c r="UDL14" s="964"/>
      <c r="UDM14" s="965"/>
      <c r="UDN14" s="966"/>
      <c r="UDO14" s="964"/>
      <c r="UDP14" s="964"/>
      <c r="UDQ14" s="965"/>
      <c r="UDR14" s="966"/>
      <c r="UDS14" s="964"/>
      <c r="UDT14" s="964"/>
      <c r="UDU14" s="965"/>
      <c r="UDV14" s="966"/>
      <c r="UDW14" s="964"/>
      <c r="UDX14" s="964"/>
      <c r="UDY14" s="965"/>
      <c r="UDZ14" s="966"/>
      <c r="UEA14" s="964"/>
      <c r="UEB14" s="964"/>
      <c r="UEC14" s="965"/>
      <c r="UED14" s="966"/>
      <c r="UEE14" s="964"/>
      <c r="UEF14" s="964"/>
      <c r="UEG14" s="965"/>
      <c r="UEH14" s="966"/>
      <c r="UEI14" s="964"/>
      <c r="UEJ14" s="964"/>
      <c r="UEK14" s="965"/>
      <c r="UEL14" s="966"/>
      <c r="UEM14" s="964"/>
      <c r="UEN14" s="964"/>
      <c r="UEO14" s="965"/>
      <c r="UEP14" s="966"/>
      <c r="UEQ14" s="964"/>
      <c r="UER14" s="964"/>
      <c r="UES14" s="965"/>
      <c r="UET14" s="966"/>
      <c r="UEU14" s="964"/>
      <c r="UEV14" s="964"/>
      <c r="UEW14" s="965"/>
      <c r="UEX14" s="966"/>
      <c r="UEY14" s="964"/>
      <c r="UEZ14" s="964"/>
      <c r="UFA14" s="965"/>
      <c r="UFB14" s="966"/>
      <c r="UFC14" s="964"/>
      <c r="UFD14" s="964"/>
      <c r="UFE14" s="965"/>
      <c r="UFF14" s="966"/>
      <c r="UFG14" s="964"/>
      <c r="UFH14" s="964"/>
      <c r="UFI14" s="965"/>
      <c r="UFJ14" s="966"/>
      <c r="UFK14" s="964"/>
      <c r="UFL14" s="964"/>
      <c r="UFM14" s="965"/>
      <c r="UFN14" s="966"/>
      <c r="UFO14" s="964"/>
      <c r="UFP14" s="964"/>
      <c r="UFQ14" s="965"/>
      <c r="UFR14" s="966"/>
      <c r="UFS14" s="964"/>
      <c r="UFT14" s="964"/>
      <c r="UFU14" s="965"/>
      <c r="UFV14" s="966"/>
      <c r="UFW14" s="964"/>
      <c r="UFX14" s="964"/>
      <c r="UFY14" s="965"/>
      <c r="UFZ14" s="966"/>
      <c r="UGA14" s="964"/>
      <c r="UGB14" s="964"/>
      <c r="UGC14" s="965"/>
      <c r="UGD14" s="966"/>
      <c r="UGE14" s="964"/>
      <c r="UGF14" s="964"/>
      <c r="UGG14" s="965"/>
      <c r="UGH14" s="966"/>
      <c r="UGI14" s="964"/>
      <c r="UGJ14" s="964"/>
      <c r="UGK14" s="965"/>
      <c r="UGL14" s="966"/>
      <c r="UGM14" s="964"/>
      <c r="UGN14" s="964"/>
      <c r="UGO14" s="965"/>
      <c r="UGP14" s="966"/>
      <c r="UGQ14" s="964"/>
      <c r="UGR14" s="964"/>
      <c r="UGS14" s="965"/>
      <c r="UGT14" s="966"/>
      <c r="UGU14" s="964"/>
      <c r="UGV14" s="964"/>
      <c r="UGW14" s="965"/>
      <c r="UGX14" s="966"/>
      <c r="UGY14" s="964"/>
      <c r="UGZ14" s="964"/>
      <c r="UHA14" s="965"/>
      <c r="UHB14" s="966"/>
      <c r="UHC14" s="964"/>
      <c r="UHD14" s="964"/>
      <c r="UHE14" s="965"/>
      <c r="UHF14" s="966"/>
      <c r="UHG14" s="964"/>
      <c r="UHH14" s="964"/>
      <c r="UHI14" s="965"/>
      <c r="UHJ14" s="966"/>
      <c r="UHK14" s="964"/>
      <c r="UHL14" s="964"/>
      <c r="UHM14" s="965"/>
      <c r="UHN14" s="966"/>
      <c r="UHO14" s="964"/>
      <c r="UHP14" s="964"/>
      <c r="UHQ14" s="965"/>
      <c r="UHR14" s="966"/>
      <c r="UHS14" s="964"/>
      <c r="UHT14" s="964"/>
      <c r="UHU14" s="965"/>
      <c r="UHV14" s="966"/>
      <c r="UHW14" s="964"/>
      <c r="UHX14" s="964"/>
      <c r="UHY14" s="965"/>
      <c r="UHZ14" s="966"/>
      <c r="UIA14" s="964"/>
      <c r="UIB14" s="964"/>
      <c r="UIC14" s="965"/>
      <c r="UID14" s="966"/>
      <c r="UIE14" s="964"/>
      <c r="UIF14" s="964"/>
      <c r="UIG14" s="965"/>
      <c r="UIH14" s="966"/>
      <c r="UII14" s="964"/>
      <c r="UIJ14" s="964"/>
      <c r="UIK14" s="965"/>
      <c r="UIL14" s="966"/>
      <c r="UIM14" s="964"/>
      <c r="UIN14" s="964"/>
      <c r="UIO14" s="965"/>
      <c r="UIP14" s="966"/>
      <c r="UIQ14" s="964"/>
      <c r="UIR14" s="964"/>
      <c r="UIS14" s="965"/>
      <c r="UIT14" s="966"/>
      <c r="UIU14" s="964"/>
      <c r="UIV14" s="964"/>
      <c r="UIW14" s="965"/>
      <c r="UIX14" s="966"/>
      <c r="UIY14" s="964"/>
      <c r="UIZ14" s="964"/>
      <c r="UJA14" s="965"/>
      <c r="UJB14" s="966"/>
      <c r="UJC14" s="964"/>
      <c r="UJD14" s="964"/>
      <c r="UJE14" s="965"/>
      <c r="UJF14" s="966"/>
      <c r="UJG14" s="964"/>
      <c r="UJH14" s="964"/>
      <c r="UJI14" s="965"/>
      <c r="UJJ14" s="966"/>
      <c r="UJK14" s="964"/>
      <c r="UJL14" s="964"/>
      <c r="UJM14" s="965"/>
      <c r="UJN14" s="966"/>
      <c r="UJO14" s="964"/>
      <c r="UJP14" s="964"/>
      <c r="UJQ14" s="965"/>
      <c r="UJR14" s="966"/>
      <c r="UJS14" s="964"/>
      <c r="UJT14" s="964"/>
      <c r="UJU14" s="965"/>
      <c r="UJV14" s="966"/>
      <c r="UJW14" s="964"/>
      <c r="UJX14" s="964"/>
      <c r="UJY14" s="965"/>
      <c r="UJZ14" s="966"/>
      <c r="UKA14" s="964"/>
      <c r="UKB14" s="964"/>
      <c r="UKC14" s="965"/>
      <c r="UKD14" s="966"/>
      <c r="UKE14" s="964"/>
      <c r="UKF14" s="964"/>
      <c r="UKG14" s="965"/>
      <c r="UKH14" s="966"/>
      <c r="UKI14" s="964"/>
      <c r="UKJ14" s="964"/>
      <c r="UKK14" s="965"/>
      <c r="UKL14" s="966"/>
      <c r="UKM14" s="964"/>
      <c r="UKN14" s="964"/>
      <c r="UKO14" s="965"/>
      <c r="UKP14" s="966"/>
      <c r="UKQ14" s="964"/>
      <c r="UKR14" s="964"/>
      <c r="UKS14" s="965"/>
      <c r="UKT14" s="966"/>
      <c r="UKU14" s="964"/>
      <c r="UKV14" s="964"/>
      <c r="UKW14" s="965"/>
      <c r="UKX14" s="966"/>
      <c r="UKY14" s="964"/>
      <c r="UKZ14" s="964"/>
      <c r="ULA14" s="965"/>
      <c r="ULB14" s="966"/>
      <c r="ULC14" s="964"/>
      <c r="ULD14" s="964"/>
      <c r="ULE14" s="965"/>
      <c r="ULF14" s="966"/>
      <c r="ULG14" s="964"/>
      <c r="ULH14" s="964"/>
      <c r="ULI14" s="965"/>
      <c r="ULJ14" s="966"/>
      <c r="ULK14" s="964"/>
      <c r="ULL14" s="964"/>
      <c r="ULM14" s="965"/>
      <c r="ULN14" s="966"/>
      <c r="ULO14" s="964"/>
      <c r="ULP14" s="964"/>
      <c r="ULQ14" s="965"/>
      <c r="ULR14" s="966"/>
      <c r="ULS14" s="964"/>
      <c r="ULT14" s="964"/>
      <c r="ULU14" s="965"/>
      <c r="ULV14" s="966"/>
      <c r="ULW14" s="964"/>
      <c r="ULX14" s="964"/>
      <c r="ULY14" s="965"/>
      <c r="ULZ14" s="966"/>
      <c r="UMA14" s="964"/>
      <c r="UMB14" s="964"/>
      <c r="UMC14" s="965"/>
      <c r="UMD14" s="966"/>
      <c r="UME14" s="964"/>
      <c r="UMF14" s="964"/>
      <c r="UMG14" s="965"/>
      <c r="UMH14" s="966"/>
      <c r="UMI14" s="964"/>
      <c r="UMJ14" s="964"/>
      <c r="UMK14" s="965"/>
      <c r="UML14" s="966"/>
      <c r="UMM14" s="964"/>
      <c r="UMN14" s="964"/>
      <c r="UMO14" s="965"/>
      <c r="UMP14" s="966"/>
      <c r="UMQ14" s="964"/>
      <c r="UMR14" s="964"/>
      <c r="UMS14" s="965"/>
      <c r="UMT14" s="966"/>
      <c r="UMU14" s="964"/>
      <c r="UMV14" s="964"/>
      <c r="UMW14" s="965"/>
      <c r="UMX14" s="966"/>
      <c r="UMY14" s="964"/>
      <c r="UMZ14" s="964"/>
      <c r="UNA14" s="965"/>
      <c r="UNB14" s="966"/>
      <c r="UNC14" s="964"/>
      <c r="UND14" s="964"/>
      <c r="UNE14" s="965"/>
      <c r="UNF14" s="966"/>
      <c r="UNG14" s="964"/>
      <c r="UNH14" s="964"/>
      <c r="UNI14" s="965"/>
      <c r="UNJ14" s="966"/>
      <c r="UNK14" s="964"/>
      <c r="UNL14" s="964"/>
      <c r="UNM14" s="965"/>
      <c r="UNN14" s="966"/>
      <c r="UNO14" s="964"/>
      <c r="UNP14" s="964"/>
      <c r="UNQ14" s="965"/>
      <c r="UNR14" s="966"/>
      <c r="UNS14" s="964"/>
      <c r="UNT14" s="964"/>
      <c r="UNU14" s="965"/>
      <c r="UNV14" s="966"/>
      <c r="UNW14" s="964"/>
      <c r="UNX14" s="964"/>
      <c r="UNY14" s="965"/>
      <c r="UNZ14" s="966"/>
      <c r="UOA14" s="964"/>
      <c r="UOB14" s="964"/>
      <c r="UOC14" s="965"/>
      <c r="UOD14" s="966"/>
      <c r="UOE14" s="964"/>
      <c r="UOF14" s="964"/>
      <c r="UOG14" s="965"/>
      <c r="UOH14" s="966"/>
      <c r="UOI14" s="964"/>
      <c r="UOJ14" s="964"/>
      <c r="UOK14" s="965"/>
      <c r="UOL14" s="966"/>
      <c r="UOM14" s="964"/>
      <c r="UON14" s="964"/>
      <c r="UOO14" s="965"/>
      <c r="UOP14" s="966"/>
      <c r="UOQ14" s="964"/>
      <c r="UOR14" s="964"/>
      <c r="UOS14" s="965"/>
      <c r="UOT14" s="966"/>
      <c r="UOU14" s="964"/>
      <c r="UOV14" s="964"/>
      <c r="UOW14" s="965"/>
      <c r="UOX14" s="966"/>
      <c r="UOY14" s="964"/>
      <c r="UOZ14" s="964"/>
      <c r="UPA14" s="965"/>
      <c r="UPB14" s="966"/>
      <c r="UPC14" s="964"/>
      <c r="UPD14" s="964"/>
      <c r="UPE14" s="965"/>
      <c r="UPF14" s="966"/>
      <c r="UPG14" s="964"/>
      <c r="UPH14" s="964"/>
      <c r="UPI14" s="965"/>
      <c r="UPJ14" s="966"/>
      <c r="UPK14" s="964"/>
      <c r="UPL14" s="964"/>
      <c r="UPM14" s="965"/>
      <c r="UPN14" s="966"/>
      <c r="UPO14" s="964"/>
      <c r="UPP14" s="964"/>
      <c r="UPQ14" s="965"/>
      <c r="UPR14" s="966"/>
      <c r="UPS14" s="964"/>
      <c r="UPT14" s="964"/>
      <c r="UPU14" s="965"/>
      <c r="UPV14" s="966"/>
      <c r="UPW14" s="964"/>
      <c r="UPX14" s="964"/>
      <c r="UPY14" s="965"/>
      <c r="UPZ14" s="966"/>
      <c r="UQA14" s="964"/>
      <c r="UQB14" s="964"/>
      <c r="UQC14" s="965"/>
      <c r="UQD14" s="966"/>
      <c r="UQE14" s="964"/>
      <c r="UQF14" s="964"/>
      <c r="UQG14" s="965"/>
      <c r="UQH14" s="966"/>
      <c r="UQI14" s="964"/>
      <c r="UQJ14" s="964"/>
      <c r="UQK14" s="965"/>
      <c r="UQL14" s="966"/>
      <c r="UQM14" s="964"/>
      <c r="UQN14" s="964"/>
      <c r="UQO14" s="965"/>
      <c r="UQP14" s="966"/>
      <c r="UQQ14" s="964"/>
      <c r="UQR14" s="964"/>
      <c r="UQS14" s="965"/>
      <c r="UQT14" s="966"/>
      <c r="UQU14" s="964"/>
      <c r="UQV14" s="964"/>
      <c r="UQW14" s="965"/>
      <c r="UQX14" s="966"/>
      <c r="UQY14" s="964"/>
      <c r="UQZ14" s="964"/>
      <c r="URA14" s="965"/>
      <c r="URB14" s="966"/>
      <c r="URC14" s="964"/>
      <c r="URD14" s="964"/>
      <c r="URE14" s="965"/>
      <c r="URF14" s="966"/>
      <c r="URG14" s="964"/>
      <c r="URH14" s="964"/>
      <c r="URI14" s="965"/>
      <c r="URJ14" s="966"/>
      <c r="URK14" s="964"/>
      <c r="URL14" s="964"/>
      <c r="URM14" s="965"/>
      <c r="URN14" s="966"/>
      <c r="URO14" s="964"/>
      <c r="URP14" s="964"/>
      <c r="URQ14" s="965"/>
      <c r="URR14" s="966"/>
      <c r="URS14" s="964"/>
      <c r="URT14" s="964"/>
      <c r="URU14" s="965"/>
      <c r="URV14" s="966"/>
      <c r="URW14" s="964"/>
      <c r="URX14" s="964"/>
      <c r="URY14" s="965"/>
      <c r="URZ14" s="966"/>
      <c r="USA14" s="964"/>
      <c r="USB14" s="964"/>
      <c r="USC14" s="965"/>
      <c r="USD14" s="966"/>
      <c r="USE14" s="964"/>
      <c r="USF14" s="964"/>
      <c r="USG14" s="965"/>
      <c r="USH14" s="966"/>
      <c r="USI14" s="964"/>
      <c r="USJ14" s="964"/>
      <c r="USK14" s="965"/>
      <c r="USL14" s="966"/>
      <c r="USM14" s="964"/>
      <c r="USN14" s="964"/>
      <c r="USO14" s="965"/>
      <c r="USP14" s="966"/>
      <c r="USQ14" s="964"/>
      <c r="USR14" s="964"/>
      <c r="USS14" s="965"/>
      <c r="UST14" s="966"/>
      <c r="USU14" s="964"/>
      <c r="USV14" s="964"/>
      <c r="USW14" s="965"/>
      <c r="USX14" s="966"/>
      <c r="USY14" s="964"/>
      <c r="USZ14" s="964"/>
      <c r="UTA14" s="965"/>
      <c r="UTB14" s="966"/>
      <c r="UTC14" s="964"/>
      <c r="UTD14" s="964"/>
      <c r="UTE14" s="965"/>
      <c r="UTF14" s="966"/>
      <c r="UTG14" s="964"/>
      <c r="UTH14" s="964"/>
      <c r="UTI14" s="965"/>
      <c r="UTJ14" s="966"/>
      <c r="UTK14" s="964"/>
      <c r="UTL14" s="964"/>
      <c r="UTM14" s="965"/>
      <c r="UTN14" s="966"/>
      <c r="UTO14" s="964"/>
      <c r="UTP14" s="964"/>
      <c r="UTQ14" s="965"/>
      <c r="UTR14" s="966"/>
      <c r="UTS14" s="964"/>
      <c r="UTT14" s="964"/>
      <c r="UTU14" s="965"/>
      <c r="UTV14" s="966"/>
      <c r="UTW14" s="964"/>
      <c r="UTX14" s="964"/>
      <c r="UTY14" s="965"/>
      <c r="UTZ14" s="966"/>
      <c r="UUA14" s="964"/>
      <c r="UUB14" s="964"/>
      <c r="UUC14" s="965"/>
      <c r="UUD14" s="966"/>
      <c r="UUE14" s="964"/>
      <c r="UUF14" s="964"/>
      <c r="UUG14" s="965"/>
      <c r="UUH14" s="966"/>
      <c r="UUI14" s="964"/>
      <c r="UUJ14" s="964"/>
      <c r="UUK14" s="965"/>
      <c r="UUL14" s="966"/>
      <c r="UUM14" s="964"/>
      <c r="UUN14" s="964"/>
      <c r="UUO14" s="965"/>
      <c r="UUP14" s="966"/>
      <c r="UUQ14" s="964"/>
      <c r="UUR14" s="964"/>
      <c r="UUS14" s="965"/>
      <c r="UUT14" s="966"/>
      <c r="UUU14" s="964"/>
      <c r="UUV14" s="964"/>
      <c r="UUW14" s="965"/>
      <c r="UUX14" s="966"/>
      <c r="UUY14" s="964"/>
      <c r="UUZ14" s="964"/>
      <c r="UVA14" s="965"/>
      <c r="UVB14" s="966"/>
      <c r="UVC14" s="964"/>
      <c r="UVD14" s="964"/>
      <c r="UVE14" s="965"/>
      <c r="UVF14" s="966"/>
      <c r="UVG14" s="964"/>
      <c r="UVH14" s="964"/>
      <c r="UVI14" s="965"/>
      <c r="UVJ14" s="966"/>
      <c r="UVK14" s="964"/>
      <c r="UVL14" s="964"/>
      <c r="UVM14" s="965"/>
      <c r="UVN14" s="966"/>
      <c r="UVO14" s="964"/>
      <c r="UVP14" s="964"/>
      <c r="UVQ14" s="965"/>
      <c r="UVR14" s="966"/>
      <c r="UVS14" s="964"/>
      <c r="UVT14" s="964"/>
      <c r="UVU14" s="965"/>
      <c r="UVV14" s="966"/>
      <c r="UVW14" s="964"/>
      <c r="UVX14" s="964"/>
      <c r="UVY14" s="965"/>
      <c r="UVZ14" s="966"/>
      <c r="UWA14" s="964"/>
      <c r="UWB14" s="964"/>
      <c r="UWC14" s="965"/>
      <c r="UWD14" s="966"/>
      <c r="UWE14" s="964"/>
      <c r="UWF14" s="964"/>
      <c r="UWG14" s="965"/>
      <c r="UWH14" s="966"/>
      <c r="UWI14" s="964"/>
      <c r="UWJ14" s="964"/>
      <c r="UWK14" s="965"/>
      <c r="UWL14" s="966"/>
      <c r="UWM14" s="964"/>
      <c r="UWN14" s="964"/>
      <c r="UWO14" s="965"/>
      <c r="UWP14" s="966"/>
      <c r="UWQ14" s="964"/>
      <c r="UWR14" s="964"/>
      <c r="UWS14" s="965"/>
      <c r="UWT14" s="966"/>
      <c r="UWU14" s="964"/>
      <c r="UWV14" s="964"/>
      <c r="UWW14" s="965"/>
      <c r="UWX14" s="966"/>
      <c r="UWY14" s="964"/>
      <c r="UWZ14" s="964"/>
      <c r="UXA14" s="965"/>
      <c r="UXB14" s="966"/>
      <c r="UXC14" s="964"/>
      <c r="UXD14" s="964"/>
      <c r="UXE14" s="965"/>
      <c r="UXF14" s="966"/>
      <c r="UXG14" s="964"/>
      <c r="UXH14" s="964"/>
      <c r="UXI14" s="965"/>
      <c r="UXJ14" s="966"/>
      <c r="UXK14" s="964"/>
      <c r="UXL14" s="964"/>
      <c r="UXM14" s="965"/>
      <c r="UXN14" s="966"/>
      <c r="UXO14" s="964"/>
      <c r="UXP14" s="964"/>
      <c r="UXQ14" s="965"/>
      <c r="UXR14" s="966"/>
      <c r="UXS14" s="964"/>
      <c r="UXT14" s="964"/>
      <c r="UXU14" s="965"/>
      <c r="UXV14" s="966"/>
      <c r="UXW14" s="964"/>
      <c r="UXX14" s="964"/>
      <c r="UXY14" s="965"/>
      <c r="UXZ14" s="966"/>
      <c r="UYA14" s="964"/>
      <c r="UYB14" s="964"/>
      <c r="UYC14" s="965"/>
      <c r="UYD14" s="966"/>
      <c r="UYE14" s="964"/>
      <c r="UYF14" s="964"/>
      <c r="UYG14" s="965"/>
      <c r="UYH14" s="966"/>
      <c r="UYI14" s="964"/>
      <c r="UYJ14" s="964"/>
      <c r="UYK14" s="965"/>
      <c r="UYL14" s="966"/>
      <c r="UYM14" s="964"/>
      <c r="UYN14" s="964"/>
      <c r="UYO14" s="965"/>
      <c r="UYP14" s="966"/>
      <c r="UYQ14" s="964"/>
      <c r="UYR14" s="964"/>
      <c r="UYS14" s="965"/>
      <c r="UYT14" s="966"/>
      <c r="UYU14" s="964"/>
      <c r="UYV14" s="964"/>
      <c r="UYW14" s="965"/>
      <c r="UYX14" s="966"/>
      <c r="UYY14" s="964"/>
      <c r="UYZ14" s="964"/>
      <c r="UZA14" s="965"/>
      <c r="UZB14" s="966"/>
      <c r="UZC14" s="964"/>
      <c r="UZD14" s="964"/>
      <c r="UZE14" s="965"/>
      <c r="UZF14" s="966"/>
      <c r="UZG14" s="964"/>
      <c r="UZH14" s="964"/>
      <c r="UZI14" s="965"/>
      <c r="UZJ14" s="966"/>
      <c r="UZK14" s="964"/>
      <c r="UZL14" s="964"/>
      <c r="UZM14" s="965"/>
      <c r="UZN14" s="966"/>
      <c r="UZO14" s="964"/>
      <c r="UZP14" s="964"/>
      <c r="UZQ14" s="965"/>
      <c r="UZR14" s="966"/>
      <c r="UZS14" s="964"/>
      <c r="UZT14" s="964"/>
      <c r="UZU14" s="965"/>
      <c r="UZV14" s="966"/>
      <c r="UZW14" s="964"/>
      <c r="UZX14" s="964"/>
      <c r="UZY14" s="965"/>
      <c r="UZZ14" s="966"/>
      <c r="VAA14" s="964"/>
      <c r="VAB14" s="964"/>
      <c r="VAC14" s="965"/>
      <c r="VAD14" s="966"/>
      <c r="VAE14" s="964"/>
      <c r="VAF14" s="964"/>
      <c r="VAG14" s="965"/>
      <c r="VAH14" s="966"/>
      <c r="VAI14" s="964"/>
      <c r="VAJ14" s="964"/>
      <c r="VAK14" s="965"/>
      <c r="VAL14" s="966"/>
      <c r="VAM14" s="964"/>
      <c r="VAN14" s="964"/>
      <c r="VAO14" s="965"/>
      <c r="VAP14" s="966"/>
      <c r="VAQ14" s="964"/>
      <c r="VAR14" s="964"/>
      <c r="VAS14" s="965"/>
      <c r="VAT14" s="966"/>
      <c r="VAU14" s="964"/>
      <c r="VAV14" s="964"/>
      <c r="VAW14" s="965"/>
      <c r="VAX14" s="966"/>
      <c r="VAY14" s="964"/>
      <c r="VAZ14" s="964"/>
      <c r="VBA14" s="965"/>
      <c r="VBB14" s="966"/>
      <c r="VBC14" s="964"/>
      <c r="VBD14" s="964"/>
      <c r="VBE14" s="965"/>
      <c r="VBF14" s="966"/>
      <c r="VBG14" s="964"/>
      <c r="VBH14" s="964"/>
      <c r="VBI14" s="965"/>
      <c r="VBJ14" s="966"/>
      <c r="VBK14" s="964"/>
      <c r="VBL14" s="964"/>
      <c r="VBM14" s="965"/>
      <c r="VBN14" s="966"/>
      <c r="VBO14" s="964"/>
      <c r="VBP14" s="964"/>
      <c r="VBQ14" s="965"/>
      <c r="VBR14" s="966"/>
      <c r="VBS14" s="964"/>
      <c r="VBT14" s="964"/>
      <c r="VBU14" s="965"/>
      <c r="VBV14" s="966"/>
      <c r="VBW14" s="964"/>
      <c r="VBX14" s="964"/>
      <c r="VBY14" s="965"/>
      <c r="VBZ14" s="966"/>
      <c r="VCA14" s="964"/>
      <c r="VCB14" s="964"/>
      <c r="VCC14" s="965"/>
      <c r="VCD14" s="966"/>
      <c r="VCE14" s="964"/>
      <c r="VCF14" s="964"/>
      <c r="VCG14" s="965"/>
      <c r="VCH14" s="966"/>
      <c r="VCI14" s="964"/>
      <c r="VCJ14" s="964"/>
      <c r="VCK14" s="965"/>
      <c r="VCL14" s="966"/>
      <c r="VCM14" s="964"/>
      <c r="VCN14" s="964"/>
      <c r="VCO14" s="965"/>
      <c r="VCP14" s="966"/>
      <c r="VCQ14" s="964"/>
      <c r="VCR14" s="964"/>
      <c r="VCS14" s="965"/>
      <c r="VCT14" s="966"/>
      <c r="VCU14" s="964"/>
      <c r="VCV14" s="964"/>
      <c r="VCW14" s="965"/>
      <c r="VCX14" s="966"/>
      <c r="VCY14" s="964"/>
      <c r="VCZ14" s="964"/>
      <c r="VDA14" s="965"/>
      <c r="VDB14" s="966"/>
      <c r="VDC14" s="964"/>
      <c r="VDD14" s="964"/>
      <c r="VDE14" s="965"/>
      <c r="VDF14" s="966"/>
      <c r="VDG14" s="964"/>
      <c r="VDH14" s="964"/>
      <c r="VDI14" s="965"/>
      <c r="VDJ14" s="966"/>
      <c r="VDK14" s="964"/>
      <c r="VDL14" s="964"/>
      <c r="VDM14" s="965"/>
      <c r="VDN14" s="966"/>
      <c r="VDO14" s="964"/>
      <c r="VDP14" s="964"/>
      <c r="VDQ14" s="965"/>
      <c r="VDR14" s="966"/>
      <c r="VDS14" s="964"/>
      <c r="VDT14" s="964"/>
      <c r="VDU14" s="965"/>
      <c r="VDV14" s="966"/>
      <c r="VDW14" s="964"/>
      <c r="VDX14" s="964"/>
      <c r="VDY14" s="965"/>
      <c r="VDZ14" s="966"/>
      <c r="VEA14" s="964"/>
      <c r="VEB14" s="964"/>
      <c r="VEC14" s="965"/>
      <c r="VED14" s="966"/>
      <c r="VEE14" s="964"/>
      <c r="VEF14" s="964"/>
      <c r="VEG14" s="965"/>
      <c r="VEH14" s="966"/>
      <c r="VEI14" s="964"/>
      <c r="VEJ14" s="964"/>
      <c r="VEK14" s="965"/>
      <c r="VEL14" s="966"/>
      <c r="VEM14" s="964"/>
      <c r="VEN14" s="964"/>
      <c r="VEO14" s="965"/>
      <c r="VEP14" s="966"/>
      <c r="VEQ14" s="964"/>
      <c r="VER14" s="964"/>
      <c r="VES14" s="965"/>
      <c r="VET14" s="966"/>
      <c r="VEU14" s="964"/>
      <c r="VEV14" s="964"/>
      <c r="VEW14" s="965"/>
      <c r="VEX14" s="966"/>
      <c r="VEY14" s="964"/>
      <c r="VEZ14" s="964"/>
      <c r="VFA14" s="965"/>
      <c r="VFB14" s="966"/>
      <c r="VFC14" s="964"/>
      <c r="VFD14" s="964"/>
      <c r="VFE14" s="965"/>
      <c r="VFF14" s="966"/>
      <c r="VFG14" s="964"/>
      <c r="VFH14" s="964"/>
      <c r="VFI14" s="965"/>
      <c r="VFJ14" s="966"/>
      <c r="VFK14" s="964"/>
      <c r="VFL14" s="964"/>
      <c r="VFM14" s="965"/>
      <c r="VFN14" s="966"/>
      <c r="VFO14" s="964"/>
      <c r="VFP14" s="964"/>
      <c r="VFQ14" s="965"/>
      <c r="VFR14" s="966"/>
      <c r="VFS14" s="964"/>
      <c r="VFT14" s="964"/>
      <c r="VFU14" s="965"/>
      <c r="VFV14" s="966"/>
      <c r="VFW14" s="964"/>
      <c r="VFX14" s="964"/>
      <c r="VFY14" s="965"/>
      <c r="VFZ14" s="966"/>
      <c r="VGA14" s="964"/>
      <c r="VGB14" s="964"/>
      <c r="VGC14" s="965"/>
      <c r="VGD14" s="966"/>
      <c r="VGE14" s="964"/>
      <c r="VGF14" s="964"/>
      <c r="VGG14" s="965"/>
      <c r="VGH14" s="966"/>
      <c r="VGI14" s="964"/>
      <c r="VGJ14" s="964"/>
      <c r="VGK14" s="965"/>
      <c r="VGL14" s="966"/>
      <c r="VGM14" s="964"/>
      <c r="VGN14" s="964"/>
      <c r="VGO14" s="965"/>
      <c r="VGP14" s="966"/>
      <c r="VGQ14" s="964"/>
      <c r="VGR14" s="964"/>
      <c r="VGS14" s="965"/>
      <c r="VGT14" s="966"/>
      <c r="VGU14" s="964"/>
      <c r="VGV14" s="964"/>
      <c r="VGW14" s="965"/>
      <c r="VGX14" s="966"/>
      <c r="VGY14" s="964"/>
      <c r="VGZ14" s="964"/>
      <c r="VHA14" s="965"/>
      <c r="VHB14" s="966"/>
      <c r="VHC14" s="964"/>
      <c r="VHD14" s="964"/>
      <c r="VHE14" s="965"/>
      <c r="VHF14" s="966"/>
      <c r="VHG14" s="964"/>
      <c r="VHH14" s="964"/>
      <c r="VHI14" s="965"/>
      <c r="VHJ14" s="966"/>
      <c r="VHK14" s="964"/>
      <c r="VHL14" s="964"/>
      <c r="VHM14" s="965"/>
      <c r="VHN14" s="966"/>
      <c r="VHO14" s="964"/>
      <c r="VHP14" s="964"/>
      <c r="VHQ14" s="965"/>
      <c r="VHR14" s="966"/>
      <c r="VHS14" s="964"/>
      <c r="VHT14" s="964"/>
      <c r="VHU14" s="965"/>
      <c r="VHV14" s="966"/>
      <c r="VHW14" s="964"/>
      <c r="VHX14" s="964"/>
      <c r="VHY14" s="965"/>
      <c r="VHZ14" s="966"/>
      <c r="VIA14" s="964"/>
      <c r="VIB14" s="964"/>
      <c r="VIC14" s="965"/>
      <c r="VID14" s="966"/>
      <c r="VIE14" s="964"/>
      <c r="VIF14" s="964"/>
      <c r="VIG14" s="965"/>
      <c r="VIH14" s="966"/>
      <c r="VII14" s="964"/>
      <c r="VIJ14" s="964"/>
      <c r="VIK14" s="965"/>
      <c r="VIL14" s="966"/>
      <c r="VIM14" s="964"/>
      <c r="VIN14" s="964"/>
      <c r="VIO14" s="965"/>
      <c r="VIP14" s="966"/>
      <c r="VIQ14" s="964"/>
      <c r="VIR14" s="964"/>
      <c r="VIS14" s="965"/>
      <c r="VIT14" s="966"/>
      <c r="VIU14" s="964"/>
      <c r="VIV14" s="964"/>
      <c r="VIW14" s="965"/>
      <c r="VIX14" s="966"/>
      <c r="VIY14" s="964"/>
      <c r="VIZ14" s="964"/>
      <c r="VJA14" s="965"/>
      <c r="VJB14" s="966"/>
      <c r="VJC14" s="964"/>
      <c r="VJD14" s="964"/>
      <c r="VJE14" s="965"/>
      <c r="VJF14" s="966"/>
      <c r="VJG14" s="964"/>
      <c r="VJH14" s="964"/>
      <c r="VJI14" s="965"/>
      <c r="VJJ14" s="966"/>
      <c r="VJK14" s="964"/>
      <c r="VJL14" s="964"/>
      <c r="VJM14" s="965"/>
      <c r="VJN14" s="966"/>
      <c r="VJO14" s="964"/>
      <c r="VJP14" s="964"/>
      <c r="VJQ14" s="965"/>
      <c r="VJR14" s="966"/>
      <c r="VJS14" s="964"/>
      <c r="VJT14" s="964"/>
      <c r="VJU14" s="965"/>
      <c r="VJV14" s="966"/>
      <c r="VJW14" s="964"/>
      <c r="VJX14" s="964"/>
      <c r="VJY14" s="965"/>
      <c r="VJZ14" s="966"/>
      <c r="VKA14" s="964"/>
      <c r="VKB14" s="964"/>
      <c r="VKC14" s="965"/>
      <c r="VKD14" s="966"/>
      <c r="VKE14" s="964"/>
      <c r="VKF14" s="964"/>
      <c r="VKG14" s="965"/>
      <c r="VKH14" s="966"/>
      <c r="VKI14" s="964"/>
      <c r="VKJ14" s="964"/>
      <c r="VKK14" s="965"/>
      <c r="VKL14" s="966"/>
      <c r="VKM14" s="964"/>
      <c r="VKN14" s="964"/>
      <c r="VKO14" s="965"/>
      <c r="VKP14" s="966"/>
      <c r="VKQ14" s="964"/>
      <c r="VKR14" s="964"/>
      <c r="VKS14" s="965"/>
      <c r="VKT14" s="966"/>
      <c r="VKU14" s="964"/>
      <c r="VKV14" s="964"/>
      <c r="VKW14" s="965"/>
      <c r="VKX14" s="966"/>
      <c r="VKY14" s="964"/>
      <c r="VKZ14" s="964"/>
      <c r="VLA14" s="965"/>
      <c r="VLB14" s="966"/>
      <c r="VLC14" s="964"/>
      <c r="VLD14" s="964"/>
      <c r="VLE14" s="965"/>
      <c r="VLF14" s="966"/>
      <c r="VLG14" s="964"/>
      <c r="VLH14" s="964"/>
      <c r="VLI14" s="965"/>
      <c r="VLJ14" s="966"/>
      <c r="VLK14" s="964"/>
      <c r="VLL14" s="964"/>
      <c r="VLM14" s="965"/>
      <c r="VLN14" s="966"/>
      <c r="VLO14" s="964"/>
      <c r="VLP14" s="964"/>
      <c r="VLQ14" s="965"/>
      <c r="VLR14" s="966"/>
      <c r="VLS14" s="964"/>
      <c r="VLT14" s="964"/>
      <c r="VLU14" s="965"/>
      <c r="VLV14" s="966"/>
      <c r="VLW14" s="964"/>
      <c r="VLX14" s="964"/>
      <c r="VLY14" s="965"/>
      <c r="VLZ14" s="966"/>
      <c r="VMA14" s="964"/>
      <c r="VMB14" s="964"/>
      <c r="VMC14" s="965"/>
      <c r="VMD14" s="966"/>
      <c r="VME14" s="964"/>
      <c r="VMF14" s="964"/>
      <c r="VMG14" s="965"/>
      <c r="VMH14" s="966"/>
      <c r="VMI14" s="964"/>
      <c r="VMJ14" s="964"/>
      <c r="VMK14" s="965"/>
      <c r="VML14" s="966"/>
      <c r="VMM14" s="964"/>
      <c r="VMN14" s="964"/>
      <c r="VMO14" s="965"/>
      <c r="VMP14" s="966"/>
      <c r="VMQ14" s="964"/>
      <c r="VMR14" s="964"/>
      <c r="VMS14" s="965"/>
      <c r="VMT14" s="966"/>
      <c r="VMU14" s="964"/>
      <c r="VMV14" s="964"/>
      <c r="VMW14" s="965"/>
      <c r="VMX14" s="966"/>
      <c r="VMY14" s="964"/>
      <c r="VMZ14" s="964"/>
      <c r="VNA14" s="965"/>
      <c r="VNB14" s="966"/>
      <c r="VNC14" s="964"/>
      <c r="VND14" s="964"/>
      <c r="VNE14" s="965"/>
      <c r="VNF14" s="966"/>
      <c r="VNG14" s="964"/>
      <c r="VNH14" s="964"/>
      <c r="VNI14" s="965"/>
      <c r="VNJ14" s="966"/>
      <c r="VNK14" s="964"/>
      <c r="VNL14" s="964"/>
      <c r="VNM14" s="965"/>
      <c r="VNN14" s="966"/>
      <c r="VNO14" s="964"/>
      <c r="VNP14" s="964"/>
      <c r="VNQ14" s="965"/>
      <c r="VNR14" s="966"/>
      <c r="VNS14" s="964"/>
      <c r="VNT14" s="964"/>
      <c r="VNU14" s="965"/>
      <c r="VNV14" s="966"/>
      <c r="VNW14" s="964"/>
      <c r="VNX14" s="964"/>
      <c r="VNY14" s="965"/>
      <c r="VNZ14" s="966"/>
      <c r="VOA14" s="964"/>
      <c r="VOB14" s="964"/>
      <c r="VOC14" s="965"/>
      <c r="VOD14" s="966"/>
      <c r="VOE14" s="964"/>
      <c r="VOF14" s="964"/>
      <c r="VOG14" s="965"/>
      <c r="VOH14" s="966"/>
      <c r="VOI14" s="964"/>
      <c r="VOJ14" s="964"/>
      <c r="VOK14" s="965"/>
      <c r="VOL14" s="966"/>
      <c r="VOM14" s="964"/>
      <c r="VON14" s="964"/>
      <c r="VOO14" s="965"/>
      <c r="VOP14" s="966"/>
      <c r="VOQ14" s="964"/>
      <c r="VOR14" s="964"/>
      <c r="VOS14" s="965"/>
      <c r="VOT14" s="966"/>
      <c r="VOU14" s="964"/>
      <c r="VOV14" s="964"/>
      <c r="VOW14" s="965"/>
      <c r="VOX14" s="966"/>
      <c r="VOY14" s="964"/>
      <c r="VOZ14" s="964"/>
      <c r="VPA14" s="965"/>
      <c r="VPB14" s="966"/>
      <c r="VPC14" s="964"/>
      <c r="VPD14" s="964"/>
      <c r="VPE14" s="965"/>
      <c r="VPF14" s="966"/>
      <c r="VPG14" s="964"/>
      <c r="VPH14" s="964"/>
      <c r="VPI14" s="965"/>
      <c r="VPJ14" s="966"/>
      <c r="VPK14" s="964"/>
      <c r="VPL14" s="964"/>
      <c r="VPM14" s="965"/>
      <c r="VPN14" s="966"/>
      <c r="VPO14" s="964"/>
      <c r="VPP14" s="964"/>
      <c r="VPQ14" s="965"/>
      <c r="VPR14" s="966"/>
      <c r="VPS14" s="964"/>
      <c r="VPT14" s="964"/>
      <c r="VPU14" s="965"/>
      <c r="VPV14" s="966"/>
      <c r="VPW14" s="964"/>
      <c r="VPX14" s="964"/>
      <c r="VPY14" s="965"/>
      <c r="VPZ14" s="966"/>
      <c r="VQA14" s="964"/>
      <c r="VQB14" s="964"/>
      <c r="VQC14" s="965"/>
      <c r="VQD14" s="966"/>
      <c r="VQE14" s="964"/>
      <c r="VQF14" s="964"/>
      <c r="VQG14" s="965"/>
      <c r="VQH14" s="966"/>
      <c r="VQI14" s="964"/>
      <c r="VQJ14" s="964"/>
      <c r="VQK14" s="965"/>
      <c r="VQL14" s="966"/>
      <c r="VQM14" s="964"/>
      <c r="VQN14" s="964"/>
      <c r="VQO14" s="965"/>
      <c r="VQP14" s="966"/>
      <c r="VQQ14" s="964"/>
      <c r="VQR14" s="964"/>
      <c r="VQS14" s="965"/>
      <c r="VQT14" s="966"/>
      <c r="VQU14" s="964"/>
      <c r="VQV14" s="964"/>
      <c r="VQW14" s="965"/>
      <c r="VQX14" s="966"/>
      <c r="VQY14" s="964"/>
      <c r="VQZ14" s="964"/>
      <c r="VRA14" s="965"/>
      <c r="VRB14" s="966"/>
      <c r="VRC14" s="964"/>
      <c r="VRD14" s="964"/>
      <c r="VRE14" s="965"/>
      <c r="VRF14" s="966"/>
      <c r="VRG14" s="964"/>
      <c r="VRH14" s="964"/>
      <c r="VRI14" s="965"/>
      <c r="VRJ14" s="966"/>
      <c r="VRK14" s="964"/>
      <c r="VRL14" s="964"/>
      <c r="VRM14" s="965"/>
      <c r="VRN14" s="966"/>
      <c r="VRO14" s="964"/>
      <c r="VRP14" s="964"/>
      <c r="VRQ14" s="965"/>
      <c r="VRR14" s="966"/>
      <c r="VRS14" s="964"/>
      <c r="VRT14" s="964"/>
      <c r="VRU14" s="965"/>
      <c r="VRV14" s="966"/>
      <c r="VRW14" s="964"/>
      <c r="VRX14" s="964"/>
      <c r="VRY14" s="965"/>
      <c r="VRZ14" s="966"/>
      <c r="VSA14" s="964"/>
      <c r="VSB14" s="964"/>
      <c r="VSC14" s="965"/>
      <c r="VSD14" s="966"/>
      <c r="VSE14" s="964"/>
      <c r="VSF14" s="964"/>
      <c r="VSG14" s="965"/>
      <c r="VSH14" s="966"/>
      <c r="VSI14" s="964"/>
      <c r="VSJ14" s="964"/>
      <c r="VSK14" s="965"/>
      <c r="VSL14" s="966"/>
      <c r="VSM14" s="964"/>
      <c r="VSN14" s="964"/>
      <c r="VSO14" s="965"/>
      <c r="VSP14" s="966"/>
      <c r="VSQ14" s="964"/>
      <c r="VSR14" s="964"/>
      <c r="VSS14" s="965"/>
      <c r="VST14" s="966"/>
      <c r="VSU14" s="964"/>
      <c r="VSV14" s="964"/>
      <c r="VSW14" s="965"/>
      <c r="VSX14" s="966"/>
      <c r="VSY14" s="964"/>
      <c r="VSZ14" s="964"/>
      <c r="VTA14" s="965"/>
      <c r="VTB14" s="966"/>
      <c r="VTC14" s="964"/>
      <c r="VTD14" s="964"/>
      <c r="VTE14" s="965"/>
      <c r="VTF14" s="966"/>
      <c r="VTG14" s="964"/>
      <c r="VTH14" s="964"/>
      <c r="VTI14" s="965"/>
      <c r="VTJ14" s="966"/>
      <c r="VTK14" s="964"/>
      <c r="VTL14" s="964"/>
      <c r="VTM14" s="965"/>
      <c r="VTN14" s="966"/>
      <c r="VTO14" s="964"/>
      <c r="VTP14" s="964"/>
      <c r="VTQ14" s="965"/>
      <c r="VTR14" s="966"/>
      <c r="VTS14" s="964"/>
      <c r="VTT14" s="964"/>
      <c r="VTU14" s="965"/>
      <c r="VTV14" s="966"/>
      <c r="VTW14" s="964"/>
      <c r="VTX14" s="964"/>
      <c r="VTY14" s="965"/>
      <c r="VTZ14" s="966"/>
      <c r="VUA14" s="964"/>
      <c r="VUB14" s="964"/>
      <c r="VUC14" s="965"/>
      <c r="VUD14" s="966"/>
      <c r="VUE14" s="964"/>
      <c r="VUF14" s="964"/>
      <c r="VUG14" s="965"/>
      <c r="VUH14" s="966"/>
      <c r="VUI14" s="964"/>
      <c r="VUJ14" s="964"/>
      <c r="VUK14" s="965"/>
      <c r="VUL14" s="966"/>
      <c r="VUM14" s="964"/>
      <c r="VUN14" s="964"/>
      <c r="VUO14" s="965"/>
      <c r="VUP14" s="966"/>
      <c r="VUQ14" s="964"/>
      <c r="VUR14" s="964"/>
      <c r="VUS14" s="965"/>
      <c r="VUT14" s="966"/>
      <c r="VUU14" s="964"/>
      <c r="VUV14" s="964"/>
      <c r="VUW14" s="965"/>
      <c r="VUX14" s="966"/>
      <c r="VUY14" s="964"/>
      <c r="VUZ14" s="964"/>
      <c r="VVA14" s="965"/>
      <c r="VVB14" s="966"/>
      <c r="VVC14" s="964"/>
      <c r="VVD14" s="964"/>
      <c r="VVE14" s="965"/>
      <c r="VVF14" s="966"/>
      <c r="VVG14" s="964"/>
      <c r="VVH14" s="964"/>
      <c r="VVI14" s="965"/>
      <c r="VVJ14" s="966"/>
      <c r="VVK14" s="964"/>
      <c r="VVL14" s="964"/>
      <c r="VVM14" s="965"/>
      <c r="VVN14" s="966"/>
      <c r="VVO14" s="964"/>
      <c r="VVP14" s="964"/>
      <c r="VVQ14" s="965"/>
      <c r="VVR14" s="966"/>
      <c r="VVS14" s="964"/>
      <c r="VVT14" s="964"/>
      <c r="VVU14" s="965"/>
      <c r="VVV14" s="966"/>
      <c r="VVW14" s="964"/>
      <c r="VVX14" s="964"/>
      <c r="VVY14" s="965"/>
      <c r="VVZ14" s="966"/>
      <c r="VWA14" s="964"/>
      <c r="VWB14" s="964"/>
      <c r="VWC14" s="965"/>
      <c r="VWD14" s="966"/>
      <c r="VWE14" s="964"/>
      <c r="VWF14" s="964"/>
      <c r="VWG14" s="965"/>
      <c r="VWH14" s="966"/>
      <c r="VWI14" s="964"/>
      <c r="VWJ14" s="964"/>
      <c r="VWK14" s="965"/>
      <c r="VWL14" s="966"/>
      <c r="VWM14" s="964"/>
      <c r="VWN14" s="964"/>
      <c r="VWO14" s="965"/>
      <c r="VWP14" s="966"/>
      <c r="VWQ14" s="964"/>
      <c r="VWR14" s="964"/>
      <c r="VWS14" s="965"/>
      <c r="VWT14" s="966"/>
      <c r="VWU14" s="964"/>
      <c r="VWV14" s="964"/>
      <c r="VWW14" s="965"/>
      <c r="VWX14" s="966"/>
      <c r="VWY14" s="964"/>
      <c r="VWZ14" s="964"/>
      <c r="VXA14" s="965"/>
      <c r="VXB14" s="966"/>
      <c r="VXC14" s="964"/>
      <c r="VXD14" s="964"/>
      <c r="VXE14" s="965"/>
      <c r="VXF14" s="966"/>
      <c r="VXG14" s="964"/>
      <c r="VXH14" s="964"/>
      <c r="VXI14" s="965"/>
      <c r="VXJ14" s="966"/>
      <c r="VXK14" s="964"/>
      <c r="VXL14" s="964"/>
      <c r="VXM14" s="965"/>
      <c r="VXN14" s="966"/>
      <c r="VXO14" s="964"/>
      <c r="VXP14" s="964"/>
      <c r="VXQ14" s="965"/>
      <c r="VXR14" s="966"/>
      <c r="VXS14" s="964"/>
      <c r="VXT14" s="964"/>
      <c r="VXU14" s="965"/>
      <c r="VXV14" s="966"/>
      <c r="VXW14" s="964"/>
      <c r="VXX14" s="964"/>
      <c r="VXY14" s="965"/>
      <c r="VXZ14" s="966"/>
      <c r="VYA14" s="964"/>
      <c r="VYB14" s="964"/>
      <c r="VYC14" s="965"/>
      <c r="VYD14" s="966"/>
      <c r="VYE14" s="964"/>
      <c r="VYF14" s="964"/>
      <c r="VYG14" s="965"/>
      <c r="VYH14" s="966"/>
      <c r="VYI14" s="964"/>
      <c r="VYJ14" s="964"/>
      <c r="VYK14" s="965"/>
      <c r="VYL14" s="966"/>
      <c r="VYM14" s="964"/>
      <c r="VYN14" s="964"/>
      <c r="VYO14" s="965"/>
      <c r="VYP14" s="966"/>
      <c r="VYQ14" s="964"/>
      <c r="VYR14" s="964"/>
      <c r="VYS14" s="965"/>
      <c r="VYT14" s="966"/>
      <c r="VYU14" s="964"/>
      <c r="VYV14" s="964"/>
      <c r="VYW14" s="965"/>
      <c r="VYX14" s="966"/>
      <c r="VYY14" s="964"/>
      <c r="VYZ14" s="964"/>
      <c r="VZA14" s="965"/>
      <c r="VZB14" s="966"/>
      <c r="VZC14" s="964"/>
      <c r="VZD14" s="964"/>
      <c r="VZE14" s="965"/>
      <c r="VZF14" s="966"/>
      <c r="VZG14" s="964"/>
      <c r="VZH14" s="964"/>
      <c r="VZI14" s="965"/>
      <c r="VZJ14" s="966"/>
      <c r="VZK14" s="964"/>
      <c r="VZL14" s="964"/>
      <c r="VZM14" s="965"/>
      <c r="VZN14" s="966"/>
      <c r="VZO14" s="964"/>
      <c r="VZP14" s="964"/>
      <c r="VZQ14" s="965"/>
      <c r="VZR14" s="966"/>
      <c r="VZS14" s="964"/>
      <c r="VZT14" s="964"/>
      <c r="VZU14" s="965"/>
      <c r="VZV14" s="966"/>
      <c r="VZW14" s="964"/>
      <c r="VZX14" s="964"/>
      <c r="VZY14" s="965"/>
      <c r="VZZ14" s="966"/>
      <c r="WAA14" s="964"/>
      <c r="WAB14" s="964"/>
      <c r="WAC14" s="965"/>
      <c r="WAD14" s="966"/>
      <c r="WAE14" s="964"/>
      <c r="WAF14" s="964"/>
      <c r="WAG14" s="965"/>
      <c r="WAH14" s="966"/>
      <c r="WAI14" s="964"/>
      <c r="WAJ14" s="964"/>
      <c r="WAK14" s="965"/>
      <c r="WAL14" s="966"/>
      <c r="WAM14" s="964"/>
      <c r="WAN14" s="964"/>
      <c r="WAO14" s="965"/>
      <c r="WAP14" s="966"/>
      <c r="WAQ14" s="964"/>
      <c r="WAR14" s="964"/>
      <c r="WAS14" s="965"/>
      <c r="WAT14" s="966"/>
      <c r="WAU14" s="964"/>
      <c r="WAV14" s="964"/>
      <c r="WAW14" s="965"/>
      <c r="WAX14" s="966"/>
      <c r="WAY14" s="964"/>
      <c r="WAZ14" s="964"/>
      <c r="WBA14" s="965"/>
      <c r="WBB14" s="966"/>
      <c r="WBC14" s="964"/>
      <c r="WBD14" s="964"/>
      <c r="WBE14" s="965"/>
      <c r="WBF14" s="966"/>
      <c r="WBG14" s="964"/>
      <c r="WBH14" s="964"/>
      <c r="WBI14" s="965"/>
      <c r="WBJ14" s="966"/>
      <c r="WBK14" s="964"/>
      <c r="WBL14" s="964"/>
      <c r="WBM14" s="965"/>
      <c r="WBN14" s="966"/>
      <c r="WBO14" s="964"/>
      <c r="WBP14" s="964"/>
      <c r="WBQ14" s="965"/>
      <c r="WBR14" s="966"/>
      <c r="WBS14" s="964"/>
      <c r="WBT14" s="964"/>
      <c r="WBU14" s="965"/>
      <c r="WBV14" s="966"/>
      <c r="WBW14" s="964"/>
      <c r="WBX14" s="964"/>
      <c r="WBY14" s="965"/>
      <c r="WBZ14" s="966"/>
      <c r="WCA14" s="964"/>
      <c r="WCB14" s="964"/>
      <c r="WCC14" s="965"/>
      <c r="WCD14" s="966"/>
      <c r="WCE14" s="964"/>
      <c r="WCF14" s="964"/>
      <c r="WCG14" s="965"/>
      <c r="WCH14" s="966"/>
      <c r="WCI14" s="964"/>
      <c r="WCJ14" s="964"/>
      <c r="WCK14" s="965"/>
      <c r="WCL14" s="966"/>
      <c r="WCM14" s="964"/>
      <c r="WCN14" s="964"/>
      <c r="WCO14" s="965"/>
      <c r="WCP14" s="966"/>
      <c r="WCQ14" s="964"/>
      <c r="WCR14" s="964"/>
      <c r="WCS14" s="965"/>
      <c r="WCT14" s="966"/>
      <c r="WCU14" s="964"/>
      <c r="WCV14" s="964"/>
      <c r="WCW14" s="965"/>
      <c r="WCX14" s="966"/>
      <c r="WCY14" s="964"/>
      <c r="WCZ14" s="964"/>
      <c r="WDA14" s="965"/>
      <c r="WDB14" s="966"/>
      <c r="WDC14" s="964"/>
      <c r="WDD14" s="964"/>
      <c r="WDE14" s="965"/>
      <c r="WDF14" s="966"/>
      <c r="WDG14" s="964"/>
      <c r="WDH14" s="964"/>
      <c r="WDI14" s="965"/>
      <c r="WDJ14" s="966"/>
      <c r="WDK14" s="964"/>
      <c r="WDL14" s="964"/>
      <c r="WDM14" s="965"/>
      <c r="WDN14" s="966"/>
      <c r="WDO14" s="964"/>
      <c r="WDP14" s="964"/>
      <c r="WDQ14" s="965"/>
      <c r="WDR14" s="966"/>
      <c r="WDS14" s="964"/>
      <c r="WDT14" s="964"/>
      <c r="WDU14" s="965"/>
      <c r="WDV14" s="966"/>
      <c r="WDW14" s="964"/>
      <c r="WDX14" s="964"/>
      <c r="WDY14" s="965"/>
      <c r="WDZ14" s="966"/>
      <c r="WEA14" s="964"/>
      <c r="WEB14" s="964"/>
      <c r="WEC14" s="965"/>
      <c r="WED14" s="966"/>
      <c r="WEE14" s="964"/>
      <c r="WEF14" s="964"/>
      <c r="WEG14" s="965"/>
      <c r="WEH14" s="966"/>
      <c r="WEI14" s="964"/>
      <c r="WEJ14" s="964"/>
      <c r="WEK14" s="965"/>
      <c r="WEL14" s="966"/>
      <c r="WEM14" s="964"/>
      <c r="WEN14" s="964"/>
      <c r="WEO14" s="965"/>
      <c r="WEP14" s="966"/>
      <c r="WEQ14" s="964"/>
      <c r="WER14" s="964"/>
      <c r="WES14" s="965"/>
      <c r="WET14" s="966"/>
      <c r="WEU14" s="964"/>
      <c r="WEV14" s="964"/>
      <c r="WEW14" s="965"/>
      <c r="WEX14" s="966"/>
      <c r="WEY14" s="964"/>
      <c r="WEZ14" s="964"/>
      <c r="WFA14" s="965"/>
      <c r="WFB14" s="966"/>
      <c r="WFC14" s="964"/>
      <c r="WFD14" s="964"/>
      <c r="WFE14" s="965"/>
      <c r="WFF14" s="966"/>
      <c r="WFG14" s="964"/>
      <c r="WFH14" s="964"/>
      <c r="WFI14" s="965"/>
      <c r="WFJ14" s="966"/>
      <c r="WFK14" s="964"/>
      <c r="WFL14" s="964"/>
      <c r="WFM14" s="965"/>
      <c r="WFN14" s="966"/>
      <c r="WFO14" s="964"/>
      <c r="WFP14" s="964"/>
      <c r="WFQ14" s="965"/>
      <c r="WFR14" s="966"/>
      <c r="WFS14" s="964"/>
      <c r="WFT14" s="964"/>
      <c r="WFU14" s="965"/>
      <c r="WFV14" s="966"/>
      <c r="WFW14" s="964"/>
      <c r="WFX14" s="964"/>
      <c r="WFY14" s="965"/>
      <c r="WFZ14" s="966"/>
      <c r="WGA14" s="964"/>
      <c r="WGB14" s="964"/>
      <c r="WGC14" s="965"/>
      <c r="WGD14" s="966"/>
      <c r="WGE14" s="964"/>
      <c r="WGF14" s="964"/>
      <c r="WGG14" s="965"/>
      <c r="WGH14" s="966"/>
      <c r="WGI14" s="964"/>
      <c r="WGJ14" s="964"/>
      <c r="WGK14" s="965"/>
      <c r="WGL14" s="966"/>
      <c r="WGM14" s="964"/>
      <c r="WGN14" s="964"/>
      <c r="WGO14" s="965"/>
      <c r="WGP14" s="966"/>
      <c r="WGQ14" s="964"/>
      <c r="WGR14" s="964"/>
      <c r="WGS14" s="965"/>
      <c r="WGT14" s="966"/>
      <c r="WGU14" s="964"/>
      <c r="WGV14" s="964"/>
      <c r="WGW14" s="965"/>
      <c r="WGX14" s="966"/>
      <c r="WGY14" s="964"/>
      <c r="WGZ14" s="964"/>
      <c r="WHA14" s="965"/>
      <c r="WHB14" s="966"/>
      <c r="WHC14" s="964"/>
      <c r="WHD14" s="964"/>
      <c r="WHE14" s="965"/>
      <c r="WHF14" s="966"/>
      <c r="WHG14" s="964"/>
      <c r="WHH14" s="964"/>
      <c r="WHI14" s="965"/>
      <c r="WHJ14" s="966"/>
      <c r="WHK14" s="964"/>
      <c r="WHL14" s="964"/>
      <c r="WHM14" s="965"/>
      <c r="WHN14" s="966"/>
      <c r="WHO14" s="964"/>
      <c r="WHP14" s="964"/>
      <c r="WHQ14" s="965"/>
      <c r="WHR14" s="966"/>
      <c r="WHS14" s="964"/>
      <c r="WHT14" s="964"/>
      <c r="WHU14" s="965"/>
      <c r="WHV14" s="966"/>
      <c r="WHW14" s="964"/>
      <c r="WHX14" s="964"/>
      <c r="WHY14" s="965"/>
      <c r="WHZ14" s="966"/>
      <c r="WIA14" s="964"/>
      <c r="WIB14" s="964"/>
      <c r="WIC14" s="965"/>
      <c r="WID14" s="966"/>
      <c r="WIE14" s="964"/>
      <c r="WIF14" s="964"/>
      <c r="WIG14" s="965"/>
      <c r="WIH14" s="966"/>
      <c r="WII14" s="964"/>
      <c r="WIJ14" s="964"/>
      <c r="WIK14" s="965"/>
      <c r="WIL14" s="966"/>
      <c r="WIM14" s="964"/>
      <c r="WIN14" s="964"/>
      <c r="WIO14" s="965"/>
      <c r="WIP14" s="966"/>
      <c r="WIQ14" s="964"/>
      <c r="WIR14" s="964"/>
      <c r="WIS14" s="965"/>
      <c r="WIT14" s="966"/>
      <c r="WIU14" s="964"/>
      <c r="WIV14" s="964"/>
      <c r="WIW14" s="965"/>
      <c r="WIX14" s="966"/>
      <c r="WIY14" s="964"/>
      <c r="WIZ14" s="964"/>
      <c r="WJA14" s="965"/>
      <c r="WJB14" s="966"/>
      <c r="WJC14" s="964"/>
      <c r="WJD14" s="964"/>
      <c r="WJE14" s="965"/>
      <c r="WJF14" s="966"/>
      <c r="WJG14" s="964"/>
      <c r="WJH14" s="964"/>
      <c r="WJI14" s="965"/>
      <c r="WJJ14" s="966"/>
      <c r="WJK14" s="964"/>
      <c r="WJL14" s="964"/>
      <c r="WJM14" s="965"/>
      <c r="WJN14" s="966"/>
      <c r="WJO14" s="964"/>
      <c r="WJP14" s="964"/>
      <c r="WJQ14" s="965"/>
      <c r="WJR14" s="966"/>
      <c r="WJS14" s="964"/>
      <c r="WJT14" s="964"/>
      <c r="WJU14" s="965"/>
      <c r="WJV14" s="966"/>
      <c r="WJW14" s="964"/>
      <c r="WJX14" s="964"/>
      <c r="WJY14" s="965"/>
      <c r="WJZ14" s="966"/>
      <c r="WKA14" s="964"/>
      <c r="WKB14" s="964"/>
      <c r="WKC14" s="965"/>
      <c r="WKD14" s="966"/>
      <c r="WKE14" s="964"/>
      <c r="WKF14" s="964"/>
      <c r="WKG14" s="965"/>
      <c r="WKH14" s="966"/>
      <c r="WKI14" s="964"/>
      <c r="WKJ14" s="964"/>
      <c r="WKK14" s="965"/>
      <c r="WKL14" s="966"/>
      <c r="WKM14" s="964"/>
      <c r="WKN14" s="964"/>
      <c r="WKO14" s="965"/>
      <c r="WKP14" s="966"/>
      <c r="WKQ14" s="964"/>
      <c r="WKR14" s="964"/>
      <c r="WKS14" s="965"/>
      <c r="WKT14" s="966"/>
      <c r="WKU14" s="964"/>
      <c r="WKV14" s="964"/>
      <c r="WKW14" s="965"/>
      <c r="WKX14" s="966"/>
      <c r="WKY14" s="964"/>
      <c r="WKZ14" s="964"/>
      <c r="WLA14" s="965"/>
      <c r="WLB14" s="966"/>
      <c r="WLC14" s="964"/>
      <c r="WLD14" s="964"/>
      <c r="WLE14" s="965"/>
      <c r="WLF14" s="966"/>
      <c r="WLG14" s="964"/>
      <c r="WLH14" s="964"/>
      <c r="WLI14" s="965"/>
      <c r="WLJ14" s="966"/>
      <c r="WLK14" s="964"/>
      <c r="WLL14" s="964"/>
      <c r="WLM14" s="965"/>
      <c r="WLN14" s="966"/>
      <c r="WLO14" s="964"/>
      <c r="WLP14" s="964"/>
      <c r="WLQ14" s="965"/>
      <c r="WLR14" s="966"/>
      <c r="WLS14" s="964"/>
      <c r="WLT14" s="964"/>
      <c r="WLU14" s="965"/>
      <c r="WLV14" s="966"/>
      <c r="WLW14" s="964"/>
      <c r="WLX14" s="964"/>
      <c r="WLY14" s="965"/>
      <c r="WLZ14" s="966"/>
      <c r="WMA14" s="964"/>
      <c r="WMB14" s="964"/>
      <c r="WMC14" s="965"/>
      <c r="WMD14" s="966"/>
      <c r="WME14" s="964"/>
      <c r="WMF14" s="964"/>
      <c r="WMG14" s="965"/>
      <c r="WMH14" s="966"/>
      <c r="WMI14" s="964"/>
      <c r="WMJ14" s="964"/>
      <c r="WMK14" s="965"/>
      <c r="WML14" s="966"/>
      <c r="WMM14" s="964"/>
      <c r="WMN14" s="964"/>
      <c r="WMO14" s="965"/>
      <c r="WMP14" s="966"/>
      <c r="WMQ14" s="964"/>
      <c r="WMR14" s="964"/>
      <c r="WMS14" s="965"/>
      <c r="WMT14" s="966"/>
      <c r="WMU14" s="964"/>
      <c r="WMV14" s="964"/>
      <c r="WMW14" s="965"/>
      <c r="WMX14" s="966"/>
      <c r="WMY14" s="964"/>
      <c r="WMZ14" s="964"/>
      <c r="WNA14" s="965"/>
      <c r="WNB14" s="966"/>
      <c r="WNC14" s="964"/>
      <c r="WND14" s="964"/>
      <c r="WNE14" s="965"/>
      <c r="WNF14" s="966"/>
      <c r="WNG14" s="964"/>
      <c r="WNH14" s="964"/>
      <c r="WNI14" s="965"/>
      <c r="WNJ14" s="966"/>
      <c r="WNK14" s="964"/>
      <c r="WNL14" s="964"/>
      <c r="WNM14" s="965"/>
      <c r="WNN14" s="966"/>
      <c r="WNO14" s="964"/>
      <c r="WNP14" s="964"/>
      <c r="WNQ14" s="965"/>
      <c r="WNR14" s="966"/>
      <c r="WNS14" s="964"/>
      <c r="WNT14" s="964"/>
      <c r="WNU14" s="965"/>
      <c r="WNV14" s="966"/>
      <c r="WNW14" s="964"/>
      <c r="WNX14" s="964"/>
      <c r="WNY14" s="965"/>
      <c r="WNZ14" s="966"/>
      <c r="WOA14" s="964"/>
      <c r="WOB14" s="964"/>
      <c r="WOC14" s="965"/>
      <c r="WOD14" s="966"/>
      <c r="WOE14" s="964"/>
      <c r="WOF14" s="964"/>
      <c r="WOG14" s="965"/>
      <c r="WOH14" s="966"/>
      <c r="WOI14" s="964"/>
      <c r="WOJ14" s="964"/>
      <c r="WOK14" s="965"/>
      <c r="WOL14" s="966"/>
      <c r="WOM14" s="964"/>
      <c r="WON14" s="964"/>
      <c r="WOO14" s="965"/>
      <c r="WOP14" s="966"/>
      <c r="WOQ14" s="964"/>
      <c r="WOR14" s="964"/>
      <c r="WOS14" s="965"/>
      <c r="WOT14" s="966"/>
      <c r="WOU14" s="964"/>
      <c r="WOV14" s="964"/>
      <c r="WOW14" s="965"/>
      <c r="WOX14" s="966"/>
      <c r="WOY14" s="964"/>
      <c r="WOZ14" s="964"/>
      <c r="WPA14" s="965"/>
      <c r="WPB14" s="966"/>
      <c r="WPC14" s="964"/>
      <c r="WPD14" s="964"/>
      <c r="WPE14" s="965"/>
      <c r="WPF14" s="966"/>
      <c r="WPG14" s="964"/>
      <c r="WPH14" s="964"/>
      <c r="WPI14" s="965"/>
      <c r="WPJ14" s="966"/>
      <c r="WPK14" s="964"/>
      <c r="WPL14" s="964"/>
      <c r="WPM14" s="965"/>
      <c r="WPN14" s="966"/>
      <c r="WPO14" s="964"/>
      <c r="WPP14" s="964"/>
      <c r="WPQ14" s="965"/>
      <c r="WPR14" s="966"/>
      <c r="WPS14" s="964"/>
      <c r="WPT14" s="964"/>
      <c r="WPU14" s="965"/>
      <c r="WPV14" s="966"/>
      <c r="WPW14" s="964"/>
      <c r="WPX14" s="964"/>
      <c r="WPY14" s="965"/>
      <c r="WPZ14" s="966"/>
      <c r="WQA14" s="964"/>
      <c r="WQB14" s="964"/>
      <c r="WQC14" s="965"/>
      <c r="WQD14" s="966"/>
      <c r="WQE14" s="964"/>
      <c r="WQF14" s="964"/>
      <c r="WQG14" s="965"/>
      <c r="WQH14" s="966"/>
      <c r="WQI14" s="964"/>
      <c r="WQJ14" s="964"/>
      <c r="WQK14" s="965"/>
      <c r="WQL14" s="966"/>
      <c r="WQM14" s="964"/>
      <c r="WQN14" s="964"/>
      <c r="WQO14" s="965"/>
      <c r="WQP14" s="966"/>
      <c r="WQQ14" s="964"/>
      <c r="WQR14" s="964"/>
      <c r="WQS14" s="965"/>
      <c r="WQT14" s="966"/>
      <c r="WQU14" s="964"/>
      <c r="WQV14" s="964"/>
      <c r="WQW14" s="965"/>
      <c r="WQX14" s="966"/>
      <c r="WQY14" s="964"/>
      <c r="WQZ14" s="964"/>
      <c r="WRA14" s="965"/>
      <c r="WRB14" s="966"/>
      <c r="WRC14" s="964"/>
      <c r="WRD14" s="964"/>
      <c r="WRE14" s="965"/>
      <c r="WRF14" s="966"/>
      <c r="WRG14" s="964"/>
      <c r="WRH14" s="964"/>
      <c r="WRI14" s="965"/>
      <c r="WRJ14" s="966"/>
    </row>
    <row r="15" spans="1:16026" ht="47.25" customHeight="1">
      <c r="A15" s="964"/>
      <c r="B15" s="964"/>
      <c r="C15" s="978" t="s">
        <v>885</v>
      </c>
      <c r="D15" s="992"/>
      <c r="E15" s="983">
        <v>30000</v>
      </c>
      <c r="F15" s="997" t="s">
        <v>301</v>
      </c>
      <c r="G15" s="997" t="s">
        <v>301</v>
      </c>
      <c r="H15" s="997" t="s">
        <v>301</v>
      </c>
      <c r="I15" s="997" t="s">
        <v>301</v>
      </c>
      <c r="J15" s="966"/>
      <c r="K15" s="964"/>
      <c r="L15" s="964"/>
      <c r="M15" s="965"/>
      <c r="N15" s="966"/>
      <c r="O15" s="964"/>
      <c r="P15" s="964"/>
      <c r="Q15" s="965"/>
      <c r="R15" s="966"/>
      <c r="S15" s="964"/>
      <c r="T15" s="964"/>
      <c r="U15" s="965"/>
      <c r="V15" s="966"/>
      <c r="W15" s="964"/>
      <c r="X15" s="964"/>
      <c r="Y15" s="965"/>
      <c r="Z15" s="966"/>
      <c r="AA15" s="964"/>
      <c r="AB15" s="964"/>
      <c r="AC15" s="965"/>
      <c r="AD15" s="966"/>
      <c r="AE15" s="964"/>
      <c r="AF15" s="964"/>
      <c r="AG15" s="965"/>
      <c r="AH15" s="966"/>
      <c r="AI15" s="964"/>
      <c r="AJ15" s="964"/>
      <c r="AK15" s="965"/>
      <c r="AL15" s="966"/>
      <c r="AM15" s="964"/>
      <c r="AN15" s="964"/>
      <c r="AO15" s="965"/>
      <c r="AP15" s="966"/>
      <c r="AQ15" s="964"/>
      <c r="AR15" s="964"/>
      <c r="AS15" s="965"/>
      <c r="AT15" s="966"/>
      <c r="AU15" s="964"/>
      <c r="AV15" s="964"/>
      <c r="AW15" s="965"/>
      <c r="AX15" s="966"/>
      <c r="AY15" s="964"/>
      <c r="AZ15" s="964"/>
      <c r="BA15" s="965"/>
      <c r="BB15" s="966"/>
      <c r="BC15" s="964"/>
      <c r="BD15" s="964"/>
      <c r="BE15" s="965"/>
      <c r="BF15" s="966"/>
      <c r="BG15" s="964"/>
      <c r="BH15" s="964"/>
      <c r="BI15" s="965"/>
      <c r="BJ15" s="966"/>
      <c r="BK15" s="964"/>
      <c r="BL15" s="964"/>
      <c r="BM15" s="965"/>
      <c r="BN15" s="966"/>
      <c r="BO15" s="964"/>
      <c r="BP15" s="964"/>
      <c r="BQ15" s="965"/>
      <c r="BR15" s="966"/>
      <c r="BS15" s="964"/>
      <c r="BT15" s="964"/>
      <c r="BU15" s="965"/>
      <c r="BV15" s="966"/>
      <c r="BW15" s="964"/>
      <c r="BX15" s="964"/>
      <c r="BY15" s="965"/>
      <c r="BZ15" s="966"/>
      <c r="CA15" s="964"/>
      <c r="CB15" s="964"/>
      <c r="CC15" s="965"/>
      <c r="CD15" s="966"/>
      <c r="CE15" s="964"/>
      <c r="CF15" s="964"/>
      <c r="CG15" s="965"/>
      <c r="CH15" s="966"/>
      <c r="CI15" s="964"/>
      <c r="CJ15" s="964"/>
      <c r="CK15" s="965"/>
      <c r="CL15" s="966"/>
      <c r="CM15" s="964"/>
      <c r="CN15" s="964"/>
      <c r="CO15" s="965"/>
      <c r="CP15" s="966"/>
      <c r="CQ15" s="964"/>
      <c r="CR15" s="964"/>
      <c r="CS15" s="965"/>
      <c r="CT15" s="966"/>
      <c r="CU15" s="964"/>
      <c r="CV15" s="964"/>
      <c r="CW15" s="965"/>
      <c r="CX15" s="966"/>
      <c r="CY15" s="964"/>
      <c r="CZ15" s="964"/>
      <c r="DA15" s="965"/>
      <c r="DB15" s="966"/>
      <c r="DC15" s="964"/>
      <c r="DD15" s="964"/>
      <c r="DE15" s="965"/>
      <c r="DF15" s="966"/>
      <c r="DG15" s="964"/>
      <c r="DH15" s="964"/>
      <c r="DI15" s="965"/>
      <c r="DJ15" s="966"/>
      <c r="DK15" s="964"/>
      <c r="DL15" s="964"/>
      <c r="DM15" s="965"/>
      <c r="DN15" s="966"/>
      <c r="DO15" s="964"/>
      <c r="DP15" s="964"/>
      <c r="DQ15" s="965"/>
      <c r="DR15" s="966"/>
      <c r="DS15" s="964"/>
      <c r="DT15" s="964"/>
      <c r="DU15" s="965"/>
      <c r="DV15" s="966"/>
      <c r="DW15" s="964"/>
      <c r="DX15" s="964"/>
      <c r="DY15" s="965"/>
      <c r="DZ15" s="966"/>
      <c r="EA15" s="964"/>
      <c r="EB15" s="964"/>
      <c r="EC15" s="965"/>
      <c r="ED15" s="966"/>
      <c r="EE15" s="964"/>
      <c r="EF15" s="964"/>
      <c r="EG15" s="965"/>
      <c r="EH15" s="966"/>
      <c r="EI15" s="964"/>
      <c r="EJ15" s="964"/>
      <c r="EK15" s="965"/>
      <c r="EL15" s="966"/>
      <c r="EM15" s="964"/>
      <c r="EN15" s="964"/>
      <c r="EO15" s="965"/>
      <c r="EP15" s="966"/>
      <c r="EQ15" s="964"/>
      <c r="ER15" s="964"/>
      <c r="ES15" s="965"/>
      <c r="ET15" s="966"/>
      <c r="EU15" s="964"/>
      <c r="EV15" s="964"/>
      <c r="EW15" s="965"/>
      <c r="EX15" s="966"/>
      <c r="EY15" s="964"/>
      <c r="EZ15" s="964"/>
      <c r="FA15" s="965"/>
      <c r="FB15" s="966"/>
      <c r="FC15" s="964"/>
      <c r="FD15" s="964"/>
      <c r="FE15" s="965"/>
      <c r="FF15" s="966"/>
      <c r="FG15" s="964"/>
      <c r="FH15" s="964"/>
      <c r="FI15" s="965"/>
      <c r="FJ15" s="966"/>
      <c r="FK15" s="964"/>
      <c r="FL15" s="964"/>
      <c r="FM15" s="965"/>
      <c r="FN15" s="966"/>
      <c r="FO15" s="964"/>
      <c r="FP15" s="964"/>
      <c r="FQ15" s="965"/>
      <c r="FR15" s="966"/>
      <c r="FS15" s="964"/>
      <c r="FT15" s="964"/>
      <c r="FU15" s="965"/>
      <c r="FV15" s="966"/>
      <c r="FW15" s="964"/>
      <c r="FX15" s="964"/>
      <c r="FY15" s="965"/>
      <c r="FZ15" s="966"/>
      <c r="GA15" s="964"/>
      <c r="GB15" s="964"/>
      <c r="GC15" s="965"/>
      <c r="GD15" s="966"/>
      <c r="GE15" s="964"/>
      <c r="GF15" s="964"/>
      <c r="GG15" s="965"/>
      <c r="GH15" s="966"/>
      <c r="GI15" s="964"/>
      <c r="GJ15" s="964"/>
      <c r="GK15" s="965"/>
      <c r="GL15" s="966"/>
      <c r="GM15" s="964"/>
      <c r="GN15" s="964"/>
      <c r="GO15" s="965"/>
      <c r="GP15" s="966"/>
      <c r="GQ15" s="964"/>
      <c r="GR15" s="964"/>
      <c r="GS15" s="965"/>
      <c r="GT15" s="966"/>
      <c r="GU15" s="964"/>
      <c r="GV15" s="964"/>
      <c r="GW15" s="965"/>
      <c r="GX15" s="966"/>
      <c r="GY15" s="964"/>
      <c r="GZ15" s="964"/>
      <c r="HA15" s="965"/>
      <c r="HB15" s="966"/>
      <c r="HC15" s="964"/>
      <c r="HD15" s="964"/>
      <c r="HE15" s="965"/>
      <c r="HF15" s="966"/>
      <c r="HG15" s="964"/>
      <c r="HH15" s="964"/>
      <c r="HI15" s="965"/>
      <c r="HJ15" s="966"/>
      <c r="HK15" s="964"/>
      <c r="HL15" s="964"/>
      <c r="HM15" s="965"/>
      <c r="HN15" s="966"/>
      <c r="HO15" s="964"/>
      <c r="HP15" s="964"/>
      <c r="HQ15" s="965"/>
      <c r="HR15" s="966"/>
      <c r="HS15" s="964"/>
      <c r="HT15" s="964"/>
      <c r="HU15" s="965"/>
      <c r="HV15" s="966"/>
      <c r="HW15" s="964"/>
      <c r="HX15" s="964"/>
      <c r="HY15" s="965"/>
      <c r="HZ15" s="966"/>
      <c r="IA15" s="964"/>
      <c r="IB15" s="964"/>
      <c r="IC15" s="965"/>
      <c r="ID15" s="966"/>
      <c r="IE15" s="964"/>
      <c r="IF15" s="964"/>
      <c r="IG15" s="965"/>
      <c r="IH15" s="966"/>
      <c r="II15" s="964"/>
      <c r="IJ15" s="964"/>
      <c r="IK15" s="965"/>
      <c r="IL15" s="966"/>
      <c r="IM15" s="964"/>
      <c r="IN15" s="964"/>
      <c r="IO15" s="965"/>
      <c r="IP15" s="966"/>
      <c r="IQ15" s="964"/>
      <c r="IR15" s="964"/>
      <c r="IS15" s="965"/>
      <c r="IT15" s="966"/>
      <c r="IU15" s="964"/>
      <c r="IV15" s="964"/>
      <c r="IW15" s="965"/>
      <c r="IX15" s="966"/>
      <c r="IY15" s="964"/>
      <c r="IZ15" s="964"/>
      <c r="JA15" s="965"/>
      <c r="JB15" s="966"/>
      <c r="JC15" s="964"/>
      <c r="JD15" s="964"/>
      <c r="JE15" s="965"/>
      <c r="JF15" s="966"/>
      <c r="JG15" s="964"/>
      <c r="JH15" s="964"/>
      <c r="JI15" s="965"/>
      <c r="JJ15" s="966"/>
      <c r="JK15" s="964"/>
      <c r="JL15" s="964"/>
      <c r="JM15" s="965"/>
      <c r="JN15" s="966"/>
      <c r="JO15" s="964"/>
      <c r="JP15" s="964"/>
      <c r="JQ15" s="965"/>
      <c r="JR15" s="966"/>
      <c r="JS15" s="964"/>
      <c r="JT15" s="964"/>
      <c r="JU15" s="965"/>
      <c r="JV15" s="966"/>
      <c r="JW15" s="964"/>
      <c r="JX15" s="964"/>
      <c r="JY15" s="965"/>
      <c r="JZ15" s="966"/>
      <c r="KA15" s="964"/>
      <c r="KB15" s="964"/>
      <c r="KC15" s="965"/>
      <c r="KD15" s="966"/>
      <c r="KE15" s="964"/>
      <c r="KF15" s="964"/>
      <c r="KG15" s="965"/>
      <c r="KH15" s="966"/>
      <c r="KI15" s="964"/>
      <c r="KJ15" s="964"/>
      <c r="KK15" s="965"/>
      <c r="KL15" s="966"/>
      <c r="KM15" s="964"/>
      <c r="KN15" s="964"/>
      <c r="KO15" s="965"/>
      <c r="KP15" s="966"/>
      <c r="KQ15" s="964"/>
      <c r="KR15" s="964"/>
      <c r="KS15" s="965"/>
      <c r="KT15" s="966"/>
      <c r="KU15" s="964"/>
      <c r="KV15" s="964"/>
      <c r="KW15" s="965"/>
      <c r="KX15" s="966"/>
      <c r="KY15" s="964"/>
      <c r="KZ15" s="964"/>
      <c r="LA15" s="965"/>
      <c r="LB15" s="966"/>
      <c r="LC15" s="964"/>
      <c r="LD15" s="964"/>
      <c r="LE15" s="965"/>
      <c r="LF15" s="966"/>
      <c r="LG15" s="964"/>
      <c r="LH15" s="964"/>
      <c r="LI15" s="965"/>
      <c r="LJ15" s="966"/>
      <c r="LK15" s="964"/>
      <c r="LL15" s="964"/>
      <c r="LM15" s="965"/>
      <c r="LN15" s="966"/>
      <c r="LO15" s="964"/>
      <c r="LP15" s="964"/>
      <c r="LQ15" s="965"/>
      <c r="LR15" s="966"/>
      <c r="LS15" s="964"/>
      <c r="LT15" s="964"/>
      <c r="LU15" s="965"/>
      <c r="LV15" s="966"/>
      <c r="LW15" s="964"/>
      <c r="LX15" s="964"/>
      <c r="LY15" s="965"/>
      <c r="LZ15" s="966"/>
      <c r="MA15" s="964"/>
      <c r="MB15" s="964"/>
      <c r="MC15" s="965"/>
      <c r="MD15" s="966"/>
      <c r="ME15" s="964"/>
      <c r="MF15" s="964"/>
      <c r="MG15" s="965"/>
      <c r="MH15" s="966"/>
      <c r="MI15" s="964"/>
      <c r="MJ15" s="964"/>
      <c r="MK15" s="965"/>
      <c r="ML15" s="966"/>
      <c r="MM15" s="964"/>
      <c r="MN15" s="964"/>
      <c r="MO15" s="965"/>
      <c r="MP15" s="966"/>
      <c r="MQ15" s="964"/>
      <c r="MR15" s="964"/>
      <c r="MS15" s="965"/>
      <c r="MT15" s="966"/>
      <c r="MU15" s="964"/>
      <c r="MV15" s="964"/>
      <c r="MW15" s="965"/>
      <c r="MX15" s="966"/>
      <c r="MY15" s="964"/>
      <c r="MZ15" s="964"/>
      <c r="NA15" s="965"/>
      <c r="NB15" s="966"/>
      <c r="NC15" s="964"/>
      <c r="ND15" s="964"/>
      <c r="NE15" s="965"/>
      <c r="NF15" s="966"/>
      <c r="NG15" s="964"/>
      <c r="NH15" s="964"/>
      <c r="NI15" s="965"/>
      <c r="NJ15" s="966"/>
      <c r="NK15" s="964"/>
      <c r="NL15" s="964"/>
      <c r="NM15" s="965"/>
      <c r="NN15" s="966"/>
      <c r="NO15" s="964"/>
      <c r="NP15" s="964"/>
      <c r="NQ15" s="965"/>
      <c r="NR15" s="966"/>
      <c r="NS15" s="964"/>
      <c r="NT15" s="964"/>
      <c r="NU15" s="965"/>
      <c r="NV15" s="966"/>
      <c r="NW15" s="964"/>
      <c r="NX15" s="964"/>
      <c r="NY15" s="965"/>
      <c r="NZ15" s="966"/>
      <c r="OA15" s="964"/>
      <c r="OB15" s="964"/>
      <c r="OC15" s="965"/>
      <c r="OD15" s="966"/>
      <c r="OE15" s="964"/>
      <c r="OF15" s="964"/>
      <c r="OG15" s="965"/>
      <c r="OH15" s="966"/>
      <c r="OI15" s="964"/>
      <c r="OJ15" s="964"/>
      <c r="OK15" s="965"/>
      <c r="OL15" s="966"/>
      <c r="OM15" s="964"/>
      <c r="ON15" s="964"/>
      <c r="OO15" s="965"/>
      <c r="OP15" s="966"/>
      <c r="OQ15" s="964"/>
      <c r="OR15" s="964"/>
      <c r="OS15" s="965"/>
      <c r="OT15" s="966"/>
      <c r="OU15" s="964"/>
      <c r="OV15" s="964"/>
      <c r="OW15" s="965"/>
      <c r="OX15" s="966"/>
      <c r="OY15" s="964"/>
      <c r="OZ15" s="964"/>
      <c r="PA15" s="965"/>
      <c r="PB15" s="966"/>
      <c r="PC15" s="964"/>
      <c r="PD15" s="964"/>
      <c r="PE15" s="965"/>
      <c r="PF15" s="966"/>
      <c r="PG15" s="964"/>
      <c r="PH15" s="964"/>
      <c r="PI15" s="965"/>
      <c r="PJ15" s="966"/>
      <c r="PK15" s="964"/>
      <c r="PL15" s="964"/>
      <c r="PM15" s="965"/>
      <c r="PN15" s="966"/>
      <c r="PO15" s="964"/>
      <c r="PP15" s="964"/>
      <c r="PQ15" s="965"/>
      <c r="PR15" s="966"/>
      <c r="PS15" s="964"/>
      <c r="PT15" s="964"/>
      <c r="PU15" s="965"/>
      <c r="PV15" s="966"/>
      <c r="PW15" s="964"/>
      <c r="PX15" s="964"/>
      <c r="PY15" s="965"/>
      <c r="PZ15" s="966"/>
      <c r="QA15" s="964"/>
      <c r="QB15" s="964"/>
      <c r="QC15" s="965"/>
      <c r="QD15" s="966"/>
      <c r="QE15" s="964"/>
      <c r="QF15" s="964"/>
      <c r="QG15" s="965"/>
      <c r="QH15" s="966"/>
      <c r="QI15" s="964"/>
      <c r="QJ15" s="964"/>
      <c r="QK15" s="965"/>
      <c r="QL15" s="966"/>
      <c r="QM15" s="964"/>
      <c r="QN15" s="964"/>
      <c r="QO15" s="965"/>
      <c r="QP15" s="966"/>
      <c r="QQ15" s="964"/>
      <c r="QR15" s="964"/>
      <c r="QS15" s="965"/>
      <c r="QT15" s="966"/>
      <c r="QU15" s="964"/>
      <c r="QV15" s="964"/>
      <c r="QW15" s="965"/>
      <c r="QX15" s="966"/>
      <c r="QY15" s="964"/>
      <c r="QZ15" s="964"/>
      <c r="RA15" s="965"/>
      <c r="RB15" s="966"/>
      <c r="RC15" s="964"/>
      <c r="RD15" s="964"/>
      <c r="RE15" s="965"/>
      <c r="RF15" s="966"/>
      <c r="RG15" s="964"/>
      <c r="RH15" s="964"/>
      <c r="RI15" s="965"/>
      <c r="RJ15" s="966"/>
      <c r="RK15" s="964"/>
      <c r="RL15" s="964"/>
      <c r="RM15" s="965"/>
      <c r="RN15" s="966"/>
      <c r="RO15" s="964"/>
      <c r="RP15" s="964"/>
      <c r="RQ15" s="965"/>
      <c r="RR15" s="966"/>
      <c r="RS15" s="964"/>
      <c r="RT15" s="964"/>
      <c r="RU15" s="965"/>
      <c r="RV15" s="966"/>
      <c r="RW15" s="964"/>
      <c r="RX15" s="964"/>
      <c r="RY15" s="965"/>
      <c r="RZ15" s="966"/>
      <c r="SA15" s="964"/>
      <c r="SB15" s="964"/>
      <c r="SC15" s="965"/>
      <c r="SD15" s="966"/>
      <c r="SE15" s="964"/>
      <c r="SF15" s="964"/>
      <c r="SG15" s="965"/>
      <c r="SH15" s="966"/>
      <c r="SI15" s="964"/>
      <c r="SJ15" s="964"/>
      <c r="SK15" s="965"/>
      <c r="SL15" s="966"/>
      <c r="SM15" s="964"/>
      <c r="SN15" s="964"/>
      <c r="SO15" s="965"/>
      <c r="SP15" s="966"/>
      <c r="SQ15" s="964"/>
      <c r="SR15" s="964"/>
      <c r="SS15" s="965"/>
      <c r="ST15" s="966"/>
      <c r="SU15" s="964"/>
      <c r="SV15" s="964"/>
      <c r="SW15" s="965"/>
      <c r="SX15" s="966"/>
      <c r="SY15" s="964"/>
      <c r="SZ15" s="964"/>
      <c r="TA15" s="965"/>
      <c r="TB15" s="966"/>
      <c r="TC15" s="964"/>
      <c r="TD15" s="964"/>
      <c r="TE15" s="965"/>
      <c r="TF15" s="966"/>
      <c r="TG15" s="964"/>
      <c r="TH15" s="964"/>
      <c r="TI15" s="965"/>
      <c r="TJ15" s="966"/>
      <c r="TK15" s="964"/>
      <c r="TL15" s="964"/>
      <c r="TM15" s="965"/>
      <c r="TN15" s="966"/>
      <c r="TO15" s="964"/>
      <c r="TP15" s="964"/>
      <c r="TQ15" s="965"/>
      <c r="TR15" s="966"/>
      <c r="TS15" s="964"/>
      <c r="TT15" s="964"/>
      <c r="TU15" s="965"/>
      <c r="TV15" s="966"/>
      <c r="TW15" s="964"/>
      <c r="TX15" s="964"/>
      <c r="TY15" s="965"/>
      <c r="TZ15" s="966"/>
      <c r="UA15" s="964"/>
      <c r="UB15" s="964"/>
      <c r="UC15" s="965"/>
      <c r="UD15" s="966"/>
      <c r="UE15" s="964"/>
      <c r="UF15" s="964"/>
      <c r="UG15" s="965"/>
      <c r="UH15" s="966"/>
      <c r="UI15" s="964"/>
      <c r="UJ15" s="964"/>
      <c r="UK15" s="965"/>
      <c r="UL15" s="966"/>
      <c r="UM15" s="964"/>
      <c r="UN15" s="964"/>
      <c r="UO15" s="965"/>
      <c r="UP15" s="966"/>
      <c r="UQ15" s="964"/>
      <c r="UR15" s="964"/>
      <c r="US15" s="965"/>
      <c r="UT15" s="966"/>
      <c r="UU15" s="964"/>
      <c r="UV15" s="964"/>
      <c r="UW15" s="965"/>
      <c r="UX15" s="966"/>
      <c r="UY15" s="964"/>
      <c r="UZ15" s="964"/>
      <c r="VA15" s="965"/>
      <c r="VB15" s="966"/>
      <c r="VC15" s="964"/>
      <c r="VD15" s="964"/>
      <c r="VE15" s="965"/>
      <c r="VF15" s="966"/>
      <c r="VG15" s="964"/>
      <c r="VH15" s="964"/>
      <c r="VI15" s="965"/>
      <c r="VJ15" s="966"/>
      <c r="VK15" s="964"/>
      <c r="VL15" s="964"/>
      <c r="VM15" s="965"/>
      <c r="VN15" s="966"/>
      <c r="VO15" s="964"/>
      <c r="VP15" s="964"/>
      <c r="VQ15" s="965"/>
      <c r="VR15" s="966"/>
      <c r="VS15" s="964"/>
      <c r="VT15" s="964"/>
      <c r="VU15" s="965"/>
      <c r="VV15" s="966"/>
      <c r="VW15" s="964"/>
      <c r="VX15" s="964"/>
      <c r="VY15" s="965"/>
      <c r="VZ15" s="966"/>
      <c r="WA15" s="964"/>
      <c r="WB15" s="964"/>
      <c r="WC15" s="965"/>
      <c r="WD15" s="966"/>
      <c r="WE15" s="964"/>
      <c r="WF15" s="964"/>
      <c r="WG15" s="965"/>
      <c r="WH15" s="966"/>
      <c r="WI15" s="964"/>
      <c r="WJ15" s="964"/>
      <c r="WK15" s="965"/>
      <c r="WL15" s="966"/>
      <c r="WM15" s="964"/>
      <c r="WN15" s="964"/>
      <c r="WO15" s="965"/>
      <c r="WP15" s="966"/>
      <c r="WQ15" s="964"/>
      <c r="WR15" s="964"/>
      <c r="WS15" s="965"/>
      <c r="WT15" s="966"/>
      <c r="WU15" s="964"/>
      <c r="WV15" s="964"/>
      <c r="WW15" s="965"/>
      <c r="WX15" s="966"/>
      <c r="WY15" s="964"/>
      <c r="WZ15" s="964"/>
      <c r="XA15" s="965"/>
      <c r="XB15" s="966"/>
      <c r="XC15" s="964"/>
      <c r="XD15" s="964"/>
      <c r="XE15" s="965"/>
      <c r="XF15" s="966"/>
      <c r="XG15" s="964"/>
      <c r="XH15" s="964"/>
      <c r="XI15" s="965"/>
      <c r="XJ15" s="966"/>
      <c r="XK15" s="964"/>
      <c r="XL15" s="964"/>
      <c r="XM15" s="965"/>
      <c r="XN15" s="966"/>
      <c r="XO15" s="964"/>
      <c r="XP15" s="964"/>
      <c r="XQ15" s="965"/>
      <c r="XR15" s="966"/>
      <c r="XS15" s="964"/>
      <c r="XT15" s="964"/>
      <c r="XU15" s="965"/>
      <c r="XV15" s="966"/>
      <c r="XW15" s="964"/>
      <c r="XX15" s="964"/>
      <c r="XY15" s="965"/>
      <c r="XZ15" s="966"/>
      <c r="YA15" s="964"/>
      <c r="YB15" s="964"/>
      <c r="YC15" s="965"/>
      <c r="YD15" s="966"/>
      <c r="YE15" s="964"/>
      <c r="YF15" s="964"/>
      <c r="YG15" s="965"/>
      <c r="YH15" s="966"/>
      <c r="YI15" s="964"/>
      <c r="YJ15" s="964"/>
      <c r="YK15" s="965"/>
      <c r="YL15" s="966"/>
      <c r="YM15" s="964"/>
      <c r="YN15" s="964"/>
      <c r="YO15" s="965"/>
      <c r="YP15" s="966"/>
      <c r="YQ15" s="964"/>
      <c r="YR15" s="964"/>
      <c r="YS15" s="965"/>
      <c r="YT15" s="966"/>
      <c r="YU15" s="964"/>
      <c r="YV15" s="964"/>
      <c r="YW15" s="965"/>
      <c r="YX15" s="966"/>
      <c r="YY15" s="964"/>
      <c r="YZ15" s="964"/>
      <c r="ZA15" s="965"/>
      <c r="ZB15" s="966"/>
      <c r="ZC15" s="964"/>
      <c r="ZD15" s="964"/>
      <c r="ZE15" s="965"/>
      <c r="ZF15" s="966"/>
      <c r="ZG15" s="964"/>
      <c r="ZH15" s="964"/>
      <c r="ZI15" s="965"/>
      <c r="ZJ15" s="966"/>
      <c r="ZK15" s="964"/>
      <c r="ZL15" s="964"/>
      <c r="ZM15" s="965"/>
      <c r="ZN15" s="966"/>
      <c r="ZO15" s="964"/>
      <c r="ZP15" s="964"/>
      <c r="ZQ15" s="965"/>
      <c r="ZR15" s="966"/>
      <c r="ZS15" s="964"/>
      <c r="ZT15" s="964"/>
      <c r="ZU15" s="965"/>
      <c r="ZV15" s="966"/>
      <c r="ZW15" s="964"/>
      <c r="ZX15" s="964"/>
      <c r="ZY15" s="965"/>
      <c r="ZZ15" s="966"/>
      <c r="AAA15" s="964"/>
      <c r="AAB15" s="964"/>
      <c r="AAC15" s="965"/>
      <c r="AAD15" s="966"/>
      <c r="AAE15" s="964"/>
      <c r="AAF15" s="964"/>
      <c r="AAG15" s="965"/>
      <c r="AAH15" s="966"/>
      <c r="AAI15" s="964"/>
      <c r="AAJ15" s="964"/>
      <c r="AAK15" s="965"/>
      <c r="AAL15" s="966"/>
      <c r="AAM15" s="964"/>
      <c r="AAN15" s="964"/>
      <c r="AAO15" s="965"/>
      <c r="AAP15" s="966"/>
      <c r="AAQ15" s="964"/>
      <c r="AAR15" s="964"/>
      <c r="AAS15" s="965"/>
      <c r="AAT15" s="966"/>
      <c r="AAU15" s="964"/>
      <c r="AAV15" s="964"/>
      <c r="AAW15" s="965"/>
      <c r="AAX15" s="966"/>
      <c r="AAY15" s="964"/>
      <c r="AAZ15" s="964"/>
      <c r="ABA15" s="965"/>
      <c r="ABB15" s="966"/>
      <c r="ABC15" s="964"/>
      <c r="ABD15" s="964"/>
      <c r="ABE15" s="965"/>
      <c r="ABF15" s="966"/>
      <c r="ABG15" s="964"/>
      <c r="ABH15" s="964"/>
      <c r="ABI15" s="965"/>
      <c r="ABJ15" s="966"/>
      <c r="ABK15" s="964"/>
      <c r="ABL15" s="964"/>
      <c r="ABM15" s="965"/>
      <c r="ABN15" s="966"/>
      <c r="ABO15" s="964"/>
      <c r="ABP15" s="964"/>
      <c r="ABQ15" s="965"/>
      <c r="ABR15" s="966"/>
      <c r="ABS15" s="964"/>
      <c r="ABT15" s="964"/>
      <c r="ABU15" s="965"/>
      <c r="ABV15" s="966"/>
      <c r="ABW15" s="964"/>
      <c r="ABX15" s="964"/>
      <c r="ABY15" s="965"/>
      <c r="ABZ15" s="966"/>
      <c r="ACA15" s="964"/>
      <c r="ACB15" s="964"/>
      <c r="ACC15" s="965"/>
      <c r="ACD15" s="966"/>
      <c r="ACE15" s="964"/>
      <c r="ACF15" s="964"/>
      <c r="ACG15" s="965"/>
      <c r="ACH15" s="966"/>
      <c r="ACI15" s="964"/>
      <c r="ACJ15" s="964"/>
      <c r="ACK15" s="965"/>
      <c r="ACL15" s="966"/>
      <c r="ACM15" s="964"/>
      <c r="ACN15" s="964"/>
      <c r="ACO15" s="965"/>
      <c r="ACP15" s="966"/>
      <c r="ACQ15" s="964"/>
      <c r="ACR15" s="964"/>
      <c r="ACS15" s="965"/>
      <c r="ACT15" s="966"/>
      <c r="ACU15" s="964"/>
      <c r="ACV15" s="964"/>
      <c r="ACW15" s="965"/>
      <c r="ACX15" s="966"/>
      <c r="ACY15" s="964"/>
      <c r="ACZ15" s="964"/>
      <c r="ADA15" s="965"/>
      <c r="ADB15" s="966"/>
      <c r="ADC15" s="964"/>
      <c r="ADD15" s="964"/>
      <c r="ADE15" s="965"/>
      <c r="ADF15" s="966"/>
      <c r="ADG15" s="964"/>
      <c r="ADH15" s="964"/>
      <c r="ADI15" s="965"/>
      <c r="ADJ15" s="966"/>
      <c r="ADK15" s="964"/>
      <c r="ADL15" s="964"/>
      <c r="ADM15" s="965"/>
      <c r="ADN15" s="966"/>
      <c r="ADO15" s="964"/>
      <c r="ADP15" s="964"/>
      <c r="ADQ15" s="965"/>
      <c r="ADR15" s="966"/>
      <c r="ADS15" s="964"/>
      <c r="ADT15" s="964"/>
      <c r="ADU15" s="965"/>
      <c r="ADV15" s="966"/>
      <c r="ADW15" s="964"/>
      <c r="ADX15" s="964"/>
      <c r="ADY15" s="965"/>
      <c r="ADZ15" s="966"/>
      <c r="AEA15" s="964"/>
      <c r="AEB15" s="964"/>
      <c r="AEC15" s="965"/>
      <c r="AED15" s="966"/>
      <c r="AEE15" s="964"/>
      <c r="AEF15" s="964"/>
      <c r="AEG15" s="965"/>
      <c r="AEH15" s="966"/>
      <c r="AEI15" s="964"/>
      <c r="AEJ15" s="964"/>
      <c r="AEK15" s="965"/>
      <c r="AEL15" s="966"/>
      <c r="AEM15" s="964"/>
      <c r="AEN15" s="964"/>
      <c r="AEO15" s="965"/>
      <c r="AEP15" s="966"/>
      <c r="AEQ15" s="964"/>
      <c r="AER15" s="964"/>
      <c r="AES15" s="965"/>
      <c r="AET15" s="966"/>
      <c r="AEU15" s="964"/>
      <c r="AEV15" s="964"/>
      <c r="AEW15" s="965"/>
      <c r="AEX15" s="966"/>
      <c r="AEY15" s="964"/>
      <c r="AEZ15" s="964"/>
      <c r="AFA15" s="965"/>
      <c r="AFB15" s="966"/>
      <c r="AFC15" s="964"/>
      <c r="AFD15" s="964"/>
      <c r="AFE15" s="965"/>
      <c r="AFF15" s="966"/>
      <c r="AFG15" s="964"/>
      <c r="AFH15" s="964"/>
      <c r="AFI15" s="965"/>
      <c r="AFJ15" s="966"/>
      <c r="AFK15" s="964"/>
      <c r="AFL15" s="964"/>
      <c r="AFM15" s="965"/>
      <c r="AFN15" s="966"/>
      <c r="AFO15" s="964"/>
      <c r="AFP15" s="964"/>
      <c r="AFQ15" s="965"/>
      <c r="AFR15" s="966"/>
      <c r="AFS15" s="964"/>
      <c r="AFT15" s="964"/>
      <c r="AFU15" s="965"/>
      <c r="AFV15" s="966"/>
      <c r="AFW15" s="964"/>
      <c r="AFX15" s="964"/>
      <c r="AFY15" s="965"/>
      <c r="AFZ15" s="966"/>
      <c r="AGA15" s="964"/>
      <c r="AGB15" s="964"/>
      <c r="AGC15" s="965"/>
      <c r="AGD15" s="966"/>
      <c r="AGE15" s="964"/>
      <c r="AGF15" s="964"/>
      <c r="AGG15" s="965"/>
      <c r="AGH15" s="966"/>
      <c r="AGI15" s="964"/>
      <c r="AGJ15" s="964"/>
      <c r="AGK15" s="965"/>
      <c r="AGL15" s="966"/>
      <c r="AGM15" s="964"/>
      <c r="AGN15" s="964"/>
      <c r="AGO15" s="965"/>
      <c r="AGP15" s="966"/>
      <c r="AGQ15" s="964"/>
      <c r="AGR15" s="964"/>
      <c r="AGS15" s="965"/>
      <c r="AGT15" s="966"/>
      <c r="AGU15" s="964"/>
      <c r="AGV15" s="964"/>
      <c r="AGW15" s="965"/>
      <c r="AGX15" s="966"/>
      <c r="AGY15" s="964"/>
      <c r="AGZ15" s="964"/>
      <c r="AHA15" s="965"/>
      <c r="AHB15" s="966"/>
      <c r="AHC15" s="964"/>
      <c r="AHD15" s="964"/>
      <c r="AHE15" s="965"/>
      <c r="AHF15" s="966"/>
      <c r="AHG15" s="964"/>
      <c r="AHH15" s="964"/>
      <c r="AHI15" s="965"/>
      <c r="AHJ15" s="966"/>
      <c r="AHK15" s="964"/>
      <c r="AHL15" s="964"/>
      <c r="AHM15" s="965"/>
      <c r="AHN15" s="966"/>
      <c r="AHO15" s="964"/>
      <c r="AHP15" s="964"/>
      <c r="AHQ15" s="965"/>
      <c r="AHR15" s="966"/>
      <c r="AHS15" s="964"/>
      <c r="AHT15" s="964"/>
      <c r="AHU15" s="965"/>
      <c r="AHV15" s="966"/>
      <c r="AHW15" s="964"/>
      <c r="AHX15" s="964"/>
      <c r="AHY15" s="965"/>
      <c r="AHZ15" s="966"/>
      <c r="AIA15" s="964"/>
      <c r="AIB15" s="964"/>
      <c r="AIC15" s="965"/>
      <c r="AID15" s="966"/>
      <c r="AIE15" s="964"/>
      <c r="AIF15" s="964"/>
      <c r="AIG15" s="965"/>
      <c r="AIH15" s="966"/>
      <c r="AII15" s="964"/>
      <c r="AIJ15" s="964"/>
      <c r="AIK15" s="965"/>
      <c r="AIL15" s="966"/>
      <c r="AIM15" s="964"/>
      <c r="AIN15" s="964"/>
      <c r="AIO15" s="965"/>
      <c r="AIP15" s="966"/>
      <c r="AIQ15" s="964"/>
      <c r="AIR15" s="964"/>
      <c r="AIS15" s="965"/>
      <c r="AIT15" s="966"/>
      <c r="AIU15" s="964"/>
      <c r="AIV15" s="964"/>
      <c r="AIW15" s="965"/>
      <c r="AIX15" s="966"/>
      <c r="AIY15" s="964"/>
      <c r="AIZ15" s="964"/>
      <c r="AJA15" s="965"/>
      <c r="AJB15" s="966"/>
      <c r="AJC15" s="964"/>
      <c r="AJD15" s="964"/>
      <c r="AJE15" s="965"/>
      <c r="AJF15" s="966"/>
      <c r="AJG15" s="964"/>
      <c r="AJH15" s="964"/>
      <c r="AJI15" s="965"/>
      <c r="AJJ15" s="966"/>
      <c r="AJK15" s="964"/>
      <c r="AJL15" s="964"/>
      <c r="AJM15" s="965"/>
      <c r="AJN15" s="966"/>
      <c r="AJO15" s="964"/>
      <c r="AJP15" s="964"/>
      <c r="AJQ15" s="965"/>
      <c r="AJR15" s="966"/>
      <c r="AJS15" s="964"/>
      <c r="AJT15" s="964"/>
      <c r="AJU15" s="965"/>
      <c r="AJV15" s="966"/>
      <c r="AJW15" s="964"/>
      <c r="AJX15" s="964"/>
      <c r="AJY15" s="965"/>
      <c r="AJZ15" s="966"/>
      <c r="AKA15" s="964"/>
      <c r="AKB15" s="964"/>
      <c r="AKC15" s="965"/>
      <c r="AKD15" s="966"/>
      <c r="AKE15" s="964"/>
      <c r="AKF15" s="964"/>
      <c r="AKG15" s="965"/>
      <c r="AKH15" s="966"/>
      <c r="AKI15" s="964"/>
      <c r="AKJ15" s="964"/>
      <c r="AKK15" s="965"/>
      <c r="AKL15" s="966"/>
      <c r="AKM15" s="964"/>
      <c r="AKN15" s="964"/>
      <c r="AKO15" s="965"/>
      <c r="AKP15" s="966"/>
      <c r="AKQ15" s="964"/>
      <c r="AKR15" s="964"/>
      <c r="AKS15" s="965"/>
      <c r="AKT15" s="966"/>
      <c r="AKU15" s="964"/>
      <c r="AKV15" s="964"/>
      <c r="AKW15" s="965"/>
      <c r="AKX15" s="966"/>
      <c r="AKY15" s="964"/>
      <c r="AKZ15" s="964"/>
      <c r="ALA15" s="965"/>
      <c r="ALB15" s="966"/>
      <c r="ALC15" s="964"/>
      <c r="ALD15" s="964"/>
      <c r="ALE15" s="965"/>
      <c r="ALF15" s="966"/>
      <c r="ALG15" s="964"/>
      <c r="ALH15" s="964"/>
      <c r="ALI15" s="965"/>
      <c r="ALJ15" s="966"/>
      <c r="ALK15" s="964"/>
      <c r="ALL15" s="964"/>
      <c r="ALM15" s="965"/>
      <c r="ALN15" s="966"/>
      <c r="ALO15" s="964"/>
      <c r="ALP15" s="964"/>
      <c r="ALQ15" s="965"/>
      <c r="ALR15" s="966"/>
      <c r="ALS15" s="964"/>
      <c r="ALT15" s="964"/>
      <c r="ALU15" s="965"/>
      <c r="ALV15" s="966"/>
      <c r="ALW15" s="964"/>
      <c r="ALX15" s="964"/>
      <c r="ALY15" s="965"/>
      <c r="ALZ15" s="966"/>
      <c r="AMA15" s="964"/>
      <c r="AMB15" s="964"/>
      <c r="AMC15" s="965"/>
      <c r="AMD15" s="966"/>
      <c r="AME15" s="964"/>
      <c r="AMF15" s="964"/>
      <c r="AMG15" s="965"/>
      <c r="AMH15" s="966"/>
      <c r="AMI15" s="964"/>
      <c r="AMJ15" s="964"/>
      <c r="AMK15" s="965"/>
      <c r="AML15" s="966"/>
      <c r="AMM15" s="964"/>
      <c r="AMN15" s="964"/>
      <c r="AMO15" s="965"/>
      <c r="AMP15" s="966"/>
      <c r="AMQ15" s="964"/>
      <c r="AMR15" s="964"/>
      <c r="AMS15" s="965"/>
      <c r="AMT15" s="966"/>
      <c r="AMU15" s="964"/>
      <c r="AMV15" s="964"/>
      <c r="AMW15" s="965"/>
      <c r="AMX15" s="966"/>
      <c r="AMY15" s="964"/>
      <c r="AMZ15" s="964"/>
      <c r="ANA15" s="965"/>
      <c r="ANB15" s="966"/>
      <c r="ANC15" s="964"/>
      <c r="AND15" s="964"/>
      <c r="ANE15" s="965"/>
      <c r="ANF15" s="966"/>
      <c r="ANG15" s="964"/>
      <c r="ANH15" s="964"/>
      <c r="ANI15" s="965"/>
      <c r="ANJ15" s="966"/>
      <c r="ANK15" s="964"/>
      <c r="ANL15" s="964"/>
      <c r="ANM15" s="965"/>
      <c r="ANN15" s="966"/>
      <c r="ANO15" s="964"/>
      <c r="ANP15" s="964"/>
      <c r="ANQ15" s="965"/>
      <c r="ANR15" s="966"/>
      <c r="ANS15" s="964"/>
      <c r="ANT15" s="964"/>
      <c r="ANU15" s="965"/>
      <c r="ANV15" s="966"/>
      <c r="ANW15" s="964"/>
      <c r="ANX15" s="964"/>
      <c r="ANY15" s="965"/>
      <c r="ANZ15" s="966"/>
      <c r="AOA15" s="964"/>
      <c r="AOB15" s="964"/>
      <c r="AOC15" s="965"/>
      <c r="AOD15" s="966"/>
      <c r="AOE15" s="964"/>
      <c r="AOF15" s="964"/>
      <c r="AOG15" s="965"/>
      <c r="AOH15" s="966"/>
      <c r="AOI15" s="964"/>
      <c r="AOJ15" s="964"/>
      <c r="AOK15" s="965"/>
      <c r="AOL15" s="966"/>
      <c r="AOM15" s="964"/>
      <c r="AON15" s="964"/>
      <c r="AOO15" s="965"/>
      <c r="AOP15" s="966"/>
      <c r="AOQ15" s="964"/>
      <c r="AOR15" s="964"/>
      <c r="AOS15" s="965"/>
      <c r="AOT15" s="966"/>
      <c r="AOU15" s="964"/>
      <c r="AOV15" s="964"/>
      <c r="AOW15" s="965"/>
      <c r="AOX15" s="966"/>
      <c r="AOY15" s="964"/>
      <c r="AOZ15" s="964"/>
      <c r="APA15" s="965"/>
      <c r="APB15" s="966"/>
      <c r="APC15" s="964"/>
      <c r="APD15" s="964"/>
      <c r="APE15" s="965"/>
      <c r="APF15" s="966"/>
      <c r="APG15" s="964"/>
      <c r="APH15" s="964"/>
      <c r="API15" s="965"/>
      <c r="APJ15" s="966"/>
      <c r="APK15" s="964"/>
      <c r="APL15" s="964"/>
      <c r="APM15" s="965"/>
      <c r="APN15" s="966"/>
      <c r="APO15" s="964"/>
      <c r="APP15" s="964"/>
      <c r="APQ15" s="965"/>
      <c r="APR15" s="966"/>
      <c r="APS15" s="964"/>
      <c r="APT15" s="964"/>
      <c r="APU15" s="965"/>
      <c r="APV15" s="966"/>
      <c r="APW15" s="964"/>
      <c r="APX15" s="964"/>
      <c r="APY15" s="965"/>
      <c r="APZ15" s="966"/>
      <c r="AQA15" s="964"/>
      <c r="AQB15" s="964"/>
      <c r="AQC15" s="965"/>
      <c r="AQD15" s="966"/>
      <c r="AQE15" s="964"/>
      <c r="AQF15" s="964"/>
      <c r="AQG15" s="965"/>
      <c r="AQH15" s="966"/>
      <c r="AQI15" s="964"/>
      <c r="AQJ15" s="964"/>
      <c r="AQK15" s="965"/>
      <c r="AQL15" s="966"/>
      <c r="AQM15" s="964"/>
      <c r="AQN15" s="964"/>
      <c r="AQO15" s="965"/>
      <c r="AQP15" s="966"/>
      <c r="AQQ15" s="964"/>
      <c r="AQR15" s="964"/>
      <c r="AQS15" s="965"/>
      <c r="AQT15" s="966"/>
      <c r="AQU15" s="964"/>
      <c r="AQV15" s="964"/>
      <c r="AQW15" s="965"/>
      <c r="AQX15" s="966"/>
      <c r="AQY15" s="964"/>
      <c r="AQZ15" s="964"/>
      <c r="ARA15" s="965"/>
      <c r="ARB15" s="966"/>
      <c r="ARC15" s="964"/>
      <c r="ARD15" s="964"/>
      <c r="ARE15" s="965"/>
      <c r="ARF15" s="966"/>
      <c r="ARG15" s="964"/>
      <c r="ARH15" s="964"/>
      <c r="ARI15" s="965"/>
      <c r="ARJ15" s="966"/>
      <c r="ARK15" s="964"/>
      <c r="ARL15" s="964"/>
      <c r="ARM15" s="965"/>
      <c r="ARN15" s="966"/>
      <c r="ARO15" s="964"/>
      <c r="ARP15" s="964"/>
      <c r="ARQ15" s="965"/>
      <c r="ARR15" s="966"/>
      <c r="ARS15" s="964"/>
      <c r="ART15" s="964"/>
      <c r="ARU15" s="965"/>
      <c r="ARV15" s="966"/>
      <c r="ARW15" s="964"/>
      <c r="ARX15" s="964"/>
      <c r="ARY15" s="965"/>
      <c r="ARZ15" s="966"/>
      <c r="ASA15" s="964"/>
      <c r="ASB15" s="964"/>
      <c r="ASC15" s="965"/>
      <c r="ASD15" s="966"/>
      <c r="ASE15" s="964"/>
      <c r="ASF15" s="964"/>
      <c r="ASG15" s="965"/>
      <c r="ASH15" s="966"/>
      <c r="ASI15" s="964"/>
      <c r="ASJ15" s="964"/>
      <c r="ASK15" s="965"/>
      <c r="ASL15" s="966"/>
      <c r="ASM15" s="964"/>
      <c r="ASN15" s="964"/>
      <c r="ASO15" s="965"/>
      <c r="ASP15" s="966"/>
      <c r="ASQ15" s="964"/>
      <c r="ASR15" s="964"/>
      <c r="ASS15" s="965"/>
      <c r="AST15" s="966"/>
      <c r="ASU15" s="964"/>
      <c r="ASV15" s="964"/>
      <c r="ASW15" s="965"/>
      <c r="ASX15" s="966"/>
      <c r="ASY15" s="964"/>
      <c r="ASZ15" s="964"/>
      <c r="ATA15" s="965"/>
      <c r="ATB15" s="966"/>
      <c r="ATC15" s="964"/>
      <c r="ATD15" s="964"/>
      <c r="ATE15" s="965"/>
      <c r="ATF15" s="966"/>
      <c r="ATG15" s="964"/>
      <c r="ATH15" s="964"/>
      <c r="ATI15" s="965"/>
      <c r="ATJ15" s="966"/>
      <c r="ATK15" s="964"/>
      <c r="ATL15" s="964"/>
      <c r="ATM15" s="965"/>
      <c r="ATN15" s="966"/>
      <c r="ATO15" s="964"/>
      <c r="ATP15" s="964"/>
      <c r="ATQ15" s="965"/>
      <c r="ATR15" s="966"/>
      <c r="ATS15" s="964"/>
      <c r="ATT15" s="964"/>
      <c r="ATU15" s="965"/>
      <c r="ATV15" s="966"/>
      <c r="ATW15" s="964"/>
      <c r="ATX15" s="964"/>
      <c r="ATY15" s="965"/>
      <c r="ATZ15" s="966"/>
      <c r="AUA15" s="964"/>
      <c r="AUB15" s="964"/>
      <c r="AUC15" s="965"/>
      <c r="AUD15" s="966"/>
      <c r="AUE15" s="964"/>
      <c r="AUF15" s="964"/>
      <c r="AUG15" s="965"/>
      <c r="AUH15" s="966"/>
      <c r="AUI15" s="964"/>
      <c r="AUJ15" s="964"/>
      <c r="AUK15" s="965"/>
      <c r="AUL15" s="966"/>
      <c r="AUM15" s="964"/>
      <c r="AUN15" s="964"/>
      <c r="AUO15" s="965"/>
      <c r="AUP15" s="966"/>
      <c r="AUQ15" s="964"/>
      <c r="AUR15" s="964"/>
      <c r="AUS15" s="965"/>
      <c r="AUT15" s="966"/>
      <c r="AUU15" s="964"/>
      <c r="AUV15" s="964"/>
      <c r="AUW15" s="965"/>
      <c r="AUX15" s="966"/>
      <c r="AUY15" s="964"/>
      <c r="AUZ15" s="964"/>
      <c r="AVA15" s="965"/>
      <c r="AVB15" s="966"/>
      <c r="AVC15" s="964"/>
      <c r="AVD15" s="964"/>
      <c r="AVE15" s="965"/>
      <c r="AVF15" s="966"/>
      <c r="AVG15" s="964"/>
      <c r="AVH15" s="964"/>
      <c r="AVI15" s="965"/>
      <c r="AVJ15" s="966"/>
      <c r="AVK15" s="964"/>
      <c r="AVL15" s="964"/>
      <c r="AVM15" s="965"/>
      <c r="AVN15" s="966"/>
      <c r="AVO15" s="964"/>
      <c r="AVP15" s="964"/>
      <c r="AVQ15" s="965"/>
      <c r="AVR15" s="966"/>
      <c r="AVS15" s="964"/>
      <c r="AVT15" s="964"/>
      <c r="AVU15" s="965"/>
      <c r="AVV15" s="966"/>
      <c r="AVW15" s="964"/>
      <c r="AVX15" s="964"/>
      <c r="AVY15" s="965"/>
      <c r="AVZ15" s="966"/>
      <c r="AWA15" s="964"/>
      <c r="AWB15" s="964"/>
      <c r="AWC15" s="965"/>
      <c r="AWD15" s="966"/>
      <c r="AWE15" s="964"/>
      <c r="AWF15" s="964"/>
      <c r="AWG15" s="965"/>
      <c r="AWH15" s="966"/>
      <c r="AWI15" s="964"/>
      <c r="AWJ15" s="964"/>
      <c r="AWK15" s="965"/>
      <c r="AWL15" s="966"/>
      <c r="AWM15" s="964"/>
      <c r="AWN15" s="964"/>
      <c r="AWO15" s="965"/>
      <c r="AWP15" s="966"/>
      <c r="AWQ15" s="964"/>
      <c r="AWR15" s="964"/>
      <c r="AWS15" s="965"/>
      <c r="AWT15" s="966"/>
      <c r="AWU15" s="964"/>
      <c r="AWV15" s="964"/>
      <c r="AWW15" s="965"/>
      <c r="AWX15" s="966"/>
      <c r="AWY15" s="964"/>
      <c r="AWZ15" s="964"/>
      <c r="AXA15" s="965"/>
      <c r="AXB15" s="966"/>
      <c r="AXC15" s="964"/>
      <c r="AXD15" s="964"/>
      <c r="AXE15" s="965"/>
      <c r="AXF15" s="966"/>
      <c r="AXG15" s="964"/>
      <c r="AXH15" s="964"/>
      <c r="AXI15" s="965"/>
      <c r="AXJ15" s="966"/>
      <c r="AXK15" s="964"/>
      <c r="AXL15" s="964"/>
      <c r="AXM15" s="965"/>
      <c r="AXN15" s="966"/>
      <c r="AXO15" s="964"/>
      <c r="AXP15" s="964"/>
      <c r="AXQ15" s="965"/>
      <c r="AXR15" s="966"/>
      <c r="AXS15" s="964"/>
      <c r="AXT15" s="964"/>
      <c r="AXU15" s="965"/>
      <c r="AXV15" s="966"/>
      <c r="AXW15" s="964"/>
      <c r="AXX15" s="964"/>
      <c r="AXY15" s="965"/>
      <c r="AXZ15" s="966"/>
      <c r="AYA15" s="964"/>
      <c r="AYB15" s="964"/>
      <c r="AYC15" s="965"/>
      <c r="AYD15" s="966"/>
      <c r="AYE15" s="964"/>
      <c r="AYF15" s="964"/>
      <c r="AYG15" s="965"/>
      <c r="AYH15" s="966"/>
      <c r="AYI15" s="964"/>
      <c r="AYJ15" s="964"/>
      <c r="AYK15" s="965"/>
      <c r="AYL15" s="966"/>
      <c r="AYM15" s="964"/>
      <c r="AYN15" s="964"/>
      <c r="AYO15" s="965"/>
      <c r="AYP15" s="966"/>
      <c r="AYQ15" s="964"/>
      <c r="AYR15" s="964"/>
      <c r="AYS15" s="965"/>
      <c r="AYT15" s="966"/>
      <c r="AYU15" s="964"/>
      <c r="AYV15" s="964"/>
      <c r="AYW15" s="965"/>
      <c r="AYX15" s="966"/>
      <c r="AYY15" s="964"/>
      <c r="AYZ15" s="964"/>
      <c r="AZA15" s="965"/>
      <c r="AZB15" s="966"/>
      <c r="AZC15" s="964"/>
      <c r="AZD15" s="964"/>
      <c r="AZE15" s="965"/>
      <c r="AZF15" s="966"/>
      <c r="AZG15" s="964"/>
      <c r="AZH15" s="964"/>
      <c r="AZI15" s="965"/>
      <c r="AZJ15" s="966"/>
      <c r="AZK15" s="964"/>
      <c r="AZL15" s="964"/>
      <c r="AZM15" s="965"/>
      <c r="AZN15" s="966"/>
      <c r="AZO15" s="964"/>
      <c r="AZP15" s="964"/>
      <c r="AZQ15" s="965"/>
      <c r="AZR15" s="966"/>
      <c r="AZS15" s="964"/>
      <c r="AZT15" s="964"/>
      <c r="AZU15" s="965"/>
      <c r="AZV15" s="966"/>
      <c r="AZW15" s="964"/>
      <c r="AZX15" s="964"/>
      <c r="AZY15" s="965"/>
      <c r="AZZ15" s="966"/>
      <c r="BAA15" s="964"/>
      <c r="BAB15" s="964"/>
      <c r="BAC15" s="965"/>
      <c r="BAD15" s="966"/>
      <c r="BAE15" s="964"/>
      <c r="BAF15" s="964"/>
      <c r="BAG15" s="965"/>
      <c r="BAH15" s="966"/>
      <c r="BAI15" s="964"/>
      <c r="BAJ15" s="964"/>
      <c r="BAK15" s="965"/>
      <c r="BAL15" s="966"/>
      <c r="BAM15" s="964"/>
      <c r="BAN15" s="964"/>
      <c r="BAO15" s="965"/>
      <c r="BAP15" s="966"/>
      <c r="BAQ15" s="964"/>
      <c r="BAR15" s="964"/>
      <c r="BAS15" s="965"/>
      <c r="BAT15" s="966"/>
      <c r="BAU15" s="964"/>
      <c r="BAV15" s="964"/>
      <c r="BAW15" s="965"/>
      <c r="BAX15" s="966"/>
      <c r="BAY15" s="964"/>
      <c r="BAZ15" s="964"/>
      <c r="BBA15" s="965"/>
      <c r="BBB15" s="966"/>
      <c r="BBC15" s="964"/>
      <c r="BBD15" s="964"/>
      <c r="BBE15" s="965"/>
      <c r="BBF15" s="966"/>
      <c r="BBG15" s="964"/>
      <c r="BBH15" s="964"/>
      <c r="BBI15" s="965"/>
      <c r="BBJ15" s="966"/>
      <c r="BBK15" s="964"/>
      <c r="BBL15" s="964"/>
      <c r="BBM15" s="965"/>
      <c r="BBN15" s="966"/>
      <c r="BBO15" s="964"/>
      <c r="BBP15" s="964"/>
      <c r="BBQ15" s="965"/>
      <c r="BBR15" s="966"/>
      <c r="BBS15" s="964"/>
      <c r="BBT15" s="964"/>
      <c r="BBU15" s="965"/>
      <c r="BBV15" s="966"/>
      <c r="BBW15" s="964"/>
      <c r="BBX15" s="964"/>
      <c r="BBY15" s="965"/>
      <c r="BBZ15" s="966"/>
      <c r="BCA15" s="964"/>
      <c r="BCB15" s="964"/>
      <c r="BCC15" s="965"/>
      <c r="BCD15" s="966"/>
      <c r="BCE15" s="964"/>
      <c r="BCF15" s="964"/>
      <c r="BCG15" s="965"/>
      <c r="BCH15" s="966"/>
      <c r="BCI15" s="964"/>
      <c r="BCJ15" s="964"/>
      <c r="BCK15" s="965"/>
      <c r="BCL15" s="966"/>
      <c r="BCM15" s="964"/>
      <c r="BCN15" s="964"/>
      <c r="BCO15" s="965"/>
      <c r="BCP15" s="966"/>
      <c r="BCQ15" s="964"/>
      <c r="BCR15" s="964"/>
      <c r="BCS15" s="965"/>
      <c r="BCT15" s="966"/>
      <c r="BCU15" s="964"/>
      <c r="BCV15" s="964"/>
      <c r="BCW15" s="965"/>
      <c r="BCX15" s="966"/>
      <c r="BCY15" s="964"/>
      <c r="BCZ15" s="964"/>
      <c r="BDA15" s="965"/>
      <c r="BDB15" s="966"/>
      <c r="BDC15" s="964"/>
      <c r="BDD15" s="964"/>
      <c r="BDE15" s="965"/>
      <c r="BDF15" s="966"/>
      <c r="BDG15" s="964"/>
      <c r="BDH15" s="964"/>
      <c r="BDI15" s="965"/>
      <c r="BDJ15" s="966"/>
      <c r="BDK15" s="964"/>
      <c r="BDL15" s="964"/>
      <c r="BDM15" s="965"/>
      <c r="BDN15" s="966"/>
      <c r="BDO15" s="964"/>
      <c r="BDP15" s="964"/>
      <c r="BDQ15" s="965"/>
      <c r="BDR15" s="966"/>
      <c r="BDS15" s="964"/>
      <c r="BDT15" s="964"/>
      <c r="BDU15" s="965"/>
      <c r="BDV15" s="966"/>
      <c r="BDW15" s="964"/>
      <c r="BDX15" s="964"/>
      <c r="BDY15" s="965"/>
      <c r="BDZ15" s="966"/>
      <c r="BEA15" s="964"/>
      <c r="BEB15" s="964"/>
      <c r="BEC15" s="965"/>
      <c r="BED15" s="966"/>
      <c r="BEE15" s="964"/>
      <c r="BEF15" s="964"/>
      <c r="BEG15" s="965"/>
      <c r="BEH15" s="966"/>
      <c r="BEI15" s="964"/>
      <c r="BEJ15" s="964"/>
      <c r="BEK15" s="965"/>
      <c r="BEL15" s="966"/>
      <c r="BEM15" s="964"/>
      <c r="BEN15" s="964"/>
      <c r="BEO15" s="965"/>
      <c r="BEP15" s="966"/>
      <c r="BEQ15" s="964"/>
      <c r="BER15" s="964"/>
      <c r="BES15" s="965"/>
      <c r="BET15" s="966"/>
      <c r="BEU15" s="964"/>
      <c r="BEV15" s="964"/>
      <c r="BEW15" s="965"/>
      <c r="BEX15" s="966"/>
      <c r="BEY15" s="964"/>
      <c r="BEZ15" s="964"/>
      <c r="BFA15" s="965"/>
      <c r="BFB15" s="966"/>
      <c r="BFC15" s="964"/>
      <c r="BFD15" s="964"/>
      <c r="BFE15" s="965"/>
      <c r="BFF15" s="966"/>
      <c r="BFG15" s="964"/>
      <c r="BFH15" s="964"/>
      <c r="BFI15" s="965"/>
      <c r="BFJ15" s="966"/>
      <c r="BFK15" s="964"/>
      <c r="BFL15" s="964"/>
      <c r="BFM15" s="965"/>
      <c r="BFN15" s="966"/>
      <c r="BFO15" s="964"/>
      <c r="BFP15" s="964"/>
      <c r="BFQ15" s="965"/>
      <c r="BFR15" s="966"/>
      <c r="BFS15" s="964"/>
      <c r="BFT15" s="964"/>
      <c r="BFU15" s="965"/>
      <c r="BFV15" s="966"/>
      <c r="BFW15" s="964"/>
      <c r="BFX15" s="964"/>
      <c r="BFY15" s="965"/>
      <c r="BFZ15" s="966"/>
      <c r="BGA15" s="964"/>
      <c r="BGB15" s="964"/>
      <c r="BGC15" s="965"/>
      <c r="BGD15" s="966"/>
      <c r="BGE15" s="964"/>
      <c r="BGF15" s="964"/>
      <c r="BGG15" s="965"/>
      <c r="BGH15" s="966"/>
      <c r="BGI15" s="964"/>
      <c r="BGJ15" s="964"/>
      <c r="BGK15" s="965"/>
      <c r="BGL15" s="966"/>
      <c r="BGM15" s="964"/>
      <c r="BGN15" s="964"/>
      <c r="BGO15" s="965"/>
      <c r="BGP15" s="966"/>
      <c r="BGQ15" s="964"/>
      <c r="BGR15" s="964"/>
      <c r="BGS15" s="965"/>
      <c r="BGT15" s="966"/>
      <c r="BGU15" s="964"/>
      <c r="BGV15" s="964"/>
      <c r="BGW15" s="965"/>
      <c r="BGX15" s="966"/>
      <c r="BGY15" s="964"/>
      <c r="BGZ15" s="964"/>
      <c r="BHA15" s="965"/>
      <c r="BHB15" s="966"/>
      <c r="BHC15" s="964"/>
      <c r="BHD15" s="964"/>
      <c r="BHE15" s="965"/>
      <c r="BHF15" s="966"/>
      <c r="BHG15" s="964"/>
      <c r="BHH15" s="964"/>
      <c r="BHI15" s="965"/>
      <c r="BHJ15" s="966"/>
      <c r="BHK15" s="964"/>
      <c r="BHL15" s="964"/>
      <c r="BHM15" s="965"/>
      <c r="BHN15" s="966"/>
      <c r="BHO15" s="964"/>
      <c r="BHP15" s="964"/>
      <c r="BHQ15" s="965"/>
      <c r="BHR15" s="966"/>
      <c r="BHS15" s="964"/>
      <c r="BHT15" s="964"/>
      <c r="BHU15" s="965"/>
      <c r="BHV15" s="966"/>
      <c r="BHW15" s="964"/>
      <c r="BHX15" s="964"/>
      <c r="BHY15" s="965"/>
      <c r="BHZ15" s="966"/>
      <c r="BIA15" s="964"/>
      <c r="BIB15" s="964"/>
      <c r="BIC15" s="965"/>
      <c r="BID15" s="966"/>
      <c r="BIE15" s="964"/>
      <c r="BIF15" s="964"/>
      <c r="BIG15" s="965"/>
      <c r="BIH15" s="966"/>
      <c r="BII15" s="964"/>
      <c r="BIJ15" s="964"/>
      <c r="BIK15" s="965"/>
      <c r="BIL15" s="966"/>
      <c r="BIM15" s="964"/>
      <c r="BIN15" s="964"/>
      <c r="BIO15" s="965"/>
      <c r="BIP15" s="966"/>
      <c r="BIQ15" s="964"/>
      <c r="BIR15" s="964"/>
      <c r="BIS15" s="965"/>
      <c r="BIT15" s="966"/>
      <c r="BIU15" s="964"/>
      <c r="BIV15" s="964"/>
      <c r="BIW15" s="965"/>
      <c r="BIX15" s="966"/>
      <c r="BIY15" s="964"/>
      <c r="BIZ15" s="964"/>
      <c r="BJA15" s="965"/>
      <c r="BJB15" s="966"/>
      <c r="BJC15" s="964"/>
      <c r="BJD15" s="964"/>
      <c r="BJE15" s="965"/>
      <c r="BJF15" s="966"/>
      <c r="BJG15" s="964"/>
      <c r="BJH15" s="964"/>
      <c r="BJI15" s="965"/>
      <c r="BJJ15" s="966"/>
      <c r="BJK15" s="964"/>
      <c r="BJL15" s="964"/>
      <c r="BJM15" s="965"/>
      <c r="BJN15" s="966"/>
      <c r="BJO15" s="964"/>
      <c r="BJP15" s="964"/>
      <c r="BJQ15" s="965"/>
      <c r="BJR15" s="966"/>
      <c r="BJS15" s="964"/>
      <c r="BJT15" s="964"/>
      <c r="BJU15" s="965"/>
      <c r="BJV15" s="966"/>
      <c r="BJW15" s="964"/>
      <c r="BJX15" s="964"/>
      <c r="BJY15" s="965"/>
      <c r="BJZ15" s="966"/>
      <c r="BKA15" s="964"/>
      <c r="BKB15" s="964"/>
      <c r="BKC15" s="965"/>
      <c r="BKD15" s="966"/>
      <c r="BKE15" s="964"/>
      <c r="BKF15" s="964"/>
      <c r="BKG15" s="965"/>
      <c r="BKH15" s="966"/>
      <c r="BKI15" s="964"/>
      <c r="BKJ15" s="964"/>
      <c r="BKK15" s="965"/>
      <c r="BKL15" s="966"/>
      <c r="BKM15" s="964"/>
      <c r="BKN15" s="964"/>
      <c r="BKO15" s="965"/>
      <c r="BKP15" s="966"/>
      <c r="BKQ15" s="964"/>
      <c r="BKR15" s="964"/>
      <c r="BKS15" s="965"/>
      <c r="BKT15" s="966"/>
      <c r="BKU15" s="964"/>
      <c r="BKV15" s="964"/>
      <c r="BKW15" s="965"/>
      <c r="BKX15" s="966"/>
      <c r="BKY15" s="964"/>
      <c r="BKZ15" s="964"/>
      <c r="BLA15" s="965"/>
      <c r="BLB15" s="966"/>
      <c r="BLC15" s="964"/>
      <c r="BLD15" s="964"/>
      <c r="BLE15" s="965"/>
      <c r="BLF15" s="966"/>
      <c r="BLG15" s="964"/>
      <c r="BLH15" s="964"/>
      <c r="BLI15" s="965"/>
      <c r="BLJ15" s="966"/>
      <c r="BLK15" s="964"/>
      <c r="BLL15" s="964"/>
      <c r="BLM15" s="965"/>
      <c r="BLN15" s="966"/>
      <c r="BLO15" s="964"/>
      <c r="BLP15" s="964"/>
      <c r="BLQ15" s="965"/>
      <c r="BLR15" s="966"/>
      <c r="BLS15" s="964"/>
      <c r="BLT15" s="964"/>
      <c r="BLU15" s="965"/>
      <c r="BLV15" s="966"/>
      <c r="BLW15" s="964"/>
      <c r="BLX15" s="964"/>
      <c r="BLY15" s="965"/>
      <c r="BLZ15" s="966"/>
      <c r="BMA15" s="964"/>
      <c r="BMB15" s="964"/>
      <c r="BMC15" s="965"/>
      <c r="BMD15" s="966"/>
      <c r="BME15" s="964"/>
      <c r="BMF15" s="964"/>
      <c r="BMG15" s="965"/>
      <c r="BMH15" s="966"/>
      <c r="BMI15" s="964"/>
      <c r="BMJ15" s="964"/>
      <c r="BMK15" s="965"/>
      <c r="BML15" s="966"/>
      <c r="BMM15" s="964"/>
      <c r="BMN15" s="964"/>
      <c r="BMO15" s="965"/>
      <c r="BMP15" s="966"/>
      <c r="BMQ15" s="964"/>
      <c r="BMR15" s="964"/>
      <c r="BMS15" s="965"/>
      <c r="BMT15" s="966"/>
      <c r="BMU15" s="964"/>
      <c r="BMV15" s="964"/>
      <c r="BMW15" s="965"/>
      <c r="BMX15" s="966"/>
      <c r="BMY15" s="964"/>
      <c r="BMZ15" s="964"/>
      <c r="BNA15" s="965"/>
      <c r="BNB15" s="966"/>
      <c r="BNC15" s="964"/>
      <c r="BND15" s="964"/>
      <c r="BNE15" s="965"/>
      <c r="BNF15" s="966"/>
      <c r="BNG15" s="964"/>
      <c r="BNH15" s="964"/>
      <c r="BNI15" s="965"/>
      <c r="BNJ15" s="966"/>
      <c r="BNK15" s="964"/>
      <c r="BNL15" s="964"/>
      <c r="BNM15" s="965"/>
      <c r="BNN15" s="966"/>
      <c r="BNO15" s="964"/>
      <c r="BNP15" s="964"/>
      <c r="BNQ15" s="965"/>
      <c r="BNR15" s="966"/>
      <c r="BNS15" s="964"/>
      <c r="BNT15" s="964"/>
      <c r="BNU15" s="965"/>
      <c r="BNV15" s="966"/>
      <c r="BNW15" s="964"/>
      <c r="BNX15" s="964"/>
      <c r="BNY15" s="965"/>
      <c r="BNZ15" s="966"/>
      <c r="BOA15" s="964"/>
      <c r="BOB15" s="964"/>
      <c r="BOC15" s="965"/>
      <c r="BOD15" s="966"/>
      <c r="BOE15" s="964"/>
      <c r="BOF15" s="964"/>
      <c r="BOG15" s="965"/>
      <c r="BOH15" s="966"/>
      <c r="BOI15" s="964"/>
      <c r="BOJ15" s="964"/>
      <c r="BOK15" s="965"/>
      <c r="BOL15" s="966"/>
      <c r="BOM15" s="964"/>
      <c r="BON15" s="964"/>
      <c r="BOO15" s="965"/>
      <c r="BOP15" s="966"/>
      <c r="BOQ15" s="964"/>
      <c r="BOR15" s="964"/>
      <c r="BOS15" s="965"/>
      <c r="BOT15" s="966"/>
      <c r="BOU15" s="964"/>
      <c r="BOV15" s="964"/>
      <c r="BOW15" s="965"/>
      <c r="BOX15" s="966"/>
      <c r="BOY15" s="964"/>
      <c r="BOZ15" s="964"/>
      <c r="BPA15" s="965"/>
      <c r="BPB15" s="966"/>
      <c r="BPC15" s="964"/>
      <c r="BPD15" s="964"/>
      <c r="BPE15" s="965"/>
      <c r="BPF15" s="966"/>
      <c r="BPG15" s="964"/>
      <c r="BPH15" s="964"/>
      <c r="BPI15" s="965"/>
      <c r="BPJ15" s="966"/>
      <c r="BPK15" s="964"/>
      <c r="BPL15" s="964"/>
      <c r="BPM15" s="965"/>
      <c r="BPN15" s="966"/>
      <c r="BPO15" s="964"/>
      <c r="BPP15" s="964"/>
      <c r="BPQ15" s="965"/>
      <c r="BPR15" s="966"/>
      <c r="BPS15" s="964"/>
      <c r="BPT15" s="964"/>
      <c r="BPU15" s="965"/>
      <c r="BPV15" s="966"/>
      <c r="BPW15" s="964"/>
      <c r="BPX15" s="964"/>
      <c r="BPY15" s="965"/>
      <c r="BPZ15" s="966"/>
      <c r="BQA15" s="964"/>
      <c r="BQB15" s="964"/>
      <c r="BQC15" s="965"/>
      <c r="BQD15" s="966"/>
      <c r="BQE15" s="964"/>
      <c r="BQF15" s="964"/>
      <c r="BQG15" s="965"/>
      <c r="BQH15" s="966"/>
      <c r="BQI15" s="964"/>
      <c r="BQJ15" s="964"/>
      <c r="BQK15" s="965"/>
      <c r="BQL15" s="966"/>
      <c r="BQM15" s="964"/>
      <c r="BQN15" s="964"/>
      <c r="BQO15" s="965"/>
      <c r="BQP15" s="966"/>
      <c r="BQQ15" s="964"/>
      <c r="BQR15" s="964"/>
      <c r="BQS15" s="965"/>
      <c r="BQT15" s="966"/>
      <c r="BQU15" s="964"/>
      <c r="BQV15" s="964"/>
      <c r="BQW15" s="965"/>
      <c r="BQX15" s="966"/>
      <c r="BQY15" s="964"/>
      <c r="BQZ15" s="964"/>
      <c r="BRA15" s="965"/>
      <c r="BRB15" s="966"/>
      <c r="BRC15" s="964"/>
      <c r="BRD15" s="964"/>
      <c r="BRE15" s="965"/>
      <c r="BRF15" s="966"/>
      <c r="BRG15" s="964"/>
      <c r="BRH15" s="964"/>
      <c r="BRI15" s="965"/>
      <c r="BRJ15" s="966"/>
      <c r="BRK15" s="964"/>
      <c r="BRL15" s="964"/>
      <c r="BRM15" s="965"/>
      <c r="BRN15" s="966"/>
      <c r="BRO15" s="964"/>
      <c r="BRP15" s="964"/>
      <c r="BRQ15" s="965"/>
      <c r="BRR15" s="966"/>
      <c r="BRS15" s="964"/>
      <c r="BRT15" s="964"/>
      <c r="BRU15" s="965"/>
      <c r="BRV15" s="966"/>
      <c r="BRW15" s="964"/>
      <c r="BRX15" s="964"/>
      <c r="BRY15" s="965"/>
      <c r="BRZ15" s="966"/>
      <c r="BSA15" s="964"/>
      <c r="BSB15" s="964"/>
      <c r="BSC15" s="965"/>
      <c r="BSD15" s="966"/>
      <c r="BSE15" s="964"/>
      <c r="BSF15" s="964"/>
      <c r="BSG15" s="965"/>
      <c r="BSH15" s="966"/>
      <c r="BSI15" s="964"/>
      <c r="BSJ15" s="964"/>
      <c r="BSK15" s="965"/>
      <c r="BSL15" s="966"/>
      <c r="BSM15" s="964"/>
      <c r="BSN15" s="964"/>
      <c r="BSO15" s="965"/>
      <c r="BSP15" s="966"/>
      <c r="BSQ15" s="964"/>
      <c r="BSR15" s="964"/>
      <c r="BSS15" s="965"/>
      <c r="BST15" s="966"/>
      <c r="BSU15" s="964"/>
      <c r="BSV15" s="964"/>
      <c r="BSW15" s="965"/>
      <c r="BSX15" s="966"/>
      <c r="BSY15" s="964"/>
      <c r="BSZ15" s="964"/>
      <c r="BTA15" s="965"/>
      <c r="BTB15" s="966"/>
      <c r="BTC15" s="964"/>
      <c r="BTD15" s="964"/>
      <c r="BTE15" s="965"/>
      <c r="BTF15" s="966"/>
      <c r="BTG15" s="964"/>
      <c r="BTH15" s="964"/>
      <c r="BTI15" s="965"/>
      <c r="BTJ15" s="966"/>
      <c r="BTK15" s="964"/>
      <c r="BTL15" s="964"/>
      <c r="BTM15" s="965"/>
      <c r="BTN15" s="966"/>
      <c r="BTO15" s="964"/>
      <c r="BTP15" s="964"/>
      <c r="BTQ15" s="965"/>
      <c r="BTR15" s="966"/>
      <c r="BTS15" s="964"/>
      <c r="BTT15" s="964"/>
      <c r="BTU15" s="965"/>
      <c r="BTV15" s="966"/>
      <c r="BTW15" s="964"/>
      <c r="BTX15" s="964"/>
      <c r="BTY15" s="965"/>
      <c r="BTZ15" s="966"/>
      <c r="BUA15" s="964"/>
      <c r="BUB15" s="964"/>
      <c r="BUC15" s="965"/>
      <c r="BUD15" s="966"/>
      <c r="BUE15" s="964"/>
      <c r="BUF15" s="964"/>
      <c r="BUG15" s="965"/>
      <c r="BUH15" s="966"/>
      <c r="BUI15" s="964"/>
      <c r="BUJ15" s="964"/>
      <c r="BUK15" s="965"/>
      <c r="BUL15" s="966"/>
      <c r="BUM15" s="964"/>
      <c r="BUN15" s="964"/>
      <c r="BUO15" s="965"/>
      <c r="BUP15" s="966"/>
      <c r="BUQ15" s="964"/>
      <c r="BUR15" s="964"/>
      <c r="BUS15" s="965"/>
      <c r="BUT15" s="966"/>
      <c r="BUU15" s="964"/>
      <c r="BUV15" s="964"/>
      <c r="BUW15" s="965"/>
      <c r="BUX15" s="966"/>
      <c r="BUY15" s="964"/>
      <c r="BUZ15" s="964"/>
      <c r="BVA15" s="965"/>
      <c r="BVB15" s="966"/>
      <c r="BVC15" s="964"/>
      <c r="BVD15" s="964"/>
      <c r="BVE15" s="965"/>
      <c r="BVF15" s="966"/>
      <c r="BVG15" s="964"/>
      <c r="BVH15" s="964"/>
      <c r="BVI15" s="965"/>
      <c r="BVJ15" s="966"/>
      <c r="BVK15" s="964"/>
      <c r="BVL15" s="964"/>
      <c r="BVM15" s="965"/>
      <c r="BVN15" s="966"/>
      <c r="BVO15" s="964"/>
      <c r="BVP15" s="964"/>
      <c r="BVQ15" s="965"/>
      <c r="BVR15" s="966"/>
      <c r="BVS15" s="964"/>
      <c r="BVT15" s="964"/>
      <c r="BVU15" s="965"/>
      <c r="BVV15" s="966"/>
      <c r="BVW15" s="964"/>
      <c r="BVX15" s="964"/>
      <c r="BVY15" s="965"/>
      <c r="BVZ15" s="966"/>
      <c r="BWA15" s="964"/>
      <c r="BWB15" s="964"/>
      <c r="BWC15" s="965"/>
      <c r="BWD15" s="966"/>
      <c r="BWE15" s="964"/>
      <c r="BWF15" s="964"/>
      <c r="BWG15" s="965"/>
      <c r="BWH15" s="966"/>
      <c r="BWI15" s="964"/>
      <c r="BWJ15" s="964"/>
      <c r="BWK15" s="965"/>
      <c r="BWL15" s="966"/>
      <c r="BWM15" s="964"/>
      <c r="BWN15" s="964"/>
      <c r="BWO15" s="965"/>
      <c r="BWP15" s="966"/>
      <c r="BWQ15" s="964"/>
      <c r="BWR15" s="964"/>
      <c r="BWS15" s="965"/>
      <c r="BWT15" s="966"/>
      <c r="BWU15" s="964"/>
      <c r="BWV15" s="964"/>
      <c r="BWW15" s="965"/>
      <c r="BWX15" s="966"/>
      <c r="BWY15" s="964"/>
      <c r="BWZ15" s="964"/>
      <c r="BXA15" s="965"/>
      <c r="BXB15" s="966"/>
      <c r="BXC15" s="964"/>
      <c r="BXD15" s="964"/>
      <c r="BXE15" s="965"/>
      <c r="BXF15" s="966"/>
      <c r="BXG15" s="964"/>
      <c r="BXH15" s="964"/>
      <c r="BXI15" s="965"/>
      <c r="BXJ15" s="966"/>
      <c r="BXK15" s="964"/>
      <c r="BXL15" s="964"/>
      <c r="BXM15" s="965"/>
      <c r="BXN15" s="966"/>
      <c r="BXO15" s="964"/>
      <c r="BXP15" s="964"/>
      <c r="BXQ15" s="965"/>
      <c r="BXR15" s="966"/>
      <c r="BXS15" s="964"/>
      <c r="BXT15" s="964"/>
      <c r="BXU15" s="965"/>
      <c r="BXV15" s="966"/>
      <c r="BXW15" s="964"/>
      <c r="BXX15" s="964"/>
      <c r="BXY15" s="965"/>
      <c r="BXZ15" s="966"/>
      <c r="BYA15" s="964"/>
      <c r="BYB15" s="964"/>
      <c r="BYC15" s="965"/>
      <c r="BYD15" s="966"/>
      <c r="BYE15" s="964"/>
      <c r="BYF15" s="964"/>
      <c r="BYG15" s="965"/>
      <c r="BYH15" s="966"/>
      <c r="BYI15" s="964"/>
      <c r="BYJ15" s="964"/>
      <c r="BYK15" s="965"/>
      <c r="BYL15" s="966"/>
      <c r="BYM15" s="964"/>
      <c r="BYN15" s="964"/>
      <c r="BYO15" s="965"/>
      <c r="BYP15" s="966"/>
      <c r="BYQ15" s="964"/>
      <c r="BYR15" s="964"/>
      <c r="BYS15" s="965"/>
      <c r="BYT15" s="966"/>
      <c r="BYU15" s="964"/>
      <c r="BYV15" s="964"/>
      <c r="BYW15" s="965"/>
      <c r="BYX15" s="966"/>
      <c r="BYY15" s="964"/>
      <c r="BYZ15" s="964"/>
      <c r="BZA15" s="965"/>
      <c r="BZB15" s="966"/>
      <c r="BZC15" s="964"/>
      <c r="BZD15" s="964"/>
      <c r="BZE15" s="965"/>
      <c r="BZF15" s="966"/>
      <c r="BZG15" s="964"/>
      <c r="BZH15" s="964"/>
      <c r="BZI15" s="965"/>
      <c r="BZJ15" s="966"/>
      <c r="BZK15" s="964"/>
      <c r="BZL15" s="964"/>
      <c r="BZM15" s="965"/>
      <c r="BZN15" s="966"/>
      <c r="BZO15" s="964"/>
      <c r="BZP15" s="964"/>
      <c r="BZQ15" s="965"/>
      <c r="BZR15" s="966"/>
      <c r="BZS15" s="964"/>
      <c r="BZT15" s="964"/>
      <c r="BZU15" s="965"/>
      <c r="BZV15" s="966"/>
      <c r="BZW15" s="964"/>
      <c r="BZX15" s="964"/>
      <c r="BZY15" s="965"/>
      <c r="BZZ15" s="966"/>
      <c r="CAA15" s="964"/>
      <c r="CAB15" s="964"/>
      <c r="CAC15" s="965"/>
      <c r="CAD15" s="966"/>
      <c r="CAE15" s="964"/>
      <c r="CAF15" s="964"/>
      <c r="CAG15" s="965"/>
      <c r="CAH15" s="966"/>
      <c r="CAI15" s="964"/>
      <c r="CAJ15" s="964"/>
      <c r="CAK15" s="965"/>
      <c r="CAL15" s="966"/>
      <c r="CAM15" s="964"/>
      <c r="CAN15" s="964"/>
      <c r="CAO15" s="965"/>
      <c r="CAP15" s="966"/>
      <c r="CAQ15" s="964"/>
      <c r="CAR15" s="964"/>
      <c r="CAS15" s="965"/>
      <c r="CAT15" s="966"/>
      <c r="CAU15" s="964"/>
      <c r="CAV15" s="964"/>
      <c r="CAW15" s="965"/>
      <c r="CAX15" s="966"/>
      <c r="CAY15" s="964"/>
      <c r="CAZ15" s="964"/>
      <c r="CBA15" s="965"/>
      <c r="CBB15" s="966"/>
      <c r="CBC15" s="964"/>
      <c r="CBD15" s="964"/>
      <c r="CBE15" s="965"/>
      <c r="CBF15" s="966"/>
      <c r="CBG15" s="964"/>
      <c r="CBH15" s="964"/>
      <c r="CBI15" s="965"/>
      <c r="CBJ15" s="966"/>
      <c r="CBK15" s="964"/>
      <c r="CBL15" s="964"/>
      <c r="CBM15" s="965"/>
      <c r="CBN15" s="966"/>
      <c r="CBO15" s="964"/>
      <c r="CBP15" s="964"/>
      <c r="CBQ15" s="965"/>
      <c r="CBR15" s="966"/>
      <c r="CBS15" s="964"/>
      <c r="CBT15" s="964"/>
      <c r="CBU15" s="965"/>
      <c r="CBV15" s="966"/>
      <c r="CBW15" s="964"/>
      <c r="CBX15" s="964"/>
      <c r="CBY15" s="965"/>
      <c r="CBZ15" s="966"/>
      <c r="CCA15" s="964"/>
      <c r="CCB15" s="964"/>
      <c r="CCC15" s="965"/>
      <c r="CCD15" s="966"/>
      <c r="CCE15" s="964"/>
      <c r="CCF15" s="964"/>
      <c r="CCG15" s="965"/>
      <c r="CCH15" s="966"/>
      <c r="CCI15" s="964"/>
      <c r="CCJ15" s="964"/>
      <c r="CCK15" s="965"/>
      <c r="CCL15" s="966"/>
      <c r="CCM15" s="964"/>
      <c r="CCN15" s="964"/>
      <c r="CCO15" s="965"/>
      <c r="CCP15" s="966"/>
      <c r="CCQ15" s="964"/>
      <c r="CCR15" s="964"/>
      <c r="CCS15" s="965"/>
      <c r="CCT15" s="966"/>
      <c r="CCU15" s="964"/>
      <c r="CCV15" s="964"/>
      <c r="CCW15" s="965"/>
      <c r="CCX15" s="966"/>
      <c r="CCY15" s="964"/>
      <c r="CCZ15" s="964"/>
      <c r="CDA15" s="965"/>
      <c r="CDB15" s="966"/>
      <c r="CDC15" s="964"/>
      <c r="CDD15" s="964"/>
      <c r="CDE15" s="965"/>
      <c r="CDF15" s="966"/>
      <c r="CDG15" s="964"/>
      <c r="CDH15" s="964"/>
      <c r="CDI15" s="965"/>
      <c r="CDJ15" s="966"/>
      <c r="CDK15" s="964"/>
      <c r="CDL15" s="964"/>
      <c r="CDM15" s="965"/>
      <c r="CDN15" s="966"/>
      <c r="CDO15" s="964"/>
      <c r="CDP15" s="964"/>
      <c r="CDQ15" s="965"/>
      <c r="CDR15" s="966"/>
      <c r="CDS15" s="964"/>
      <c r="CDT15" s="964"/>
      <c r="CDU15" s="965"/>
      <c r="CDV15" s="966"/>
      <c r="CDW15" s="964"/>
      <c r="CDX15" s="964"/>
      <c r="CDY15" s="965"/>
      <c r="CDZ15" s="966"/>
      <c r="CEA15" s="964"/>
      <c r="CEB15" s="964"/>
      <c r="CEC15" s="965"/>
      <c r="CED15" s="966"/>
      <c r="CEE15" s="964"/>
      <c r="CEF15" s="964"/>
      <c r="CEG15" s="965"/>
      <c r="CEH15" s="966"/>
      <c r="CEI15" s="964"/>
      <c r="CEJ15" s="964"/>
      <c r="CEK15" s="965"/>
      <c r="CEL15" s="966"/>
      <c r="CEM15" s="964"/>
      <c r="CEN15" s="964"/>
      <c r="CEO15" s="965"/>
      <c r="CEP15" s="966"/>
      <c r="CEQ15" s="964"/>
      <c r="CER15" s="964"/>
      <c r="CES15" s="965"/>
      <c r="CET15" s="966"/>
      <c r="CEU15" s="964"/>
      <c r="CEV15" s="964"/>
      <c r="CEW15" s="965"/>
      <c r="CEX15" s="966"/>
      <c r="CEY15" s="964"/>
      <c r="CEZ15" s="964"/>
      <c r="CFA15" s="965"/>
      <c r="CFB15" s="966"/>
      <c r="CFC15" s="964"/>
      <c r="CFD15" s="964"/>
      <c r="CFE15" s="965"/>
      <c r="CFF15" s="966"/>
      <c r="CFG15" s="964"/>
      <c r="CFH15" s="964"/>
      <c r="CFI15" s="965"/>
      <c r="CFJ15" s="966"/>
      <c r="CFK15" s="964"/>
      <c r="CFL15" s="964"/>
      <c r="CFM15" s="965"/>
      <c r="CFN15" s="966"/>
      <c r="CFO15" s="964"/>
      <c r="CFP15" s="964"/>
      <c r="CFQ15" s="965"/>
      <c r="CFR15" s="966"/>
      <c r="CFS15" s="964"/>
      <c r="CFT15" s="964"/>
      <c r="CFU15" s="965"/>
      <c r="CFV15" s="966"/>
      <c r="CFW15" s="964"/>
      <c r="CFX15" s="964"/>
      <c r="CFY15" s="965"/>
      <c r="CFZ15" s="966"/>
      <c r="CGA15" s="964"/>
      <c r="CGB15" s="964"/>
      <c r="CGC15" s="965"/>
      <c r="CGD15" s="966"/>
      <c r="CGE15" s="964"/>
      <c r="CGF15" s="964"/>
      <c r="CGG15" s="965"/>
      <c r="CGH15" s="966"/>
      <c r="CGI15" s="964"/>
      <c r="CGJ15" s="964"/>
      <c r="CGK15" s="965"/>
      <c r="CGL15" s="966"/>
      <c r="CGM15" s="964"/>
      <c r="CGN15" s="964"/>
      <c r="CGO15" s="965"/>
      <c r="CGP15" s="966"/>
      <c r="CGQ15" s="964"/>
      <c r="CGR15" s="964"/>
      <c r="CGS15" s="965"/>
      <c r="CGT15" s="966"/>
      <c r="CGU15" s="964"/>
      <c r="CGV15" s="964"/>
      <c r="CGW15" s="965"/>
      <c r="CGX15" s="966"/>
      <c r="CGY15" s="964"/>
      <c r="CGZ15" s="964"/>
      <c r="CHA15" s="965"/>
      <c r="CHB15" s="966"/>
      <c r="CHC15" s="964"/>
      <c r="CHD15" s="964"/>
      <c r="CHE15" s="965"/>
      <c r="CHF15" s="966"/>
      <c r="CHG15" s="964"/>
      <c r="CHH15" s="964"/>
      <c r="CHI15" s="965"/>
      <c r="CHJ15" s="966"/>
      <c r="CHK15" s="964"/>
      <c r="CHL15" s="964"/>
      <c r="CHM15" s="965"/>
      <c r="CHN15" s="966"/>
      <c r="CHO15" s="964"/>
      <c r="CHP15" s="964"/>
      <c r="CHQ15" s="965"/>
      <c r="CHR15" s="966"/>
      <c r="CHS15" s="964"/>
      <c r="CHT15" s="964"/>
      <c r="CHU15" s="965"/>
      <c r="CHV15" s="966"/>
      <c r="CHW15" s="964"/>
      <c r="CHX15" s="964"/>
      <c r="CHY15" s="965"/>
      <c r="CHZ15" s="966"/>
      <c r="CIA15" s="964"/>
      <c r="CIB15" s="964"/>
      <c r="CIC15" s="965"/>
      <c r="CID15" s="966"/>
      <c r="CIE15" s="964"/>
      <c r="CIF15" s="964"/>
      <c r="CIG15" s="965"/>
      <c r="CIH15" s="966"/>
      <c r="CII15" s="964"/>
      <c r="CIJ15" s="964"/>
      <c r="CIK15" s="965"/>
      <c r="CIL15" s="966"/>
      <c r="CIM15" s="964"/>
      <c r="CIN15" s="964"/>
      <c r="CIO15" s="965"/>
      <c r="CIP15" s="966"/>
      <c r="CIQ15" s="964"/>
      <c r="CIR15" s="964"/>
      <c r="CIS15" s="965"/>
      <c r="CIT15" s="966"/>
      <c r="CIU15" s="964"/>
      <c r="CIV15" s="964"/>
      <c r="CIW15" s="965"/>
      <c r="CIX15" s="966"/>
      <c r="CIY15" s="964"/>
      <c r="CIZ15" s="964"/>
      <c r="CJA15" s="965"/>
      <c r="CJB15" s="966"/>
      <c r="CJC15" s="964"/>
      <c r="CJD15" s="964"/>
      <c r="CJE15" s="965"/>
      <c r="CJF15" s="966"/>
      <c r="CJG15" s="964"/>
      <c r="CJH15" s="964"/>
      <c r="CJI15" s="965"/>
      <c r="CJJ15" s="966"/>
      <c r="CJK15" s="964"/>
      <c r="CJL15" s="964"/>
      <c r="CJM15" s="965"/>
      <c r="CJN15" s="966"/>
      <c r="CJO15" s="964"/>
      <c r="CJP15" s="964"/>
      <c r="CJQ15" s="965"/>
      <c r="CJR15" s="966"/>
      <c r="CJS15" s="964"/>
      <c r="CJT15" s="964"/>
      <c r="CJU15" s="965"/>
      <c r="CJV15" s="966"/>
      <c r="CJW15" s="964"/>
      <c r="CJX15" s="964"/>
      <c r="CJY15" s="965"/>
      <c r="CJZ15" s="966"/>
      <c r="CKA15" s="964"/>
      <c r="CKB15" s="964"/>
      <c r="CKC15" s="965"/>
      <c r="CKD15" s="966"/>
      <c r="CKE15" s="964"/>
      <c r="CKF15" s="964"/>
      <c r="CKG15" s="965"/>
      <c r="CKH15" s="966"/>
      <c r="CKI15" s="964"/>
      <c r="CKJ15" s="964"/>
      <c r="CKK15" s="965"/>
      <c r="CKL15" s="966"/>
      <c r="CKM15" s="964"/>
      <c r="CKN15" s="964"/>
      <c r="CKO15" s="965"/>
      <c r="CKP15" s="966"/>
      <c r="CKQ15" s="964"/>
      <c r="CKR15" s="964"/>
      <c r="CKS15" s="965"/>
      <c r="CKT15" s="966"/>
      <c r="CKU15" s="964"/>
      <c r="CKV15" s="964"/>
      <c r="CKW15" s="965"/>
      <c r="CKX15" s="966"/>
      <c r="CKY15" s="964"/>
      <c r="CKZ15" s="964"/>
      <c r="CLA15" s="965"/>
      <c r="CLB15" s="966"/>
      <c r="CLC15" s="964"/>
      <c r="CLD15" s="964"/>
      <c r="CLE15" s="965"/>
      <c r="CLF15" s="966"/>
      <c r="CLG15" s="964"/>
      <c r="CLH15" s="964"/>
      <c r="CLI15" s="965"/>
      <c r="CLJ15" s="966"/>
      <c r="CLK15" s="964"/>
      <c r="CLL15" s="964"/>
      <c r="CLM15" s="965"/>
      <c r="CLN15" s="966"/>
      <c r="CLO15" s="964"/>
      <c r="CLP15" s="964"/>
      <c r="CLQ15" s="965"/>
      <c r="CLR15" s="966"/>
      <c r="CLS15" s="964"/>
      <c r="CLT15" s="964"/>
      <c r="CLU15" s="965"/>
      <c r="CLV15" s="966"/>
      <c r="CLW15" s="964"/>
      <c r="CLX15" s="964"/>
      <c r="CLY15" s="965"/>
      <c r="CLZ15" s="966"/>
      <c r="CMA15" s="964"/>
      <c r="CMB15" s="964"/>
      <c r="CMC15" s="965"/>
      <c r="CMD15" s="966"/>
      <c r="CME15" s="964"/>
      <c r="CMF15" s="964"/>
      <c r="CMG15" s="965"/>
      <c r="CMH15" s="966"/>
      <c r="CMI15" s="964"/>
      <c r="CMJ15" s="964"/>
      <c r="CMK15" s="965"/>
      <c r="CML15" s="966"/>
      <c r="CMM15" s="964"/>
      <c r="CMN15" s="964"/>
      <c r="CMO15" s="965"/>
      <c r="CMP15" s="966"/>
      <c r="CMQ15" s="964"/>
      <c r="CMR15" s="964"/>
      <c r="CMS15" s="965"/>
      <c r="CMT15" s="966"/>
      <c r="CMU15" s="964"/>
      <c r="CMV15" s="964"/>
      <c r="CMW15" s="965"/>
      <c r="CMX15" s="966"/>
      <c r="CMY15" s="964"/>
      <c r="CMZ15" s="964"/>
      <c r="CNA15" s="965"/>
      <c r="CNB15" s="966"/>
      <c r="CNC15" s="964"/>
      <c r="CND15" s="964"/>
      <c r="CNE15" s="965"/>
      <c r="CNF15" s="966"/>
      <c r="CNG15" s="964"/>
      <c r="CNH15" s="964"/>
      <c r="CNI15" s="965"/>
      <c r="CNJ15" s="966"/>
      <c r="CNK15" s="964"/>
      <c r="CNL15" s="964"/>
      <c r="CNM15" s="965"/>
      <c r="CNN15" s="966"/>
      <c r="CNO15" s="964"/>
      <c r="CNP15" s="964"/>
      <c r="CNQ15" s="965"/>
      <c r="CNR15" s="966"/>
      <c r="CNS15" s="964"/>
      <c r="CNT15" s="964"/>
      <c r="CNU15" s="965"/>
      <c r="CNV15" s="966"/>
      <c r="CNW15" s="964"/>
      <c r="CNX15" s="964"/>
      <c r="CNY15" s="965"/>
      <c r="CNZ15" s="966"/>
      <c r="COA15" s="964"/>
      <c r="COB15" s="964"/>
      <c r="COC15" s="965"/>
      <c r="COD15" s="966"/>
      <c r="COE15" s="964"/>
      <c r="COF15" s="964"/>
      <c r="COG15" s="965"/>
      <c r="COH15" s="966"/>
      <c r="COI15" s="964"/>
      <c r="COJ15" s="964"/>
      <c r="COK15" s="965"/>
      <c r="COL15" s="966"/>
      <c r="COM15" s="964"/>
      <c r="CON15" s="964"/>
      <c r="COO15" s="965"/>
      <c r="COP15" s="966"/>
      <c r="COQ15" s="964"/>
      <c r="COR15" s="964"/>
      <c r="COS15" s="965"/>
      <c r="COT15" s="966"/>
      <c r="COU15" s="964"/>
      <c r="COV15" s="964"/>
      <c r="COW15" s="965"/>
      <c r="COX15" s="966"/>
      <c r="COY15" s="964"/>
      <c r="COZ15" s="964"/>
      <c r="CPA15" s="965"/>
      <c r="CPB15" s="966"/>
      <c r="CPC15" s="964"/>
      <c r="CPD15" s="964"/>
      <c r="CPE15" s="965"/>
      <c r="CPF15" s="966"/>
      <c r="CPG15" s="964"/>
      <c r="CPH15" s="964"/>
      <c r="CPI15" s="965"/>
      <c r="CPJ15" s="966"/>
      <c r="CPK15" s="964"/>
      <c r="CPL15" s="964"/>
      <c r="CPM15" s="965"/>
      <c r="CPN15" s="966"/>
      <c r="CPO15" s="964"/>
      <c r="CPP15" s="964"/>
      <c r="CPQ15" s="965"/>
      <c r="CPR15" s="966"/>
      <c r="CPS15" s="964"/>
      <c r="CPT15" s="964"/>
      <c r="CPU15" s="965"/>
      <c r="CPV15" s="966"/>
      <c r="CPW15" s="964"/>
      <c r="CPX15" s="964"/>
      <c r="CPY15" s="965"/>
      <c r="CPZ15" s="966"/>
      <c r="CQA15" s="964"/>
      <c r="CQB15" s="964"/>
      <c r="CQC15" s="965"/>
      <c r="CQD15" s="966"/>
      <c r="CQE15" s="964"/>
      <c r="CQF15" s="964"/>
      <c r="CQG15" s="965"/>
      <c r="CQH15" s="966"/>
      <c r="CQI15" s="964"/>
      <c r="CQJ15" s="964"/>
      <c r="CQK15" s="965"/>
      <c r="CQL15" s="966"/>
      <c r="CQM15" s="964"/>
      <c r="CQN15" s="964"/>
      <c r="CQO15" s="965"/>
      <c r="CQP15" s="966"/>
      <c r="CQQ15" s="964"/>
      <c r="CQR15" s="964"/>
      <c r="CQS15" s="965"/>
      <c r="CQT15" s="966"/>
      <c r="CQU15" s="964"/>
      <c r="CQV15" s="964"/>
      <c r="CQW15" s="965"/>
      <c r="CQX15" s="966"/>
      <c r="CQY15" s="964"/>
      <c r="CQZ15" s="964"/>
      <c r="CRA15" s="965"/>
      <c r="CRB15" s="966"/>
      <c r="CRC15" s="964"/>
      <c r="CRD15" s="964"/>
      <c r="CRE15" s="965"/>
      <c r="CRF15" s="966"/>
      <c r="CRG15" s="964"/>
      <c r="CRH15" s="964"/>
      <c r="CRI15" s="965"/>
      <c r="CRJ15" s="966"/>
      <c r="CRK15" s="964"/>
      <c r="CRL15" s="964"/>
      <c r="CRM15" s="965"/>
      <c r="CRN15" s="966"/>
      <c r="CRO15" s="964"/>
      <c r="CRP15" s="964"/>
      <c r="CRQ15" s="965"/>
      <c r="CRR15" s="966"/>
      <c r="CRS15" s="964"/>
      <c r="CRT15" s="964"/>
      <c r="CRU15" s="965"/>
      <c r="CRV15" s="966"/>
      <c r="CRW15" s="964"/>
      <c r="CRX15" s="964"/>
      <c r="CRY15" s="965"/>
      <c r="CRZ15" s="966"/>
      <c r="CSA15" s="964"/>
      <c r="CSB15" s="964"/>
      <c r="CSC15" s="965"/>
      <c r="CSD15" s="966"/>
      <c r="CSE15" s="964"/>
      <c r="CSF15" s="964"/>
      <c r="CSG15" s="965"/>
      <c r="CSH15" s="966"/>
      <c r="CSI15" s="964"/>
      <c r="CSJ15" s="964"/>
      <c r="CSK15" s="965"/>
      <c r="CSL15" s="966"/>
      <c r="CSM15" s="964"/>
      <c r="CSN15" s="964"/>
      <c r="CSO15" s="965"/>
      <c r="CSP15" s="966"/>
      <c r="CSQ15" s="964"/>
      <c r="CSR15" s="964"/>
      <c r="CSS15" s="965"/>
      <c r="CST15" s="966"/>
      <c r="CSU15" s="964"/>
      <c r="CSV15" s="964"/>
      <c r="CSW15" s="965"/>
      <c r="CSX15" s="966"/>
      <c r="CSY15" s="964"/>
      <c r="CSZ15" s="964"/>
      <c r="CTA15" s="965"/>
      <c r="CTB15" s="966"/>
      <c r="CTC15" s="964"/>
      <c r="CTD15" s="964"/>
      <c r="CTE15" s="965"/>
      <c r="CTF15" s="966"/>
      <c r="CTG15" s="964"/>
      <c r="CTH15" s="964"/>
      <c r="CTI15" s="965"/>
      <c r="CTJ15" s="966"/>
      <c r="CTK15" s="964"/>
      <c r="CTL15" s="964"/>
      <c r="CTM15" s="965"/>
      <c r="CTN15" s="966"/>
      <c r="CTO15" s="964"/>
      <c r="CTP15" s="964"/>
      <c r="CTQ15" s="965"/>
      <c r="CTR15" s="966"/>
      <c r="CTS15" s="964"/>
      <c r="CTT15" s="964"/>
      <c r="CTU15" s="965"/>
      <c r="CTV15" s="966"/>
      <c r="CTW15" s="964"/>
      <c r="CTX15" s="964"/>
      <c r="CTY15" s="965"/>
      <c r="CTZ15" s="966"/>
      <c r="CUA15" s="964"/>
      <c r="CUB15" s="964"/>
      <c r="CUC15" s="965"/>
      <c r="CUD15" s="966"/>
      <c r="CUE15" s="964"/>
      <c r="CUF15" s="964"/>
      <c r="CUG15" s="965"/>
      <c r="CUH15" s="966"/>
      <c r="CUI15" s="964"/>
      <c r="CUJ15" s="964"/>
      <c r="CUK15" s="965"/>
      <c r="CUL15" s="966"/>
      <c r="CUM15" s="964"/>
      <c r="CUN15" s="964"/>
      <c r="CUO15" s="965"/>
      <c r="CUP15" s="966"/>
      <c r="CUQ15" s="964"/>
      <c r="CUR15" s="964"/>
      <c r="CUS15" s="965"/>
      <c r="CUT15" s="966"/>
      <c r="CUU15" s="964"/>
      <c r="CUV15" s="964"/>
      <c r="CUW15" s="965"/>
      <c r="CUX15" s="966"/>
      <c r="CUY15" s="964"/>
      <c r="CUZ15" s="964"/>
      <c r="CVA15" s="965"/>
      <c r="CVB15" s="966"/>
      <c r="CVC15" s="964"/>
      <c r="CVD15" s="964"/>
      <c r="CVE15" s="965"/>
      <c r="CVF15" s="966"/>
      <c r="CVG15" s="964"/>
      <c r="CVH15" s="964"/>
      <c r="CVI15" s="965"/>
      <c r="CVJ15" s="966"/>
      <c r="CVK15" s="964"/>
      <c r="CVL15" s="964"/>
      <c r="CVM15" s="965"/>
      <c r="CVN15" s="966"/>
      <c r="CVO15" s="964"/>
      <c r="CVP15" s="964"/>
      <c r="CVQ15" s="965"/>
      <c r="CVR15" s="966"/>
      <c r="CVS15" s="964"/>
      <c r="CVT15" s="964"/>
      <c r="CVU15" s="965"/>
      <c r="CVV15" s="966"/>
      <c r="CVW15" s="964"/>
      <c r="CVX15" s="964"/>
      <c r="CVY15" s="965"/>
      <c r="CVZ15" s="966"/>
      <c r="CWA15" s="964"/>
      <c r="CWB15" s="964"/>
      <c r="CWC15" s="965"/>
      <c r="CWD15" s="966"/>
      <c r="CWE15" s="964"/>
      <c r="CWF15" s="964"/>
      <c r="CWG15" s="965"/>
      <c r="CWH15" s="966"/>
      <c r="CWI15" s="964"/>
      <c r="CWJ15" s="964"/>
      <c r="CWK15" s="965"/>
      <c r="CWL15" s="966"/>
      <c r="CWM15" s="964"/>
      <c r="CWN15" s="964"/>
      <c r="CWO15" s="965"/>
      <c r="CWP15" s="966"/>
      <c r="CWQ15" s="964"/>
      <c r="CWR15" s="964"/>
      <c r="CWS15" s="965"/>
      <c r="CWT15" s="966"/>
      <c r="CWU15" s="964"/>
      <c r="CWV15" s="964"/>
      <c r="CWW15" s="965"/>
      <c r="CWX15" s="966"/>
      <c r="CWY15" s="964"/>
      <c r="CWZ15" s="964"/>
      <c r="CXA15" s="965"/>
      <c r="CXB15" s="966"/>
      <c r="CXC15" s="964"/>
      <c r="CXD15" s="964"/>
      <c r="CXE15" s="965"/>
      <c r="CXF15" s="966"/>
      <c r="CXG15" s="964"/>
      <c r="CXH15" s="964"/>
      <c r="CXI15" s="965"/>
      <c r="CXJ15" s="966"/>
      <c r="CXK15" s="964"/>
      <c r="CXL15" s="964"/>
      <c r="CXM15" s="965"/>
      <c r="CXN15" s="966"/>
      <c r="CXO15" s="964"/>
      <c r="CXP15" s="964"/>
      <c r="CXQ15" s="965"/>
      <c r="CXR15" s="966"/>
      <c r="CXS15" s="964"/>
      <c r="CXT15" s="964"/>
      <c r="CXU15" s="965"/>
      <c r="CXV15" s="966"/>
      <c r="CXW15" s="964"/>
      <c r="CXX15" s="964"/>
      <c r="CXY15" s="965"/>
      <c r="CXZ15" s="966"/>
      <c r="CYA15" s="964"/>
      <c r="CYB15" s="964"/>
      <c r="CYC15" s="965"/>
      <c r="CYD15" s="966"/>
      <c r="CYE15" s="964"/>
      <c r="CYF15" s="964"/>
      <c r="CYG15" s="965"/>
      <c r="CYH15" s="966"/>
      <c r="CYI15" s="964"/>
      <c r="CYJ15" s="964"/>
      <c r="CYK15" s="965"/>
      <c r="CYL15" s="966"/>
      <c r="CYM15" s="964"/>
      <c r="CYN15" s="964"/>
      <c r="CYO15" s="965"/>
      <c r="CYP15" s="966"/>
      <c r="CYQ15" s="964"/>
      <c r="CYR15" s="964"/>
      <c r="CYS15" s="965"/>
      <c r="CYT15" s="966"/>
      <c r="CYU15" s="964"/>
      <c r="CYV15" s="964"/>
      <c r="CYW15" s="965"/>
      <c r="CYX15" s="966"/>
      <c r="CYY15" s="964"/>
      <c r="CYZ15" s="964"/>
      <c r="CZA15" s="965"/>
      <c r="CZB15" s="966"/>
      <c r="CZC15" s="964"/>
      <c r="CZD15" s="964"/>
      <c r="CZE15" s="965"/>
      <c r="CZF15" s="966"/>
      <c r="CZG15" s="964"/>
      <c r="CZH15" s="964"/>
      <c r="CZI15" s="965"/>
      <c r="CZJ15" s="966"/>
      <c r="CZK15" s="964"/>
      <c r="CZL15" s="964"/>
      <c r="CZM15" s="965"/>
      <c r="CZN15" s="966"/>
      <c r="CZO15" s="964"/>
      <c r="CZP15" s="964"/>
      <c r="CZQ15" s="965"/>
      <c r="CZR15" s="966"/>
      <c r="CZS15" s="964"/>
      <c r="CZT15" s="964"/>
      <c r="CZU15" s="965"/>
      <c r="CZV15" s="966"/>
      <c r="CZW15" s="964"/>
      <c r="CZX15" s="964"/>
      <c r="CZY15" s="965"/>
      <c r="CZZ15" s="966"/>
      <c r="DAA15" s="964"/>
      <c r="DAB15" s="964"/>
      <c r="DAC15" s="965"/>
      <c r="DAD15" s="966"/>
      <c r="DAE15" s="964"/>
      <c r="DAF15" s="964"/>
      <c r="DAG15" s="965"/>
      <c r="DAH15" s="966"/>
      <c r="DAI15" s="964"/>
      <c r="DAJ15" s="964"/>
      <c r="DAK15" s="965"/>
      <c r="DAL15" s="966"/>
      <c r="DAM15" s="964"/>
      <c r="DAN15" s="964"/>
      <c r="DAO15" s="965"/>
      <c r="DAP15" s="966"/>
      <c r="DAQ15" s="964"/>
      <c r="DAR15" s="964"/>
      <c r="DAS15" s="965"/>
      <c r="DAT15" s="966"/>
      <c r="DAU15" s="964"/>
      <c r="DAV15" s="964"/>
      <c r="DAW15" s="965"/>
      <c r="DAX15" s="966"/>
      <c r="DAY15" s="964"/>
      <c r="DAZ15" s="964"/>
      <c r="DBA15" s="965"/>
      <c r="DBB15" s="966"/>
      <c r="DBC15" s="964"/>
      <c r="DBD15" s="964"/>
      <c r="DBE15" s="965"/>
      <c r="DBF15" s="966"/>
      <c r="DBG15" s="964"/>
      <c r="DBH15" s="964"/>
      <c r="DBI15" s="965"/>
      <c r="DBJ15" s="966"/>
      <c r="DBK15" s="964"/>
      <c r="DBL15" s="964"/>
      <c r="DBM15" s="965"/>
      <c r="DBN15" s="966"/>
      <c r="DBO15" s="964"/>
      <c r="DBP15" s="964"/>
      <c r="DBQ15" s="965"/>
      <c r="DBR15" s="966"/>
      <c r="DBS15" s="964"/>
      <c r="DBT15" s="964"/>
      <c r="DBU15" s="965"/>
      <c r="DBV15" s="966"/>
      <c r="DBW15" s="964"/>
      <c r="DBX15" s="964"/>
      <c r="DBY15" s="965"/>
      <c r="DBZ15" s="966"/>
      <c r="DCA15" s="964"/>
      <c r="DCB15" s="964"/>
      <c r="DCC15" s="965"/>
      <c r="DCD15" s="966"/>
      <c r="DCE15" s="964"/>
      <c r="DCF15" s="964"/>
      <c r="DCG15" s="965"/>
      <c r="DCH15" s="966"/>
      <c r="DCI15" s="964"/>
      <c r="DCJ15" s="964"/>
      <c r="DCK15" s="965"/>
      <c r="DCL15" s="966"/>
      <c r="DCM15" s="964"/>
      <c r="DCN15" s="964"/>
      <c r="DCO15" s="965"/>
      <c r="DCP15" s="966"/>
      <c r="DCQ15" s="964"/>
      <c r="DCR15" s="964"/>
      <c r="DCS15" s="965"/>
      <c r="DCT15" s="966"/>
      <c r="DCU15" s="964"/>
      <c r="DCV15" s="964"/>
      <c r="DCW15" s="965"/>
      <c r="DCX15" s="966"/>
      <c r="DCY15" s="964"/>
      <c r="DCZ15" s="964"/>
      <c r="DDA15" s="965"/>
      <c r="DDB15" s="966"/>
      <c r="DDC15" s="964"/>
      <c r="DDD15" s="964"/>
      <c r="DDE15" s="965"/>
      <c r="DDF15" s="966"/>
      <c r="DDG15" s="964"/>
      <c r="DDH15" s="964"/>
      <c r="DDI15" s="965"/>
      <c r="DDJ15" s="966"/>
      <c r="DDK15" s="964"/>
      <c r="DDL15" s="964"/>
      <c r="DDM15" s="965"/>
      <c r="DDN15" s="966"/>
      <c r="DDO15" s="964"/>
      <c r="DDP15" s="964"/>
      <c r="DDQ15" s="965"/>
      <c r="DDR15" s="966"/>
      <c r="DDS15" s="964"/>
      <c r="DDT15" s="964"/>
      <c r="DDU15" s="965"/>
      <c r="DDV15" s="966"/>
      <c r="DDW15" s="964"/>
      <c r="DDX15" s="964"/>
      <c r="DDY15" s="965"/>
      <c r="DDZ15" s="966"/>
      <c r="DEA15" s="964"/>
      <c r="DEB15" s="964"/>
      <c r="DEC15" s="965"/>
      <c r="DED15" s="966"/>
      <c r="DEE15" s="964"/>
      <c r="DEF15" s="964"/>
      <c r="DEG15" s="965"/>
      <c r="DEH15" s="966"/>
      <c r="DEI15" s="964"/>
      <c r="DEJ15" s="964"/>
      <c r="DEK15" s="965"/>
      <c r="DEL15" s="966"/>
      <c r="DEM15" s="964"/>
      <c r="DEN15" s="964"/>
      <c r="DEO15" s="965"/>
      <c r="DEP15" s="966"/>
      <c r="DEQ15" s="964"/>
      <c r="DER15" s="964"/>
      <c r="DES15" s="965"/>
      <c r="DET15" s="966"/>
      <c r="DEU15" s="964"/>
      <c r="DEV15" s="964"/>
      <c r="DEW15" s="965"/>
      <c r="DEX15" s="966"/>
      <c r="DEY15" s="964"/>
      <c r="DEZ15" s="964"/>
      <c r="DFA15" s="965"/>
      <c r="DFB15" s="966"/>
      <c r="DFC15" s="964"/>
      <c r="DFD15" s="964"/>
      <c r="DFE15" s="965"/>
      <c r="DFF15" s="966"/>
      <c r="DFG15" s="964"/>
      <c r="DFH15" s="964"/>
      <c r="DFI15" s="965"/>
      <c r="DFJ15" s="966"/>
      <c r="DFK15" s="964"/>
      <c r="DFL15" s="964"/>
      <c r="DFM15" s="965"/>
      <c r="DFN15" s="966"/>
      <c r="DFO15" s="964"/>
      <c r="DFP15" s="964"/>
      <c r="DFQ15" s="965"/>
      <c r="DFR15" s="966"/>
      <c r="DFS15" s="964"/>
      <c r="DFT15" s="964"/>
      <c r="DFU15" s="965"/>
      <c r="DFV15" s="966"/>
      <c r="DFW15" s="964"/>
      <c r="DFX15" s="964"/>
      <c r="DFY15" s="965"/>
      <c r="DFZ15" s="966"/>
      <c r="DGA15" s="964"/>
      <c r="DGB15" s="964"/>
      <c r="DGC15" s="965"/>
      <c r="DGD15" s="966"/>
      <c r="DGE15" s="964"/>
      <c r="DGF15" s="964"/>
      <c r="DGG15" s="965"/>
      <c r="DGH15" s="966"/>
      <c r="DGI15" s="964"/>
      <c r="DGJ15" s="964"/>
      <c r="DGK15" s="965"/>
      <c r="DGL15" s="966"/>
      <c r="DGM15" s="964"/>
      <c r="DGN15" s="964"/>
      <c r="DGO15" s="965"/>
      <c r="DGP15" s="966"/>
      <c r="DGQ15" s="964"/>
      <c r="DGR15" s="964"/>
      <c r="DGS15" s="965"/>
      <c r="DGT15" s="966"/>
      <c r="DGU15" s="964"/>
      <c r="DGV15" s="964"/>
      <c r="DGW15" s="965"/>
      <c r="DGX15" s="966"/>
      <c r="DGY15" s="964"/>
      <c r="DGZ15" s="964"/>
      <c r="DHA15" s="965"/>
      <c r="DHB15" s="966"/>
      <c r="DHC15" s="964"/>
      <c r="DHD15" s="964"/>
      <c r="DHE15" s="965"/>
      <c r="DHF15" s="966"/>
      <c r="DHG15" s="964"/>
      <c r="DHH15" s="964"/>
      <c r="DHI15" s="965"/>
      <c r="DHJ15" s="966"/>
      <c r="DHK15" s="964"/>
      <c r="DHL15" s="964"/>
      <c r="DHM15" s="965"/>
      <c r="DHN15" s="966"/>
      <c r="DHO15" s="964"/>
      <c r="DHP15" s="964"/>
      <c r="DHQ15" s="965"/>
      <c r="DHR15" s="966"/>
      <c r="DHS15" s="964"/>
      <c r="DHT15" s="964"/>
      <c r="DHU15" s="965"/>
      <c r="DHV15" s="966"/>
      <c r="DHW15" s="964"/>
      <c r="DHX15" s="964"/>
      <c r="DHY15" s="965"/>
      <c r="DHZ15" s="966"/>
      <c r="DIA15" s="964"/>
      <c r="DIB15" s="964"/>
      <c r="DIC15" s="965"/>
      <c r="DID15" s="966"/>
      <c r="DIE15" s="964"/>
      <c r="DIF15" s="964"/>
      <c r="DIG15" s="965"/>
      <c r="DIH15" s="966"/>
      <c r="DII15" s="964"/>
      <c r="DIJ15" s="964"/>
      <c r="DIK15" s="965"/>
      <c r="DIL15" s="966"/>
      <c r="DIM15" s="964"/>
      <c r="DIN15" s="964"/>
      <c r="DIO15" s="965"/>
      <c r="DIP15" s="966"/>
      <c r="DIQ15" s="964"/>
      <c r="DIR15" s="964"/>
      <c r="DIS15" s="965"/>
      <c r="DIT15" s="966"/>
      <c r="DIU15" s="964"/>
      <c r="DIV15" s="964"/>
      <c r="DIW15" s="965"/>
      <c r="DIX15" s="966"/>
      <c r="DIY15" s="964"/>
      <c r="DIZ15" s="964"/>
      <c r="DJA15" s="965"/>
      <c r="DJB15" s="966"/>
      <c r="DJC15" s="964"/>
      <c r="DJD15" s="964"/>
      <c r="DJE15" s="965"/>
      <c r="DJF15" s="966"/>
      <c r="DJG15" s="964"/>
      <c r="DJH15" s="964"/>
      <c r="DJI15" s="965"/>
      <c r="DJJ15" s="966"/>
      <c r="DJK15" s="964"/>
      <c r="DJL15" s="964"/>
      <c r="DJM15" s="965"/>
      <c r="DJN15" s="966"/>
      <c r="DJO15" s="964"/>
      <c r="DJP15" s="964"/>
      <c r="DJQ15" s="965"/>
      <c r="DJR15" s="966"/>
      <c r="DJS15" s="964"/>
      <c r="DJT15" s="964"/>
      <c r="DJU15" s="965"/>
      <c r="DJV15" s="966"/>
      <c r="DJW15" s="964"/>
      <c r="DJX15" s="964"/>
      <c r="DJY15" s="965"/>
      <c r="DJZ15" s="966"/>
      <c r="DKA15" s="964"/>
      <c r="DKB15" s="964"/>
      <c r="DKC15" s="965"/>
      <c r="DKD15" s="966"/>
      <c r="DKE15" s="964"/>
      <c r="DKF15" s="964"/>
      <c r="DKG15" s="965"/>
      <c r="DKH15" s="966"/>
      <c r="DKI15" s="964"/>
      <c r="DKJ15" s="964"/>
      <c r="DKK15" s="965"/>
      <c r="DKL15" s="966"/>
      <c r="DKM15" s="964"/>
      <c r="DKN15" s="964"/>
      <c r="DKO15" s="965"/>
      <c r="DKP15" s="966"/>
      <c r="DKQ15" s="964"/>
      <c r="DKR15" s="964"/>
      <c r="DKS15" s="965"/>
      <c r="DKT15" s="966"/>
      <c r="DKU15" s="964"/>
      <c r="DKV15" s="964"/>
      <c r="DKW15" s="965"/>
      <c r="DKX15" s="966"/>
      <c r="DKY15" s="964"/>
      <c r="DKZ15" s="964"/>
      <c r="DLA15" s="965"/>
      <c r="DLB15" s="966"/>
      <c r="DLC15" s="964"/>
      <c r="DLD15" s="964"/>
      <c r="DLE15" s="965"/>
      <c r="DLF15" s="966"/>
      <c r="DLG15" s="964"/>
      <c r="DLH15" s="964"/>
      <c r="DLI15" s="965"/>
      <c r="DLJ15" s="966"/>
      <c r="DLK15" s="964"/>
      <c r="DLL15" s="964"/>
      <c r="DLM15" s="965"/>
      <c r="DLN15" s="966"/>
      <c r="DLO15" s="964"/>
      <c r="DLP15" s="964"/>
      <c r="DLQ15" s="965"/>
      <c r="DLR15" s="966"/>
      <c r="DLS15" s="964"/>
      <c r="DLT15" s="964"/>
      <c r="DLU15" s="965"/>
      <c r="DLV15" s="966"/>
      <c r="DLW15" s="964"/>
      <c r="DLX15" s="964"/>
      <c r="DLY15" s="965"/>
      <c r="DLZ15" s="966"/>
      <c r="DMA15" s="964"/>
      <c r="DMB15" s="964"/>
      <c r="DMC15" s="965"/>
      <c r="DMD15" s="966"/>
      <c r="DME15" s="964"/>
      <c r="DMF15" s="964"/>
      <c r="DMG15" s="965"/>
      <c r="DMH15" s="966"/>
      <c r="DMI15" s="964"/>
      <c r="DMJ15" s="964"/>
      <c r="DMK15" s="965"/>
      <c r="DML15" s="966"/>
      <c r="DMM15" s="964"/>
      <c r="DMN15" s="964"/>
      <c r="DMO15" s="965"/>
      <c r="DMP15" s="966"/>
      <c r="DMQ15" s="964"/>
      <c r="DMR15" s="964"/>
      <c r="DMS15" s="965"/>
      <c r="DMT15" s="966"/>
      <c r="DMU15" s="964"/>
      <c r="DMV15" s="964"/>
      <c r="DMW15" s="965"/>
      <c r="DMX15" s="966"/>
      <c r="DMY15" s="964"/>
      <c r="DMZ15" s="964"/>
      <c r="DNA15" s="965"/>
      <c r="DNB15" s="966"/>
      <c r="DNC15" s="964"/>
      <c r="DND15" s="964"/>
      <c r="DNE15" s="965"/>
      <c r="DNF15" s="966"/>
      <c r="DNG15" s="964"/>
      <c r="DNH15" s="964"/>
      <c r="DNI15" s="965"/>
      <c r="DNJ15" s="966"/>
      <c r="DNK15" s="964"/>
      <c r="DNL15" s="964"/>
      <c r="DNM15" s="965"/>
      <c r="DNN15" s="966"/>
      <c r="DNO15" s="964"/>
      <c r="DNP15" s="964"/>
      <c r="DNQ15" s="965"/>
      <c r="DNR15" s="966"/>
      <c r="DNS15" s="964"/>
      <c r="DNT15" s="964"/>
      <c r="DNU15" s="965"/>
      <c r="DNV15" s="966"/>
      <c r="DNW15" s="964"/>
      <c r="DNX15" s="964"/>
      <c r="DNY15" s="965"/>
      <c r="DNZ15" s="966"/>
      <c r="DOA15" s="964"/>
      <c r="DOB15" s="964"/>
      <c r="DOC15" s="965"/>
      <c r="DOD15" s="966"/>
      <c r="DOE15" s="964"/>
      <c r="DOF15" s="964"/>
      <c r="DOG15" s="965"/>
      <c r="DOH15" s="966"/>
      <c r="DOI15" s="964"/>
      <c r="DOJ15" s="964"/>
      <c r="DOK15" s="965"/>
      <c r="DOL15" s="966"/>
      <c r="DOM15" s="964"/>
      <c r="DON15" s="964"/>
      <c r="DOO15" s="965"/>
      <c r="DOP15" s="966"/>
      <c r="DOQ15" s="964"/>
      <c r="DOR15" s="964"/>
      <c r="DOS15" s="965"/>
      <c r="DOT15" s="966"/>
      <c r="DOU15" s="964"/>
      <c r="DOV15" s="964"/>
      <c r="DOW15" s="965"/>
      <c r="DOX15" s="966"/>
      <c r="DOY15" s="964"/>
      <c r="DOZ15" s="964"/>
      <c r="DPA15" s="965"/>
      <c r="DPB15" s="966"/>
      <c r="DPC15" s="964"/>
      <c r="DPD15" s="964"/>
      <c r="DPE15" s="965"/>
      <c r="DPF15" s="966"/>
      <c r="DPG15" s="964"/>
      <c r="DPH15" s="964"/>
      <c r="DPI15" s="965"/>
      <c r="DPJ15" s="966"/>
      <c r="DPK15" s="964"/>
      <c r="DPL15" s="964"/>
      <c r="DPM15" s="965"/>
      <c r="DPN15" s="966"/>
      <c r="DPO15" s="964"/>
      <c r="DPP15" s="964"/>
      <c r="DPQ15" s="965"/>
      <c r="DPR15" s="966"/>
      <c r="DPS15" s="964"/>
      <c r="DPT15" s="964"/>
      <c r="DPU15" s="965"/>
      <c r="DPV15" s="966"/>
      <c r="DPW15" s="964"/>
      <c r="DPX15" s="964"/>
      <c r="DPY15" s="965"/>
      <c r="DPZ15" s="966"/>
      <c r="DQA15" s="964"/>
      <c r="DQB15" s="964"/>
      <c r="DQC15" s="965"/>
      <c r="DQD15" s="966"/>
      <c r="DQE15" s="964"/>
      <c r="DQF15" s="964"/>
      <c r="DQG15" s="965"/>
      <c r="DQH15" s="966"/>
      <c r="DQI15" s="964"/>
      <c r="DQJ15" s="964"/>
      <c r="DQK15" s="965"/>
      <c r="DQL15" s="966"/>
      <c r="DQM15" s="964"/>
      <c r="DQN15" s="964"/>
      <c r="DQO15" s="965"/>
      <c r="DQP15" s="966"/>
      <c r="DQQ15" s="964"/>
      <c r="DQR15" s="964"/>
      <c r="DQS15" s="965"/>
      <c r="DQT15" s="966"/>
      <c r="DQU15" s="964"/>
      <c r="DQV15" s="964"/>
      <c r="DQW15" s="965"/>
      <c r="DQX15" s="966"/>
      <c r="DQY15" s="964"/>
      <c r="DQZ15" s="964"/>
      <c r="DRA15" s="965"/>
      <c r="DRB15" s="966"/>
      <c r="DRC15" s="964"/>
      <c r="DRD15" s="964"/>
      <c r="DRE15" s="965"/>
      <c r="DRF15" s="966"/>
      <c r="DRG15" s="964"/>
      <c r="DRH15" s="964"/>
      <c r="DRI15" s="965"/>
      <c r="DRJ15" s="966"/>
      <c r="DRK15" s="964"/>
      <c r="DRL15" s="964"/>
      <c r="DRM15" s="965"/>
      <c r="DRN15" s="966"/>
      <c r="DRO15" s="964"/>
      <c r="DRP15" s="964"/>
      <c r="DRQ15" s="965"/>
      <c r="DRR15" s="966"/>
      <c r="DRS15" s="964"/>
      <c r="DRT15" s="964"/>
      <c r="DRU15" s="965"/>
      <c r="DRV15" s="966"/>
      <c r="DRW15" s="964"/>
      <c r="DRX15" s="964"/>
      <c r="DRY15" s="965"/>
      <c r="DRZ15" s="966"/>
      <c r="DSA15" s="964"/>
      <c r="DSB15" s="964"/>
      <c r="DSC15" s="965"/>
      <c r="DSD15" s="966"/>
      <c r="DSE15" s="964"/>
      <c r="DSF15" s="964"/>
      <c r="DSG15" s="965"/>
      <c r="DSH15" s="966"/>
      <c r="DSI15" s="964"/>
      <c r="DSJ15" s="964"/>
      <c r="DSK15" s="965"/>
      <c r="DSL15" s="966"/>
      <c r="DSM15" s="964"/>
      <c r="DSN15" s="964"/>
      <c r="DSO15" s="965"/>
      <c r="DSP15" s="966"/>
      <c r="DSQ15" s="964"/>
      <c r="DSR15" s="964"/>
      <c r="DSS15" s="965"/>
      <c r="DST15" s="966"/>
      <c r="DSU15" s="964"/>
      <c r="DSV15" s="964"/>
      <c r="DSW15" s="965"/>
      <c r="DSX15" s="966"/>
      <c r="DSY15" s="964"/>
      <c r="DSZ15" s="964"/>
      <c r="DTA15" s="965"/>
      <c r="DTB15" s="966"/>
      <c r="DTC15" s="964"/>
      <c r="DTD15" s="964"/>
      <c r="DTE15" s="965"/>
      <c r="DTF15" s="966"/>
      <c r="DTG15" s="964"/>
      <c r="DTH15" s="964"/>
      <c r="DTI15" s="965"/>
      <c r="DTJ15" s="966"/>
      <c r="DTK15" s="964"/>
      <c r="DTL15" s="964"/>
      <c r="DTM15" s="965"/>
      <c r="DTN15" s="966"/>
      <c r="DTO15" s="964"/>
      <c r="DTP15" s="964"/>
      <c r="DTQ15" s="965"/>
      <c r="DTR15" s="966"/>
      <c r="DTS15" s="964"/>
      <c r="DTT15" s="964"/>
      <c r="DTU15" s="965"/>
      <c r="DTV15" s="966"/>
      <c r="DTW15" s="964"/>
      <c r="DTX15" s="964"/>
      <c r="DTY15" s="965"/>
      <c r="DTZ15" s="966"/>
      <c r="DUA15" s="964"/>
      <c r="DUB15" s="964"/>
      <c r="DUC15" s="965"/>
      <c r="DUD15" s="966"/>
      <c r="DUE15" s="964"/>
      <c r="DUF15" s="964"/>
      <c r="DUG15" s="965"/>
      <c r="DUH15" s="966"/>
      <c r="DUI15" s="964"/>
      <c r="DUJ15" s="964"/>
      <c r="DUK15" s="965"/>
      <c r="DUL15" s="966"/>
      <c r="DUM15" s="964"/>
      <c r="DUN15" s="964"/>
      <c r="DUO15" s="965"/>
      <c r="DUP15" s="966"/>
      <c r="DUQ15" s="964"/>
      <c r="DUR15" s="964"/>
      <c r="DUS15" s="965"/>
      <c r="DUT15" s="966"/>
      <c r="DUU15" s="964"/>
      <c r="DUV15" s="964"/>
      <c r="DUW15" s="965"/>
      <c r="DUX15" s="966"/>
      <c r="DUY15" s="964"/>
      <c r="DUZ15" s="964"/>
      <c r="DVA15" s="965"/>
      <c r="DVB15" s="966"/>
      <c r="DVC15" s="964"/>
      <c r="DVD15" s="964"/>
      <c r="DVE15" s="965"/>
      <c r="DVF15" s="966"/>
      <c r="DVG15" s="964"/>
      <c r="DVH15" s="964"/>
      <c r="DVI15" s="965"/>
      <c r="DVJ15" s="966"/>
      <c r="DVK15" s="964"/>
      <c r="DVL15" s="964"/>
      <c r="DVM15" s="965"/>
      <c r="DVN15" s="966"/>
      <c r="DVO15" s="964"/>
      <c r="DVP15" s="964"/>
      <c r="DVQ15" s="965"/>
      <c r="DVR15" s="966"/>
      <c r="DVS15" s="964"/>
      <c r="DVT15" s="964"/>
      <c r="DVU15" s="965"/>
      <c r="DVV15" s="966"/>
      <c r="DVW15" s="964"/>
      <c r="DVX15" s="964"/>
      <c r="DVY15" s="965"/>
      <c r="DVZ15" s="966"/>
      <c r="DWA15" s="964"/>
      <c r="DWB15" s="964"/>
      <c r="DWC15" s="965"/>
      <c r="DWD15" s="966"/>
      <c r="DWE15" s="964"/>
      <c r="DWF15" s="964"/>
      <c r="DWG15" s="965"/>
      <c r="DWH15" s="966"/>
      <c r="DWI15" s="964"/>
      <c r="DWJ15" s="964"/>
      <c r="DWK15" s="965"/>
      <c r="DWL15" s="966"/>
      <c r="DWM15" s="964"/>
      <c r="DWN15" s="964"/>
      <c r="DWO15" s="965"/>
      <c r="DWP15" s="966"/>
      <c r="DWQ15" s="964"/>
      <c r="DWR15" s="964"/>
      <c r="DWS15" s="965"/>
      <c r="DWT15" s="966"/>
      <c r="DWU15" s="964"/>
      <c r="DWV15" s="964"/>
      <c r="DWW15" s="965"/>
      <c r="DWX15" s="966"/>
      <c r="DWY15" s="964"/>
      <c r="DWZ15" s="964"/>
      <c r="DXA15" s="965"/>
      <c r="DXB15" s="966"/>
      <c r="DXC15" s="964"/>
      <c r="DXD15" s="964"/>
      <c r="DXE15" s="965"/>
      <c r="DXF15" s="966"/>
      <c r="DXG15" s="964"/>
      <c r="DXH15" s="964"/>
      <c r="DXI15" s="965"/>
      <c r="DXJ15" s="966"/>
      <c r="DXK15" s="964"/>
      <c r="DXL15" s="964"/>
      <c r="DXM15" s="965"/>
      <c r="DXN15" s="966"/>
      <c r="DXO15" s="964"/>
      <c r="DXP15" s="964"/>
      <c r="DXQ15" s="965"/>
      <c r="DXR15" s="966"/>
      <c r="DXS15" s="964"/>
      <c r="DXT15" s="964"/>
      <c r="DXU15" s="965"/>
      <c r="DXV15" s="966"/>
      <c r="DXW15" s="964"/>
      <c r="DXX15" s="964"/>
      <c r="DXY15" s="965"/>
      <c r="DXZ15" s="966"/>
      <c r="DYA15" s="964"/>
      <c r="DYB15" s="964"/>
      <c r="DYC15" s="965"/>
      <c r="DYD15" s="966"/>
      <c r="DYE15" s="964"/>
      <c r="DYF15" s="964"/>
      <c r="DYG15" s="965"/>
      <c r="DYH15" s="966"/>
      <c r="DYI15" s="964"/>
      <c r="DYJ15" s="964"/>
      <c r="DYK15" s="965"/>
      <c r="DYL15" s="966"/>
      <c r="DYM15" s="964"/>
      <c r="DYN15" s="964"/>
      <c r="DYO15" s="965"/>
      <c r="DYP15" s="966"/>
      <c r="DYQ15" s="964"/>
      <c r="DYR15" s="964"/>
      <c r="DYS15" s="965"/>
      <c r="DYT15" s="966"/>
      <c r="DYU15" s="964"/>
      <c r="DYV15" s="964"/>
      <c r="DYW15" s="965"/>
      <c r="DYX15" s="966"/>
      <c r="DYY15" s="964"/>
      <c r="DYZ15" s="964"/>
      <c r="DZA15" s="965"/>
      <c r="DZB15" s="966"/>
      <c r="DZC15" s="964"/>
      <c r="DZD15" s="964"/>
      <c r="DZE15" s="965"/>
      <c r="DZF15" s="966"/>
      <c r="DZG15" s="964"/>
      <c r="DZH15" s="964"/>
      <c r="DZI15" s="965"/>
      <c r="DZJ15" s="966"/>
      <c r="DZK15" s="964"/>
      <c r="DZL15" s="964"/>
      <c r="DZM15" s="965"/>
      <c r="DZN15" s="966"/>
      <c r="DZO15" s="964"/>
      <c r="DZP15" s="964"/>
      <c r="DZQ15" s="965"/>
      <c r="DZR15" s="966"/>
      <c r="DZS15" s="964"/>
      <c r="DZT15" s="964"/>
      <c r="DZU15" s="965"/>
      <c r="DZV15" s="966"/>
      <c r="DZW15" s="964"/>
      <c r="DZX15" s="964"/>
      <c r="DZY15" s="965"/>
      <c r="DZZ15" s="966"/>
      <c r="EAA15" s="964"/>
      <c r="EAB15" s="964"/>
      <c r="EAC15" s="965"/>
      <c r="EAD15" s="966"/>
      <c r="EAE15" s="964"/>
      <c r="EAF15" s="964"/>
      <c r="EAG15" s="965"/>
      <c r="EAH15" s="966"/>
      <c r="EAI15" s="964"/>
      <c r="EAJ15" s="964"/>
      <c r="EAK15" s="965"/>
      <c r="EAL15" s="966"/>
      <c r="EAM15" s="964"/>
      <c r="EAN15" s="964"/>
      <c r="EAO15" s="965"/>
      <c r="EAP15" s="966"/>
      <c r="EAQ15" s="964"/>
      <c r="EAR15" s="964"/>
      <c r="EAS15" s="965"/>
      <c r="EAT15" s="966"/>
      <c r="EAU15" s="964"/>
      <c r="EAV15" s="964"/>
      <c r="EAW15" s="965"/>
      <c r="EAX15" s="966"/>
      <c r="EAY15" s="964"/>
      <c r="EAZ15" s="964"/>
      <c r="EBA15" s="965"/>
      <c r="EBB15" s="966"/>
      <c r="EBC15" s="964"/>
      <c r="EBD15" s="964"/>
      <c r="EBE15" s="965"/>
      <c r="EBF15" s="966"/>
      <c r="EBG15" s="964"/>
      <c r="EBH15" s="964"/>
      <c r="EBI15" s="965"/>
      <c r="EBJ15" s="966"/>
      <c r="EBK15" s="964"/>
      <c r="EBL15" s="964"/>
      <c r="EBM15" s="965"/>
      <c r="EBN15" s="966"/>
      <c r="EBO15" s="964"/>
      <c r="EBP15" s="964"/>
      <c r="EBQ15" s="965"/>
      <c r="EBR15" s="966"/>
      <c r="EBS15" s="964"/>
      <c r="EBT15" s="964"/>
      <c r="EBU15" s="965"/>
      <c r="EBV15" s="966"/>
      <c r="EBW15" s="964"/>
      <c r="EBX15" s="964"/>
      <c r="EBY15" s="965"/>
      <c r="EBZ15" s="966"/>
      <c r="ECA15" s="964"/>
      <c r="ECB15" s="964"/>
      <c r="ECC15" s="965"/>
      <c r="ECD15" s="966"/>
      <c r="ECE15" s="964"/>
      <c r="ECF15" s="964"/>
      <c r="ECG15" s="965"/>
      <c r="ECH15" s="966"/>
      <c r="ECI15" s="964"/>
      <c r="ECJ15" s="964"/>
      <c r="ECK15" s="965"/>
      <c r="ECL15" s="966"/>
      <c r="ECM15" s="964"/>
      <c r="ECN15" s="964"/>
      <c r="ECO15" s="965"/>
      <c r="ECP15" s="966"/>
      <c r="ECQ15" s="964"/>
      <c r="ECR15" s="964"/>
      <c r="ECS15" s="965"/>
      <c r="ECT15" s="966"/>
      <c r="ECU15" s="964"/>
      <c r="ECV15" s="964"/>
      <c r="ECW15" s="965"/>
      <c r="ECX15" s="966"/>
      <c r="ECY15" s="964"/>
      <c r="ECZ15" s="964"/>
      <c r="EDA15" s="965"/>
      <c r="EDB15" s="966"/>
      <c r="EDC15" s="964"/>
      <c r="EDD15" s="964"/>
      <c r="EDE15" s="965"/>
      <c r="EDF15" s="966"/>
      <c r="EDG15" s="964"/>
      <c r="EDH15" s="964"/>
      <c r="EDI15" s="965"/>
      <c r="EDJ15" s="966"/>
      <c r="EDK15" s="964"/>
      <c r="EDL15" s="964"/>
      <c r="EDM15" s="965"/>
      <c r="EDN15" s="966"/>
      <c r="EDO15" s="964"/>
      <c r="EDP15" s="964"/>
      <c r="EDQ15" s="965"/>
      <c r="EDR15" s="966"/>
      <c r="EDS15" s="964"/>
      <c r="EDT15" s="964"/>
      <c r="EDU15" s="965"/>
      <c r="EDV15" s="966"/>
      <c r="EDW15" s="964"/>
      <c r="EDX15" s="964"/>
      <c r="EDY15" s="965"/>
      <c r="EDZ15" s="966"/>
      <c r="EEA15" s="964"/>
      <c r="EEB15" s="964"/>
      <c r="EEC15" s="965"/>
      <c r="EED15" s="966"/>
      <c r="EEE15" s="964"/>
      <c r="EEF15" s="964"/>
      <c r="EEG15" s="965"/>
      <c r="EEH15" s="966"/>
      <c r="EEI15" s="964"/>
      <c r="EEJ15" s="964"/>
      <c r="EEK15" s="965"/>
      <c r="EEL15" s="966"/>
      <c r="EEM15" s="964"/>
      <c r="EEN15" s="964"/>
      <c r="EEO15" s="965"/>
      <c r="EEP15" s="966"/>
      <c r="EEQ15" s="964"/>
      <c r="EER15" s="964"/>
      <c r="EES15" s="965"/>
      <c r="EET15" s="966"/>
      <c r="EEU15" s="964"/>
      <c r="EEV15" s="964"/>
      <c r="EEW15" s="965"/>
      <c r="EEX15" s="966"/>
      <c r="EEY15" s="964"/>
      <c r="EEZ15" s="964"/>
      <c r="EFA15" s="965"/>
      <c r="EFB15" s="966"/>
      <c r="EFC15" s="964"/>
      <c r="EFD15" s="964"/>
      <c r="EFE15" s="965"/>
      <c r="EFF15" s="966"/>
      <c r="EFG15" s="964"/>
      <c r="EFH15" s="964"/>
      <c r="EFI15" s="965"/>
      <c r="EFJ15" s="966"/>
      <c r="EFK15" s="964"/>
      <c r="EFL15" s="964"/>
      <c r="EFM15" s="965"/>
      <c r="EFN15" s="966"/>
      <c r="EFO15" s="964"/>
      <c r="EFP15" s="964"/>
      <c r="EFQ15" s="965"/>
      <c r="EFR15" s="966"/>
      <c r="EFS15" s="964"/>
      <c r="EFT15" s="964"/>
      <c r="EFU15" s="965"/>
      <c r="EFV15" s="966"/>
      <c r="EFW15" s="964"/>
      <c r="EFX15" s="964"/>
      <c r="EFY15" s="965"/>
      <c r="EFZ15" s="966"/>
      <c r="EGA15" s="964"/>
      <c r="EGB15" s="964"/>
      <c r="EGC15" s="965"/>
      <c r="EGD15" s="966"/>
      <c r="EGE15" s="964"/>
      <c r="EGF15" s="964"/>
      <c r="EGG15" s="965"/>
      <c r="EGH15" s="966"/>
      <c r="EGI15" s="964"/>
      <c r="EGJ15" s="964"/>
      <c r="EGK15" s="965"/>
      <c r="EGL15" s="966"/>
      <c r="EGM15" s="964"/>
      <c r="EGN15" s="964"/>
      <c r="EGO15" s="965"/>
      <c r="EGP15" s="966"/>
      <c r="EGQ15" s="964"/>
      <c r="EGR15" s="964"/>
      <c r="EGS15" s="965"/>
      <c r="EGT15" s="966"/>
      <c r="EGU15" s="964"/>
      <c r="EGV15" s="964"/>
      <c r="EGW15" s="965"/>
      <c r="EGX15" s="966"/>
      <c r="EGY15" s="964"/>
      <c r="EGZ15" s="964"/>
      <c r="EHA15" s="965"/>
      <c r="EHB15" s="966"/>
      <c r="EHC15" s="964"/>
      <c r="EHD15" s="964"/>
      <c r="EHE15" s="965"/>
      <c r="EHF15" s="966"/>
      <c r="EHG15" s="964"/>
      <c r="EHH15" s="964"/>
      <c r="EHI15" s="965"/>
      <c r="EHJ15" s="966"/>
      <c r="EHK15" s="964"/>
      <c r="EHL15" s="964"/>
      <c r="EHM15" s="965"/>
      <c r="EHN15" s="966"/>
      <c r="EHO15" s="964"/>
      <c r="EHP15" s="964"/>
      <c r="EHQ15" s="965"/>
      <c r="EHR15" s="966"/>
      <c r="EHS15" s="964"/>
      <c r="EHT15" s="964"/>
      <c r="EHU15" s="965"/>
      <c r="EHV15" s="966"/>
      <c r="EHW15" s="964"/>
      <c r="EHX15" s="964"/>
      <c r="EHY15" s="965"/>
      <c r="EHZ15" s="966"/>
      <c r="EIA15" s="964"/>
      <c r="EIB15" s="964"/>
      <c r="EIC15" s="965"/>
      <c r="EID15" s="966"/>
      <c r="EIE15" s="964"/>
      <c r="EIF15" s="964"/>
      <c r="EIG15" s="965"/>
      <c r="EIH15" s="966"/>
      <c r="EII15" s="964"/>
      <c r="EIJ15" s="964"/>
      <c r="EIK15" s="965"/>
      <c r="EIL15" s="966"/>
      <c r="EIM15" s="964"/>
      <c r="EIN15" s="964"/>
      <c r="EIO15" s="965"/>
      <c r="EIP15" s="966"/>
      <c r="EIQ15" s="964"/>
      <c r="EIR15" s="964"/>
      <c r="EIS15" s="965"/>
      <c r="EIT15" s="966"/>
      <c r="EIU15" s="964"/>
      <c r="EIV15" s="964"/>
      <c r="EIW15" s="965"/>
      <c r="EIX15" s="966"/>
      <c r="EIY15" s="964"/>
      <c r="EIZ15" s="964"/>
      <c r="EJA15" s="965"/>
      <c r="EJB15" s="966"/>
      <c r="EJC15" s="964"/>
      <c r="EJD15" s="964"/>
      <c r="EJE15" s="965"/>
      <c r="EJF15" s="966"/>
      <c r="EJG15" s="964"/>
      <c r="EJH15" s="964"/>
      <c r="EJI15" s="965"/>
      <c r="EJJ15" s="966"/>
      <c r="EJK15" s="964"/>
      <c r="EJL15" s="964"/>
      <c r="EJM15" s="965"/>
      <c r="EJN15" s="966"/>
      <c r="EJO15" s="964"/>
      <c r="EJP15" s="964"/>
      <c r="EJQ15" s="965"/>
      <c r="EJR15" s="966"/>
      <c r="EJS15" s="964"/>
      <c r="EJT15" s="964"/>
      <c r="EJU15" s="965"/>
      <c r="EJV15" s="966"/>
      <c r="EJW15" s="964"/>
      <c r="EJX15" s="964"/>
      <c r="EJY15" s="965"/>
      <c r="EJZ15" s="966"/>
      <c r="EKA15" s="964"/>
      <c r="EKB15" s="964"/>
      <c r="EKC15" s="965"/>
      <c r="EKD15" s="966"/>
      <c r="EKE15" s="964"/>
      <c r="EKF15" s="964"/>
      <c r="EKG15" s="965"/>
      <c r="EKH15" s="966"/>
      <c r="EKI15" s="964"/>
      <c r="EKJ15" s="964"/>
      <c r="EKK15" s="965"/>
      <c r="EKL15" s="966"/>
      <c r="EKM15" s="964"/>
      <c r="EKN15" s="964"/>
      <c r="EKO15" s="965"/>
      <c r="EKP15" s="966"/>
      <c r="EKQ15" s="964"/>
      <c r="EKR15" s="964"/>
      <c r="EKS15" s="965"/>
      <c r="EKT15" s="966"/>
      <c r="EKU15" s="964"/>
      <c r="EKV15" s="964"/>
      <c r="EKW15" s="965"/>
      <c r="EKX15" s="966"/>
      <c r="EKY15" s="964"/>
      <c r="EKZ15" s="964"/>
      <c r="ELA15" s="965"/>
      <c r="ELB15" s="966"/>
      <c r="ELC15" s="964"/>
      <c r="ELD15" s="964"/>
      <c r="ELE15" s="965"/>
      <c r="ELF15" s="966"/>
      <c r="ELG15" s="964"/>
      <c r="ELH15" s="964"/>
      <c r="ELI15" s="965"/>
      <c r="ELJ15" s="966"/>
      <c r="ELK15" s="964"/>
      <c r="ELL15" s="964"/>
      <c r="ELM15" s="965"/>
      <c r="ELN15" s="966"/>
      <c r="ELO15" s="964"/>
      <c r="ELP15" s="964"/>
      <c r="ELQ15" s="965"/>
      <c r="ELR15" s="966"/>
      <c r="ELS15" s="964"/>
      <c r="ELT15" s="964"/>
      <c r="ELU15" s="965"/>
      <c r="ELV15" s="966"/>
      <c r="ELW15" s="964"/>
      <c r="ELX15" s="964"/>
      <c r="ELY15" s="965"/>
      <c r="ELZ15" s="966"/>
      <c r="EMA15" s="964"/>
      <c r="EMB15" s="964"/>
      <c r="EMC15" s="965"/>
      <c r="EMD15" s="966"/>
      <c r="EME15" s="964"/>
      <c r="EMF15" s="964"/>
      <c r="EMG15" s="965"/>
      <c r="EMH15" s="966"/>
      <c r="EMI15" s="964"/>
      <c r="EMJ15" s="964"/>
      <c r="EMK15" s="965"/>
      <c r="EML15" s="966"/>
      <c r="EMM15" s="964"/>
      <c r="EMN15" s="964"/>
      <c r="EMO15" s="965"/>
      <c r="EMP15" s="966"/>
      <c r="EMQ15" s="964"/>
      <c r="EMR15" s="964"/>
      <c r="EMS15" s="965"/>
      <c r="EMT15" s="966"/>
      <c r="EMU15" s="964"/>
      <c r="EMV15" s="964"/>
      <c r="EMW15" s="965"/>
      <c r="EMX15" s="966"/>
      <c r="EMY15" s="964"/>
      <c r="EMZ15" s="964"/>
      <c r="ENA15" s="965"/>
      <c r="ENB15" s="966"/>
      <c r="ENC15" s="964"/>
      <c r="END15" s="964"/>
      <c r="ENE15" s="965"/>
      <c r="ENF15" s="966"/>
      <c r="ENG15" s="964"/>
      <c r="ENH15" s="964"/>
      <c r="ENI15" s="965"/>
      <c r="ENJ15" s="966"/>
      <c r="ENK15" s="964"/>
      <c r="ENL15" s="964"/>
      <c r="ENM15" s="965"/>
      <c r="ENN15" s="966"/>
      <c r="ENO15" s="964"/>
      <c r="ENP15" s="964"/>
      <c r="ENQ15" s="965"/>
      <c r="ENR15" s="966"/>
      <c r="ENS15" s="964"/>
      <c r="ENT15" s="964"/>
      <c r="ENU15" s="965"/>
      <c r="ENV15" s="966"/>
      <c r="ENW15" s="964"/>
      <c r="ENX15" s="964"/>
      <c r="ENY15" s="965"/>
      <c r="ENZ15" s="966"/>
      <c r="EOA15" s="964"/>
      <c r="EOB15" s="964"/>
      <c r="EOC15" s="965"/>
      <c r="EOD15" s="966"/>
      <c r="EOE15" s="964"/>
      <c r="EOF15" s="964"/>
      <c r="EOG15" s="965"/>
      <c r="EOH15" s="966"/>
      <c r="EOI15" s="964"/>
      <c r="EOJ15" s="964"/>
      <c r="EOK15" s="965"/>
      <c r="EOL15" s="966"/>
      <c r="EOM15" s="964"/>
      <c r="EON15" s="964"/>
      <c r="EOO15" s="965"/>
      <c r="EOP15" s="966"/>
      <c r="EOQ15" s="964"/>
      <c r="EOR15" s="964"/>
      <c r="EOS15" s="965"/>
      <c r="EOT15" s="966"/>
      <c r="EOU15" s="964"/>
      <c r="EOV15" s="964"/>
      <c r="EOW15" s="965"/>
      <c r="EOX15" s="966"/>
      <c r="EOY15" s="964"/>
      <c r="EOZ15" s="964"/>
      <c r="EPA15" s="965"/>
      <c r="EPB15" s="966"/>
      <c r="EPC15" s="964"/>
      <c r="EPD15" s="964"/>
      <c r="EPE15" s="965"/>
      <c r="EPF15" s="966"/>
      <c r="EPG15" s="964"/>
      <c r="EPH15" s="964"/>
      <c r="EPI15" s="965"/>
      <c r="EPJ15" s="966"/>
      <c r="EPK15" s="964"/>
      <c r="EPL15" s="964"/>
      <c r="EPM15" s="965"/>
      <c r="EPN15" s="966"/>
      <c r="EPO15" s="964"/>
      <c r="EPP15" s="964"/>
      <c r="EPQ15" s="965"/>
      <c r="EPR15" s="966"/>
      <c r="EPS15" s="964"/>
      <c r="EPT15" s="964"/>
      <c r="EPU15" s="965"/>
      <c r="EPV15" s="966"/>
      <c r="EPW15" s="964"/>
      <c r="EPX15" s="964"/>
      <c r="EPY15" s="965"/>
      <c r="EPZ15" s="966"/>
      <c r="EQA15" s="964"/>
      <c r="EQB15" s="964"/>
      <c r="EQC15" s="965"/>
      <c r="EQD15" s="966"/>
      <c r="EQE15" s="964"/>
      <c r="EQF15" s="964"/>
      <c r="EQG15" s="965"/>
      <c r="EQH15" s="966"/>
      <c r="EQI15" s="964"/>
      <c r="EQJ15" s="964"/>
      <c r="EQK15" s="965"/>
      <c r="EQL15" s="966"/>
      <c r="EQM15" s="964"/>
      <c r="EQN15" s="964"/>
      <c r="EQO15" s="965"/>
      <c r="EQP15" s="966"/>
      <c r="EQQ15" s="964"/>
      <c r="EQR15" s="964"/>
      <c r="EQS15" s="965"/>
      <c r="EQT15" s="966"/>
      <c r="EQU15" s="964"/>
      <c r="EQV15" s="964"/>
      <c r="EQW15" s="965"/>
      <c r="EQX15" s="966"/>
      <c r="EQY15" s="964"/>
      <c r="EQZ15" s="964"/>
      <c r="ERA15" s="965"/>
      <c r="ERB15" s="966"/>
      <c r="ERC15" s="964"/>
      <c r="ERD15" s="964"/>
      <c r="ERE15" s="965"/>
      <c r="ERF15" s="966"/>
      <c r="ERG15" s="964"/>
      <c r="ERH15" s="964"/>
      <c r="ERI15" s="965"/>
      <c r="ERJ15" s="966"/>
      <c r="ERK15" s="964"/>
      <c r="ERL15" s="964"/>
      <c r="ERM15" s="965"/>
      <c r="ERN15" s="966"/>
      <c r="ERO15" s="964"/>
      <c r="ERP15" s="964"/>
      <c r="ERQ15" s="965"/>
      <c r="ERR15" s="966"/>
      <c r="ERS15" s="964"/>
      <c r="ERT15" s="964"/>
      <c r="ERU15" s="965"/>
      <c r="ERV15" s="966"/>
      <c r="ERW15" s="964"/>
      <c r="ERX15" s="964"/>
      <c r="ERY15" s="965"/>
      <c r="ERZ15" s="966"/>
      <c r="ESA15" s="964"/>
      <c r="ESB15" s="964"/>
      <c r="ESC15" s="965"/>
      <c r="ESD15" s="966"/>
      <c r="ESE15" s="964"/>
      <c r="ESF15" s="964"/>
      <c r="ESG15" s="965"/>
      <c r="ESH15" s="966"/>
      <c r="ESI15" s="964"/>
      <c r="ESJ15" s="964"/>
      <c r="ESK15" s="965"/>
      <c r="ESL15" s="966"/>
      <c r="ESM15" s="964"/>
      <c r="ESN15" s="964"/>
      <c r="ESO15" s="965"/>
      <c r="ESP15" s="966"/>
      <c r="ESQ15" s="964"/>
      <c r="ESR15" s="964"/>
      <c r="ESS15" s="965"/>
      <c r="EST15" s="966"/>
      <c r="ESU15" s="964"/>
      <c r="ESV15" s="964"/>
      <c r="ESW15" s="965"/>
      <c r="ESX15" s="966"/>
      <c r="ESY15" s="964"/>
      <c r="ESZ15" s="964"/>
      <c r="ETA15" s="965"/>
      <c r="ETB15" s="966"/>
      <c r="ETC15" s="964"/>
      <c r="ETD15" s="964"/>
      <c r="ETE15" s="965"/>
      <c r="ETF15" s="966"/>
      <c r="ETG15" s="964"/>
      <c r="ETH15" s="964"/>
      <c r="ETI15" s="965"/>
      <c r="ETJ15" s="966"/>
      <c r="ETK15" s="964"/>
      <c r="ETL15" s="964"/>
      <c r="ETM15" s="965"/>
      <c r="ETN15" s="966"/>
      <c r="ETO15" s="964"/>
      <c r="ETP15" s="964"/>
      <c r="ETQ15" s="965"/>
      <c r="ETR15" s="966"/>
      <c r="ETS15" s="964"/>
      <c r="ETT15" s="964"/>
      <c r="ETU15" s="965"/>
      <c r="ETV15" s="966"/>
      <c r="ETW15" s="964"/>
      <c r="ETX15" s="964"/>
      <c r="ETY15" s="965"/>
      <c r="ETZ15" s="966"/>
      <c r="EUA15" s="964"/>
      <c r="EUB15" s="964"/>
      <c r="EUC15" s="965"/>
      <c r="EUD15" s="966"/>
      <c r="EUE15" s="964"/>
      <c r="EUF15" s="964"/>
      <c r="EUG15" s="965"/>
      <c r="EUH15" s="966"/>
      <c r="EUI15" s="964"/>
      <c r="EUJ15" s="964"/>
      <c r="EUK15" s="965"/>
      <c r="EUL15" s="966"/>
      <c r="EUM15" s="964"/>
      <c r="EUN15" s="964"/>
      <c r="EUO15" s="965"/>
      <c r="EUP15" s="966"/>
      <c r="EUQ15" s="964"/>
      <c r="EUR15" s="964"/>
      <c r="EUS15" s="965"/>
      <c r="EUT15" s="966"/>
      <c r="EUU15" s="964"/>
      <c r="EUV15" s="964"/>
      <c r="EUW15" s="965"/>
      <c r="EUX15" s="966"/>
      <c r="EUY15" s="964"/>
      <c r="EUZ15" s="964"/>
      <c r="EVA15" s="965"/>
      <c r="EVB15" s="966"/>
      <c r="EVC15" s="964"/>
      <c r="EVD15" s="964"/>
      <c r="EVE15" s="965"/>
      <c r="EVF15" s="966"/>
      <c r="EVG15" s="964"/>
      <c r="EVH15" s="964"/>
      <c r="EVI15" s="965"/>
      <c r="EVJ15" s="966"/>
      <c r="EVK15" s="964"/>
      <c r="EVL15" s="964"/>
      <c r="EVM15" s="965"/>
      <c r="EVN15" s="966"/>
      <c r="EVO15" s="964"/>
      <c r="EVP15" s="964"/>
      <c r="EVQ15" s="965"/>
      <c r="EVR15" s="966"/>
      <c r="EVS15" s="964"/>
      <c r="EVT15" s="964"/>
      <c r="EVU15" s="965"/>
      <c r="EVV15" s="966"/>
      <c r="EVW15" s="964"/>
      <c r="EVX15" s="964"/>
      <c r="EVY15" s="965"/>
      <c r="EVZ15" s="966"/>
      <c r="EWA15" s="964"/>
      <c r="EWB15" s="964"/>
      <c r="EWC15" s="965"/>
      <c r="EWD15" s="966"/>
      <c r="EWE15" s="964"/>
      <c r="EWF15" s="964"/>
      <c r="EWG15" s="965"/>
      <c r="EWH15" s="966"/>
      <c r="EWI15" s="964"/>
      <c r="EWJ15" s="964"/>
      <c r="EWK15" s="965"/>
      <c r="EWL15" s="966"/>
      <c r="EWM15" s="964"/>
      <c r="EWN15" s="964"/>
      <c r="EWO15" s="965"/>
      <c r="EWP15" s="966"/>
      <c r="EWQ15" s="964"/>
      <c r="EWR15" s="964"/>
      <c r="EWS15" s="965"/>
      <c r="EWT15" s="966"/>
      <c r="EWU15" s="964"/>
      <c r="EWV15" s="964"/>
      <c r="EWW15" s="965"/>
      <c r="EWX15" s="966"/>
      <c r="EWY15" s="964"/>
      <c r="EWZ15" s="964"/>
      <c r="EXA15" s="965"/>
      <c r="EXB15" s="966"/>
      <c r="EXC15" s="964"/>
      <c r="EXD15" s="964"/>
      <c r="EXE15" s="965"/>
      <c r="EXF15" s="966"/>
      <c r="EXG15" s="964"/>
      <c r="EXH15" s="964"/>
      <c r="EXI15" s="965"/>
      <c r="EXJ15" s="966"/>
      <c r="EXK15" s="964"/>
      <c r="EXL15" s="964"/>
      <c r="EXM15" s="965"/>
      <c r="EXN15" s="966"/>
      <c r="EXO15" s="964"/>
      <c r="EXP15" s="964"/>
      <c r="EXQ15" s="965"/>
      <c r="EXR15" s="966"/>
      <c r="EXS15" s="964"/>
      <c r="EXT15" s="964"/>
      <c r="EXU15" s="965"/>
      <c r="EXV15" s="966"/>
      <c r="EXW15" s="964"/>
      <c r="EXX15" s="964"/>
      <c r="EXY15" s="965"/>
      <c r="EXZ15" s="966"/>
      <c r="EYA15" s="964"/>
      <c r="EYB15" s="964"/>
      <c r="EYC15" s="965"/>
      <c r="EYD15" s="966"/>
      <c r="EYE15" s="964"/>
      <c r="EYF15" s="964"/>
      <c r="EYG15" s="965"/>
      <c r="EYH15" s="966"/>
      <c r="EYI15" s="964"/>
      <c r="EYJ15" s="964"/>
      <c r="EYK15" s="965"/>
      <c r="EYL15" s="966"/>
      <c r="EYM15" s="964"/>
      <c r="EYN15" s="964"/>
      <c r="EYO15" s="965"/>
      <c r="EYP15" s="966"/>
      <c r="EYQ15" s="964"/>
      <c r="EYR15" s="964"/>
      <c r="EYS15" s="965"/>
      <c r="EYT15" s="966"/>
      <c r="EYU15" s="964"/>
      <c r="EYV15" s="964"/>
      <c r="EYW15" s="965"/>
      <c r="EYX15" s="966"/>
      <c r="EYY15" s="964"/>
      <c r="EYZ15" s="964"/>
      <c r="EZA15" s="965"/>
      <c r="EZB15" s="966"/>
      <c r="EZC15" s="964"/>
      <c r="EZD15" s="964"/>
      <c r="EZE15" s="965"/>
      <c r="EZF15" s="966"/>
      <c r="EZG15" s="964"/>
      <c r="EZH15" s="964"/>
      <c r="EZI15" s="965"/>
      <c r="EZJ15" s="966"/>
      <c r="EZK15" s="964"/>
      <c r="EZL15" s="964"/>
      <c r="EZM15" s="965"/>
      <c r="EZN15" s="966"/>
      <c r="EZO15" s="964"/>
      <c r="EZP15" s="964"/>
      <c r="EZQ15" s="965"/>
      <c r="EZR15" s="966"/>
      <c r="EZS15" s="964"/>
      <c r="EZT15" s="964"/>
      <c r="EZU15" s="965"/>
      <c r="EZV15" s="966"/>
      <c r="EZW15" s="964"/>
      <c r="EZX15" s="964"/>
      <c r="EZY15" s="965"/>
      <c r="EZZ15" s="966"/>
      <c r="FAA15" s="964"/>
      <c r="FAB15" s="964"/>
      <c r="FAC15" s="965"/>
      <c r="FAD15" s="966"/>
      <c r="FAE15" s="964"/>
      <c r="FAF15" s="964"/>
      <c r="FAG15" s="965"/>
      <c r="FAH15" s="966"/>
      <c r="FAI15" s="964"/>
      <c r="FAJ15" s="964"/>
      <c r="FAK15" s="965"/>
      <c r="FAL15" s="966"/>
      <c r="FAM15" s="964"/>
      <c r="FAN15" s="964"/>
      <c r="FAO15" s="965"/>
      <c r="FAP15" s="966"/>
      <c r="FAQ15" s="964"/>
      <c r="FAR15" s="964"/>
      <c r="FAS15" s="965"/>
      <c r="FAT15" s="966"/>
      <c r="FAU15" s="964"/>
      <c r="FAV15" s="964"/>
      <c r="FAW15" s="965"/>
      <c r="FAX15" s="966"/>
      <c r="FAY15" s="964"/>
      <c r="FAZ15" s="964"/>
      <c r="FBA15" s="965"/>
      <c r="FBB15" s="966"/>
      <c r="FBC15" s="964"/>
      <c r="FBD15" s="964"/>
      <c r="FBE15" s="965"/>
      <c r="FBF15" s="966"/>
      <c r="FBG15" s="964"/>
      <c r="FBH15" s="964"/>
      <c r="FBI15" s="965"/>
      <c r="FBJ15" s="966"/>
      <c r="FBK15" s="964"/>
      <c r="FBL15" s="964"/>
      <c r="FBM15" s="965"/>
      <c r="FBN15" s="966"/>
      <c r="FBO15" s="964"/>
      <c r="FBP15" s="964"/>
      <c r="FBQ15" s="965"/>
      <c r="FBR15" s="966"/>
      <c r="FBS15" s="964"/>
      <c r="FBT15" s="964"/>
      <c r="FBU15" s="965"/>
      <c r="FBV15" s="966"/>
      <c r="FBW15" s="964"/>
      <c r="FBX15" s="964"/>
      <c r="FBY15" s="965"/>
      <c r="FBZ15" s="966"/>
      <c r="FCA15" s="964"/>
      <c r="FCB15" s="964"/>
      <c r="FCC15" s="965"/>
      <c r="FCD15" s="966"/>
      <c r="FCE15" s="964"/>
      <c r="FCF15" s="964"/>
      <c r="FCG15" s="965"/>
      <c r="FCH15" s="966"/>
      <c r="FCI15" s="964"/>
      <c r="FCJ15" s="964"/>
      <c r="FCK15" s="965"/>
      <c r="FCL15" s="966"/>
      <c r="FCM15" s="964"/>
      <c r="FCN15" s="964"/>
      <c r="FCO15" s="965"/>
      <c r="FCP15" s="966"/>
      <c r="FCQ15" s="964"/>
      <c r="FCR15" s="964"/>
      <c r="FCS15" s="965"/>
      <c r="FCT15" s="966"/>
      <c r="FCU15" s="964"/>
      <c r="FCV15" s="964"/>
      <c r="FCW15" s="965"/>
      <c r="FCX15" s="966"/>
      <c r="FCY15" s="964"/>
      <c r="FCZ15" s="964"/>
      <c r="FDA15" s="965"/>
      <c r="FDB15" s="966"/>
      <c r="FDC15" s="964"/>
      <c r="FDD15" s="964"/>
      <c r="FDE15" s="965"/>
      <c r="FDF15" s="966"/>
      <c r="FDG15" s="964"/>
      <c r="FDH15" s="964"/>
      <c r="FDI15" s="965"/>
      <c r="FDJ15" s="966"/>
      <c r="FDK15" s="964"/>
      <c r="FDL15" s="964"/>
      <c r="FDM15" s="965"/>
      <c r="FDN15" s="966"/>
      <c r="FDO15" s="964"/>
      <c r="FDP15" s="964"/>
      <c r="FDQ15" s="965"/>
      <c r="FDR15" s="966"/>
      <c r="FDS15" s="964"/>
      <c r="FDT15" s="964"/>
      <c r="FDU15" s="965"/>
      <c r="FDV15" s="966"/>
      <c r="FDW15" s="964"/>
      <c r="FDX15" s="964"/>
      <c r="FDY15" s="965"/>
      <c r="FDZ15" s="966"/>
      <c r="FEA15" s="964"/>
      <c r="FEB15" s="964"/>
      <c r="FEC15" s="965"/>
      <c r="FED15" s="966"/>
      <c r="FEE15" s="964"/>
      <c r="FEF15" s="964"/>
      <c r="FEG15" s="965"/>
      <c r="FEH15" s="966"/>
      <c r="FEI15" s="964"/>
      <c r="FEJ15" s="964"/>
      <c r="FEK15" s="965"/>
      <c r="FEL15" s="966"/>
      <c r="FEM15" s="964"/>
      <c r="FEN15" s="964"/>
      <c r="FEO15" s="965"/>
      <c r="FEP15" s="966"/>
      <c r="FEQ15" s="964"/>
      <c r="FER15" s="964"/>
      <c r="FES15" s="965"/>
      <c r="FET15" s="966"/>
      <c r="FEU15" s="964"/>
      <c r="FEV15" s="964"/>
      <c r="FEW15" s="965"/>
      <c r="FEX15" s="966"/>
      <c r="FEY15" s="964"/>
      <c r="FEZ15" s="964"/>
      <c r="FFA15" s="965"/>
      <c r="FFB15" s="966"/>
      <c r="FFC15" s="964"/>
      <c r="FFD15" s="964"/>
      <c r="FFE15" s="965"/>
      <c r="FFF15" s="966"/>
      <c r="FFG15" s="964"/>
      <c r="FFH15" s="964"/>
      <c r="FFI15" s="965"/>
      <c r="FFJ15" s="966"/>
      <c r="FFK15" s="964"/>
      <c r="FFL15" s="964"/>
      <c r="FFM15" s="965"/>
      <c r="FFN15" s="966"/>
      <c r="FFO15" s="964"/>
      <c r="FFP15" s="964"/>
      <c r="FFQ15" s="965"/>
      <c r="FFR15" s="966"/>
      <c r="FFS15" s="964"/>
      <c r="FFT15" s="964"/>
      <c r="FFU15" s="965"/>
      <c r="FFV15" s="966"/>
      <c r="FFW15" s="964"/>
      <c r="FFX15" s="964"/>
      <c r="FFY15" s="965"/>
      <c r="FFZ15" s="966"/>
      <c r="FGA15" s="964"/>
      <c r="FGB15" s="964"/>
      <c r="FGC15" s="965"/>
      <c r="FGD15" s="966"/>
      <c r="FGE15" s="964"/>
      <c r="FGF15" s="964"/>
      <c r="FGG15" s="965"/>
      <c r="FGH15" s="966"/>
      <c r="FGI15" s="964"/>
      <c r="FGJ15" s="964"/>
      <c r="FGK15" s="965"/>
      <c r="FGL15" s="966"/>
      <c r="FGM15" s="964"/>
      <c r="FGN15" s="964"/>
      <c r="FGO15" s="965"/>
      <c r="FGP15" s="966"/>
      <c r="FGQ15" s="964"/>
      <c r="FGR15" s="964"/>
      <c r="FGS15" s="965"/>
      <c r="FGT15" s="966"/>
      <c r="FGU15" s="964"/>
      <c r="FGV15" s="964"/>
      <c r="FGW15" s="965"/>
      <c r="FGX15" s="966"/>
      <c r="FGY15" s="964"/>
      <c r="FGZ15" s="964"/>
      <c r="FHA15" s="965"/>
      <c r="FHB15" s="966"/>
      <c r="FHC15" s="964"/>
      <c r="FHD15" s="964"/>
      <c r="FHE15" s="965"/>
      <c r="FHF15" s="966"/>
      <c r="FHG15" s="964"/>
      <c r="FHH15" s="964"/>
      <c r="FHI15" s="965"/>
      <c r="FHJ15" s="966"/>
      <c r="FHK15" s="964"/>
      <c r="FHL15" s="964"/>
      <c r="FHM15" s="965"/>
      <c r="FHN15" s="966"/>
      <c r="FHO15" s="964"/>
      <c r="FHP15" s="964"/>
      <c r="FHQ15" s="965"/>
      <c r="FHR15" s="966"/>
      <c r="FHS15" s="964"/>
      <c r="FHT15" s="964"/>
      <c r="FHU15" s="965"/>
      <c r="FHV15" s="966"/>
      <c r="FHW15" s="964"/>
      <c r="FHX15" s="964"/>
      <c r="FHY15" s="965"/>
      <c r="FHZ15" s="966"/>
      <c r="FIA15" s="964"/>
      <c r="FIB15" s="964"/>
      <c r="FIC15" s="965"/>
      <c r="FID15" s="966"/>
      <c r="FIE15" s="964"/>
      <c r="FIF15" s="964"/>
      <c r="FIG15" s="965"/>
      <c r="FIH15" s="966"/>
      <c r="FII15" s="964"/>
      <c r="FIJ15" s="964"/>
      <c r="FIK15" s="965"/>
      <c r="FIL15" s="966"/>
      <c r="FIM15" s="964"/>
      <c r="FIN15" s="964"/>
      <c r="FIO15" s="965"/>
      <c r="FIP15" s="966"/>
      <c r="FIQ15" s="964"/>
      <c r="FIR15" s="964"/>
      <c r="FIS15" s="965"/>
      <c r="FIT15" s="966"/>
      <c r="FIU15" s="964"/>
      <c r="FIV15" s="964"/>
      <c r="FIW15" s="965"/>
      <c r="FIX15" s="966"/>
      <c r="FIY15" s="964"/>
      <c r="FIZ15" s="964"/>
      <c r="FJA15" s="965"/>
      <c r="FJB15" s="966"/>
      <c r="FJC15" s="964"/>
      <c r="FJD15" s="964"/>
      <c r="FJE15" s="965"/>
      <c r="FJF15" s="966"/>
      <c r="FJG15" s="964"/>
      <c r="FJH15" s="964"/>
      <c r="FJI15" s="965"/>
      <c r="FJJ15" s="966"/>
      <c r="FJK15" s="964"/>
      <c r="FJL15" s="964"/>
      <c r="FJM15" s="965"/>
      <c r="FJN15" s="966"/>
      <c r="FJO15" s="964"/>
      <c r="FJP15" s="964"/>
      <c r="FJQ15" s="965"/>
      <c r="FJR15" s="966"/>
      <c r="FJS15" s="964"/>
      <c r="FJT15" s="964"/>
      <c r="FJU15" s="965"/>
      <c r="FJV15" s="966"/>
      <c r="FJW15" s="964"/>
      <c r="FJX15" s="964"/>
      <c r="FJY15" s="965"/>
      <c r="FJZ15" s="966"/>
      <c r="FKA15" s="964"/>
      <c r="FKB15" s="964"/>
      <c r="FKC15" s="965"/>
      <c r="FKD15" s="966"/>
      <c r="FKE15" s="964"/>
      <c r="FKF15" s="964"/>
      <c r="FKG15" s="965"/>
      <c r="FKH15" s="966"/>
      <c r="FKI15" s="964"/>
      <c r="FKJ15" s="964"/>
      <c r="FKK15" s="965"/>
      <c r="FKL15" s="966"/>
      <c r="FKM15" s="964"/>
      <c r="FKN15" s="964"/>
      <c r="FKO15" s="965"/>
      <c r="FKP15" s="966"/>
      <c r="FKQ15" s="964"/>
      <c r="FKR15" s="964"/>
      <c r="FKS15" s="965"/>
      <c r="FKT15" s="966"/>
      <c r="FKU15" s="964"/>
      <c r="FKV15" s="964"/>
      <c r="FKW15" s="965"/>
      <c r="FKX15" s="966"/>
      <c r="FKY15" s="964"/>
      <c r="FKZ15" s="964"/>
      <c r="FLA15" s="965"/>
      <c r="FLB15" s="966"/>
      <c r="FLC15" s="964"/>
      <c r="FLD15" s="964"/>
      <c r="FLE15" s="965"/>
      <c r="FLF15" s="966"/>
      <c r="FLG15" s="964"/>
      <c r="FLH15" s="964"/>
      <c r="FLI15" s="965"/>
      <c r="FLJ15" s="966"/>
      <c r="FLK15" s="964"/>
      <c r="FLL15" s="964"/>
      <c r="FLM15" s="965"/>
      <c r="FLN15" s="966"/>
      <c r="FLO15" s="964"/>
      <c r="FLP15" s="964"/>
      <c r="FLQ15" s="965"/>
      <c r="FLR15" s="966"/>
      <c r="FLS15" s="964"/>
      <c r="FLT15" s="964"/>
      <c r="FLU15" s="965"/>
      <c r="FLV15" s="966"/>
      <c r="FLW15" s="964"/>
      <c r="FLX15" s="964"/>
      <c r="FLY15" s="965"/>
      <c r="FLZ15" s="966"/>
      <c r="FMA15" s="964"/>
      <c r="FMB15" s="964"/>
      <c r="FMC15" s="965"/>
      <c r="FMD15" s="966"/>
      <c r="FME15" s="964"/>
      <c r="FMF15" s="964"/>
      <c r="FMG15" s="965"/>
      <c r="FMH15" s="966"/>
      <c r="FMI15" s="964"/>
      <c r="FMJ15" s="964"/>
      <c r="FMK15" s="965"/>
      <c r="FML15" s="966"/>
      <c r="FMM15" s="964"/>
      <c r="FMN15" s="964"/>
      <c r="FMO15" s="965"/>
      <c r="FMP15" s="966"/>
      <c r="FMQ15" s="964"/>
      <c r="FMR15" s="964"/>
      <c r="FMS15" s="965"/>
      <c r="FMT15" s="966"/>
      <c r="FMU15" s="964"/>
      <c r="FMV15" s="964"/>
      <c r="FMW15" s="965"/>
      <c r="FMX15" s="966"/>
      <c r="FMY15" s="964"/>
      <c r="FMZ15" s="964"/>
      <c r="FNA15" s="965"/>
      <c r="FNB15" s="966"/>
      <c r="FNC15" s="964"/>
      <c r="FND15" s="964"/>
      <c r="FNE15" s="965"/>
      <c r="FNF15" s="966"/>
      <c r="FNG15" s="964"/>
      <c r="FNH15" s="964"/>
      <c r="FNI15" s="965"/>
      <c r="FNJ15" s="966"/>
      <c r="FNK15" s="964"/>
      <c r="FNL15" s="964"/>
      <c r="FNM15" s="965"/>
      <c r="FNN15" s="966"/>
      <c r="FNO15" s="964"/>
      <c r="FNP15" s="964"/>
      <c r="FNQ15" s="965"/>
      <c r="FNR15" s="966"/>
      <c r="FNS15" s="964"/>
      <c r="FNT15" s="964"/>
      <c r="FNU15" s="965"/>
      <c r="FNV15" s="966"/>
      <c r="FNW15" s="964"/>
      <c r="FNX15" s="964"/>
      <c r="FNY15" s="965"/>
      <c r="FNZ15" s="966"/>
      <c r="FOA15" s="964"/>
      <c r="FOB15" s="964"/>
      <c r="FOC15" s="965"/>
      <c r="FOD15" s="966"/>
      <c r="FOE15" s="964"/>
      <c r="FOF15" s="964"/>
      <c r="FOG15" s="965"/>
      <c r="FOH15" s="966"/>
      <c r="FOI15" s="964"/>
      <c r="FOJ15" s="964"/>
      <c r="FOK15" s="965"/>
      <c r="FOL15" s="966"/>
      <c r="FOM15" s="964"/>
      <c r="FON15" s="964"/>
      <c r="FOO15" s="965"/>
      <c r="FOP15" s="966"/>
      <c r="FOQ15" s="964"/>
      <c r="FOR15" s="964"/>
      <c r="FOS15" s="965"/>
      <c r="FOT15" s="966"/>
      <c r="FOU15" s="964"/>
      <c r="FOV15" s="964"/>
      <c r="FOW15" s="965"/>
      <c r="FOX15" s="966"/>
      <c r="FOY15" s="964"/>
      <c r="FOZ15" s="964"/>
      <c r="FPA15" s="965"/>
      <c r="FPB15" s="966"/>
      <c r="FPC15" s="964"/>
      <c r="FPD15" s="964"/>
      <c r="FPE15" s="965"/>
      <c r="FPF15" s="966"/>
      <c r="FPG15" s="964"/>
      <c r="FPH15" s="964"/>
      <c r="FPI15" s="965"/>
      <c r="FPJ15" s="966"/>
      <c r="FPK15" s="964"/>
      <c r="FPL15" s="964"/>
      <c r="FPM15" s="965"/>
      <c r="FPN15" s="966"/>
      <c r="FPO15" s="964"/>
      <c r="FPP15" s="964"/>
      <c r="FPQ15" s="965"/>
      <c r="FPR15" s="966"/>
      <c r="FPS15" s="964"/>
      <c r="FPT15" s="964"/>
      <c r="FPU15" s="965"/>
      <c r="FPV15" s="966"/>
      <c r="FPW15" s="964"/>
      <c r="FPX15" s="964"/>
      <c r="FPY15" s="965"/>
      <c r="FPZ15" s="966"/>
      <c r="FQA15" s="964"/>
      <c r="FQB15" s="964"/>
      <c r="FQC15" s="965"/>
      <c r="FQD15" s="966"/>
      <c r="FQE15" s="964"/>
      <c r="FQF15" s="964"/>
      <c r="FQG15" s="965"/>
      <c r="FQH15" s="966"/>
      <c r="FQI15" s="964"/>
      <c r="FQJ15" s="964"/>
      <c r="FQK15" s="965"/>
      <c r="FQL15" s="966"/>
      <c r="FQM15" s="964"/>
      <c r="FQN15" s="964"/>
      <c r="FQO15" s="965"/>
      <c r="FQP15" s="966"/>
      <c r="FQQ15" s="964"/>
      <c r="FQR15" s="964"/>
      <c r="FQS15" s="965"/>
      <c r="FQT15" s="966"/>
      <c r="FQU15" s="964"/>
      <c r="FQV15" s="964"/>
      <c r="FQW15" s="965"/>
      <c r="FQX15" s="966"/>
      <c r="FQY15" s="964"/>
      <c r="FQZ15" s="964"/>
      <c r="FRA15" s="965"/>
      <c r="FRB15" s="966"/>
      <c r="FRC15" s="964"/>
      <c r="FRD15" s="964"/>
      <c r="FRE15" s="965"/>
      <c r="FRF15" s="966"/>
      <c r="FRG15" s="964"/>
      <c r="FRH15" s="964"/>
      <c r="FRI15" s="965"/>
      <c r="FRJ15" s="966"/>
      <c r="FRK15" s="964"/>
      <c r="FRL15" s="964"/>
      <c r="FRM15" s="965"/>
      <c r="FRN15" s="966"/>
      <c r="FRO15" s="964"/>
      <c r="FRP15" s="964"/>
      <c r="FRQ15" s="965"/>
      <c r="FRR15" s="966"/>
      <c r="FRS15" s="964"/>
      <c r="FRT15" s="964"/>
      <c r="FRU15" s="965"/>
      <c r="FRV15" s="966"/>
      <c r="FRW15" s="964"/>
      <c r="FRX15" s="964"/>
      <c r="FRY15" s="965"/>
      <c r="FRZ15" s="966"/>
      <c r="FSA15" s="964"/>
      <c r="FSB15" s="964"/>
      <c r="FSC15" s="965"/>
      <c r="FSD15" s="966"/>
      <c r="FSE15" s="964"/>
      <c r="FSF15" s="964"/>
      <c r="FSG15" s="965"/>
      <c r="FSH15" s="966"/>
      <c r="FSI15" s="964"/>
      <c r="FSJ15" s="964"/>
      <c r="FSK15" s="965"/>
      <c r="FSL15" s="966"/>
      <c r="FSM15" s="964"/>
      <c r="FSN15" s="964"/>
      <c r="FSO15" s="965"/>
      <c r="FSP15" s="966"/>
      <c r="FSQ15" s="964"/>
      <c r="FSR15" s="964"/>
      <c r="FSS15" s="965"/>
      <c r="FST15" s="966"/>
      <c r="FSU15" s="964"/>
      <c r="FSV15" s="964"/>
      <c r="FSW15" s="965"/>
      <c r="FSX15" s="966"/>
      <c r="FSY15" s="964"/>
      <c r="FSZ15" s="964"/>
      <c r="FTA15" s="965"/>
      <c r="FTB15" s="966"/>
      <c r="FTC15" s="964"/>
      <c r="FTD15" s="964"/>
      <c r="FTE15" s="965"/>
      <c r="FTF15" s="966"/>
      <c r="FTG15" s="964"/>
      <c r="FTH15" s="964"/>
      <c r="FTI15" s="965"/>
      <c r="FTJ15" s="966"/>
      <c r="FTK15" s="964"/>
      <c r="FTL15" s="964"/>
      <c r="FTM15" s="965"/>
      <c r="FTN15" s="966"/>
      <c r="FTO15" s="964"/>
      <c r="FTP15" s="964"/>
      <c r="FTQ15" s="965"/>
      <c r="FTR15" s="966"/>
      <c r="FTS15" s="964"/>
      <c r="FTT15" s="964"/>
      <c r="FTU15" s="965"/>
      <c r="FTV15" s="966"/>
      <c r="FTW15" s="964"/>
      <c r="FTX15" s="964"/>
      <c r="FTY15" s="965"/>
      <c r="FTZ15" s="966"/>
      <c r="FUA15" s="964"/>
      <c r="FUB15" s="964"/>
      <c r="FUC15" s="965"/>
      <c r="FUD15" s="966"/>
      <c r="FUE15" s="964"/>
      <c r="FUF15" s="964"/>
      <c r="FUG15" s="965"/>
      <c r="FUH15" s="966"/>
      <c r="FUI15" s="964"/>
      <c r="FUJ15" s="964"/>
      <c r="FUK15" s="965"/>
      <c r="FUL15" s="966"/>
      <c r="FUM15" s="964"/>
      <c r="FUN15" s="964"/>
      <c r="FUO15" s="965"/>
      <c r="FUP15" s="966"/>
      <c r="FUQ15" s="964"/>
      <c r="FUR15" s="964"/>
      <c r="FUS15" s="965"/>
      <c r="FUT15" s="966"/>
      <c r="FUU15" s="964"/>
      <c r="FUV15" s="964"/>
      <c r="FUW15" s="965"/>
      <c r="FUX15" s="966"/>
      <c r="FUY15" s="964"/>
      <c r="FUZ15" s="964"/>
      <c r="FVA15" s="965"/>
      <c r="FVB15" s="966"/>
      <c r="FVC15" s="964"/>
      <c r="FVD15" s="964"/>
      <c r="FVE15" s="965"/>
      <c r="FVF15" s="966"/>
      <c r="FVG15" s="964"/>
      <c r="FVH15" s="964"/>
      <c r="FVI15" s="965"/>
      <c r="FVJ15" s="966"/>
      <c r="FVK15" s="964"/>
      <c r="FVL15" s="964"/>
      <c r="FVM15" s="965"/>
      <c r="FVN15" s="966"/>
      <c r="FVO15" s="964"/>
      <c r="FVP15" s="964"/>
      <c r="FVQ15" s="965"/>
      <c r="FVR15" s="966"/>
      <c r="FVS15" s="964"/>
      <c r="FVT15" s="964"/>
      <c r="FVU15" s="965"/>
      <c r="FVV15" s="966"/>
      <c r="FVW15" s="964"/>
      <c r="FVX15" s="964"/>
      <c r="FVY15" s="965"/>
      <c r="FVZ15" s="966"/>
      <c r="FWA15" s="964"/>
      <c r="FWB15" s="964"/>
      <c r="FWC15" s="965"/>
      <c r="FWD15" s="966"/>
      <c r="FWE15" s="964"/>
      <c r="FWF15" s="964"/>
      <c r="FWG15" s="965"/>
      <c r="FWH15" s="966"/>
      <c r="FWI15" s="964"/>
      <c r="FWJ15" s="964"/>
      <c r="FWK15" s="965"/>
      <c r="FWL15" s="966"/>
      <c r="FWM15" s="964"/>
      <c r="FWN15" s="964"/>
      <c r="FWO15" s="965"/>
      <c r="FWP15" s="966"/>
      <c r="FWQ15" s="964"/>
      <c r="FWR15" s="964"/>
      <c r="FWS15" s="965"/>
      <c r="FWT15" s="966"/>
      <c r="FWU15" s="964"/>
      <c r="FWV15" s="964"/>
      <c r="FWW15" s="965"/>
      <c r="FWX15" s="966"/>
      <c r="FWY15" s="964"/>
      <c r="FWZ15" s="964"/>
      <c r="FXA15" s="965"/>
      <c r="FXB15" s="966"/>
      <c r="FXC15" s="964"/>
      <c r="FXD15" s="964"/>
      <c r="FXE15" s="965"/>
      <c r="FXF15" s="966"/>
      <c r="FXG15" s="964"/>
      <c r="FXH15" s="964"/>
      <c r="FXI15" s="965"/>
      <c r="FXJ15" s="966"/>
      <c r="FXK15" s="964"/>
      <c r="FXL15" s="964"/>
      <c r="FXM15" s="965"/>
      <c r="FXN15" s="966"/>
      <c r="FXO15" s="964"/>
      <c r="FXP15" s="964"/>
      <c r="FXQ15" s="965"/>
      <c r="FXR15" s="966"/>
      <c r="FXS15" s="964"/>
      <c r="FXT15" s="964"/>
      <c r="FXU15" s="965"/>
      <c r="FXV15" s="966"/>
      <c r="FXW15" s="964"/>
      <c r="FXX15" s="964"/>
      <c r="FXY15" s="965"/>
      <c r="FXZ15" s="966"/>
      <c r="FYA15" s="964"/>
      <c r="FYB15" s="964"/>
      <c r="FYC15" s="965"/>
      <c r="FYD15" s="966"/>
      <c r="FYE15" s="964"/>
      <c r="FYF15" s="964"/>
      <c r="FYG15" s="965"/>
      <c r="FYH15" s="966"/>
      <c r="FYI15" s="964"/>
      <c r="FYJ15" s="964"/>
      <c r="FYK15" s="965"/>
      <c r="FYL15" s="966"/>
      <c r="FYM15" s="964"/>
      <c r="FYN15" s="964"/>
      <c r="FYO15" s="965"/>
      <c r="FYP15" s="966"/>
      <c r="FYQ15" s="964"/>
      <c r="FYR15" s="964"/>
      <c r="FYS15" s="965"/>
      <c r="FYT15" s="966"/>
      <c r="FYU15" s="964"/>
      <c r="FYV15" s="964"/>
      <c r="FYW15" s="965"/>
      <c r="FYX15" s="966"/>
      <c r="FYY15" s="964"/>
      <c r="FYZ15" s="964"/>
      <c r="FZA15" s="965"/>
      <c r="FZB15" s="966"/>
      <c r="FZC15" s="964"/>
      <c r="FZD15" s="964"/>
      <c r="FZE15" s="965"/>
      <c r="FZF15" s="966"/>
      <c r="FZG15" s="964"/>
      <c r="FZH15" s="964"/>
      <c r="FZI15" s="965"/>
      <c r="FZJ15" s="966"/>
      <c r="FZK15" s="964"/>
      <c r="FZL15" s="964"/>
      <c r="FZM15" s="965"/>
      <c r="FZN15" s="966"/>
      <c r="FZO15" s="964"/>
      <c r="FZP15" s="964"/>
      <c r="FZQ15" s="965"/>
      <c r="FZR15" s="966"/>
      <c r="FZS15" s="964"/>
      <c r="FZT15" s="964"/>
      <c r="FZU15" s="965"/>
      <c r="FZV15" s="966"/>
      <c r="FZW15" s="964"/>
      <c r="FZX15" s="964"/>
      <c r="FZY15" s="965"/>
      <c r="FZZ15" s="966"/>
      <c r="GAA15" s="964"/>
      <c r="GAB15" s="964"/>
      <c r="GAC15" s="965"/>
      <c r="GAD15" s="966"/>
      <c r="GAE15" s="964"/>
      <c r="GAF15" s="964"/>
      <c r="GAG15" s="965"/>
      <c r="GAH15" s="966"/>
      <c r="GAI15" s="964"/>
      <c r="GAJ15" s="964"/>
      <c r="GAK15" s="965"/>
      <c r="GAL15" s="966"/>
      <c r="GAM15" s="964"/>
      <c r="GAN15" s="964"/>
      <c r="GAO15" s="965"/>
      <c r="GAP15" s="966"/>
      <c r="GAQ15" s="964"/>
      <c r="GAR15" s="964"/>
      <c r="GAS15" s="965"/>
      <c r="GAT15" s="966"/>
      <c r="GAU15" s="964"/>
      <c r="GAV15" s="964"/>
      <c r="GAW15" s="965"/>
      <c r="GAX15" s="966"/>
      <c r="GAY15" s="964"/>
      <c r="GAZ15" s="964"/>
      <c r="GBA15" s="965"/>
      <c r="GBB15" s="966"/>
      <c r="GBC15" s="964"/>
      <c r="GBD15" s="964"/>
      <c r="GBE15" s="965"/>
      <c r="GBF15" s="966"/>
      <c r="GBG15" s="964"/>
      <c r="GBH15" s="964"/>
      <c r="GBI15" s="965"/>
      <c r="GBJ15" s="966"/>
      <c r="GBK15" s="964"/>
      <c r="GBL15" s="964"/>
      <c r="GBM15" s="965"/>
      <c r="GBN15" s="966"/>
      <c r="GBO15" s="964"/>
      <c r="GBP15" s="964"/>
      <c r="GBQ15" s="965"/>
      <c r="GBR15" s="966"/>
      <c r="GBS15" s="964"/>
      <c r="GBT15" s="964"/>
      <c r="GBU15" s="965"/>
      <c r="GBV15" s="966"/>
      <c r="GBW15" s="964"/>
      <c r="GBX15" s="964"/>
      <c r="GBY15" s="965"/>
      <c r="GBZ15" s="966"/>
      <c r="GCA15" s="964"/>
      <c r="GCB15" s="964"/>
      <c r="GCC15" s="965"/>
      <c r="GCD15" s="966"/>
      <c r="GCE15" s="964"/>
      <c r="GCF15" s="964"/>
      <c r="GCG15" s="965"/>
      <c r="GCH15" s="966"/>
      <c r="GCI15" s="964"/>
      <c r="GCJ15" s="964"/>
      <c r="GCK15" s="965"/>
      <c r="GCL15" s="966"/>
      <c r="GCM15" s="964"/>
      <c r="GCN15" s="964"/>
      <c r="GCO15" s="965"/>
      <c r="GCP15" s="966"/>
      <c r="GCQ15" s="964"/>
      <c r="GCR15" s="964"/>
      <c r="GCS15" s="965"/>
      <c r="GCT15" s="966"/>
      <c r="GCU15" s="964"/>
      <c r="GCV15" s="964"/>
      <c r="GCW15" s="965"/>
      <c r="GCX15" s="966"/>
      <c r="GCY15" s="964"/>
      <c r="GCZ15" s="964"/>
      <c r="GDA15" s="965"/>
      <c r="GDB15" s="966"/>
      <c r="GDC15" s="964"/>
      <c r="GDD15" s="964"/>
      <c r="GDE15" s="965"/>
      <c r="GDF15" s="966"/>
      <c r="GDG15" s="964"/>
      <c r="GDH15" s="964"/>
      <c r="GDI15" s="965"/>
      <c r="GDJ15" s="966"/>
      <c r="GDK15" s="964"/>
      <c r="GDL15" s="964"/>
      <c r="GDM15" s="965"/>
      <c r="GDN15" s="966"/>
      <c r="GDO15" s="964"/>
      <c r="GDP15" s="964"/>
      <c r="GDQ15" s="965"/>
      <c r="GDR15" s="966"/>
      <c r="GDS15" s="964"/>
      <c r="GDT15" s="964"/>
      <c r="GDU15" s="965"/>
      <c r="GDV15" s="966"/>
      <c r="GDW15" s="964"/>
      <c r="GDX15" s="964"/>
      <c r="GDY15" s="965"/>
      <c r="GDZ15" s="966"/>
      <c r="GEA15" s="964"/>
      <c r="GEB15" s="964"/>
      <c r="GEC15" s="965"/>
      <c r="GED15" s="966"/>
      <c r="GEE15" s="964"/>
      <c r="GEF15" s="964"/>
      <c r="GEG15" s="965"/>
      <c r="GEH15" s="966"/>
      <c r="GEI15" s="964"/>
      <c r="GEJ15" s="964"/>
      <c r="GEK15" s="965"/>
      <c r="GEL15" s="966"/>
      <c r="GEM15" s="964"/>
      <c r="GEN15" s="964"/>
      <c r="GEO15" s="965"/>
      <c r="GEP15" s="966"/>
      <c r="GEQ15" s="964"/>
      <c r="GER15" s="964"/>
      <c r="GES15" s="965"/>
      <c r="GET15" s="966"/>
      <c r="GEU15" s="964"/>
      <c r="GEV15" s="964"/>
      <c r="GEW15" s="965"/>
      <c r="GEX15" s="966"/>
      <c r="GEY15" s="964"/>
      <c r="GEZ15" s="964"/>
      <c r="GFA15" s="965"/>
      <c r="GFB15" s="966"/>
      <c r="GFC15" s="964"/>
      <c r="GFD15" s="964"/>
      <c r="GFE15" s="965"/>
      <c r="GFF15" s="966"/>
      <c r="GFG15" s="964"/>
      <c r="GFH15" s="964"/>
      <c r="GFI15" s="965"/>
      <c r="GFJ15" s="966"/>
      <c r="GFK15" s="964"/>
      <c r="GFL15" s="964"/>
      <c r="GFM15" s="965"/>
      <c r="GFN15" s="966"/>
      <c r="GFO15" s="964"/>
      <c r="GFP15" s="964"/>
      <c r="GFQ15" s="965"/>
      <c r="GFR15" s="966"/>
      <c r="GFS15" s="964"/>
      <c r="GFT15" s="964"/>
      <c r="GFU15" s="965"/>
      <c r="GFV15" s="966"/>
      <c r="GFW15" s="964"/>
      <c r="GFX15" s="964"/>
      <c r="GFY15" s="965"/>
      <c r="GFZ15" s="966"/>
      <c r="GGA15" s="964"/>
      <c r="GGB15" s="964"/>
      <c r="GGC15" s="965"/>
      <c r="GGD15" s="966"/>
      <c r="GGE15" s="964"/>
      <c r="GGF15" s="964"/>
      <c r="GGG15" s="965"/>
      <c r="GGH15" s="966"/>
      <c r="GGI15" s="964"/>
      <c r="GGJ15" s="964"/>
      <c r="GGK15" s="965"/>
      <c r="GGL15" s="966"/>
      <c r="GGM15" s="964"/>
      <c r="GGN15" s="964"/>
      <c r="GGO15" s="965"/>
      <c r="GGP15" s="966"/>
      <c r="GGQ15" s="964"/>
      <c r="GGR15" s="964"/>
      <c r="GGS15" s="965"/>
      <c r="GGT15" s="966"/>
      <c r="GGU15" s="964"/>
      <c r="GGV15" s="964"/>
      <c r="GGW15" s="965"/>
      <c r="GGX15" s="966"/>
      <c r="GGY15" s="964"/>
      <c r="GGZ15" s="964"/>
      <c r="GHA15" s="965"/>
      <c r="GHB15" s="966"/>
      <c r="GHC15" s="964"/>
      <c r="GHD15" s="964"/>
      <c r="GHE15" s="965"/>
      <c r="GHF15" s="966"/>
      <c r="GHG15" s="964"/>
      <c r="GHH15" s="964"/>
      <c r="GHI15" s="965"/>
      <c r="GHJ15" s="966"/>
      <c r="GHK15" s="964"/>
      <c r="GHL15" s="964"/>
      <c r="GHM15" s="965"/>
      <c r="GHN15" s="966"/>
      <c r="GHO15" s="964"/>
      <c r="GHP15" s="964"/>
      <c r="GHQ15" s="965"/>
      <c r="GHR15" s="966"/>
      <c r="GHS15" s="964"/>
      <c r="GHT15" s="964"/>
      <c r="GHU15" s="965"/>
      <c r="GHV15" s="966"/>
      <c r="GHW15" s="964"/>
      <c r="GHX15" s="964"/>
      <c r="GHY15" s="965"/>
      <c r="GHZ15" s="966"/>
      <c r="GIA15" s="964"/>
      <c r="GIB15" s="964"/>
      <c r="GIC15" s="965"/>
      <c r="GID15" s="966"/>
      <c r="GIE15" s="964"/>
      <c r="GIF15" s="964"/>
      <c r="GIG15" s="965"/>
      <c r="GIH15" s="966"/>
      <c r="GII15" s="964"/>
      <c r="GIJ15" s="964"/>
      <c r="GIK15" s="965"/>
      <c r="GIL15" s="966"/>
      <c r="GIM15" s="964"/>
      <c r="GIN15" s="964"/>
      <c r="GIO15" s="965"/>
      <c r="GIP15" s="966"/>
      <c r="GIQ15" s="964"/>
      <c r="GIR15" s="964"/>
      <c r="GIS15" s="965"/>
      <c r="GIT15" s="966"/>
      <c r="GIU15" s="964"/>
      <c r="GIV15" s="964"/>
      <c r="GIW15" s="965"/>
      <c r="GIX15" s="966"/>
      <c r="GIY15" s="964"/>
      <c r="GIZ15" s="964"/>
      <c r="GJA15" s="965"/>
      <c r="GJB15" s="966"/>
      <c r="GJC15" s="964"/>
      <c r="GJD15" s="964"/>
      <c r="GJE15" s="965"/>
      <c r="GJF15" s="966"/>
      <c r="GJG15" s="964"/>
      <c r="GJH15" s="964"/>
      <c r="GJI15" s="965"/>
      <c r="GJJ15" s="966"/>
      <c r="GJK15" s="964"/>
      <c r="GJL15" s="964"/>
      <c r="GJM15" s="965"/>
      <c r="GJN15" s="966"/>
      <c r="GJO15" s="964"/>
      <c r="GJP15" s="964"/>
      <c r="GJQ15" s="965"/>
      <c r="GJR15" s="966"/>
      <c r="GJS15" s="964"/>
      <c r="GJT15" s="964"/>
      <c r="GJU15" s="965"/>
      <c r="GJV15" s="966"/>
      <c r="GJW15" s="964"/>
      <c r="GJX15" s="964"/>
      <c r="GJY15" s="965"/>
      <c r="GJZ15" s="966"/>
      <c r="GKA15" s="964"/>
      <c r="GKB15" s="964"/>
      <c r="GKC15" s="965"/>
      <c r="GKD15" s="966"/>
      <c r="GKE15" s="964"/>
      <c r="GKF15" s="964"/>
      <c r="GKG15" s="965"/>
      <c r="GKH15" s="966"/>
      <c r="GKI15" s="964"/>
      <c r="GKJ15" s="964"/>
      <c r="GKK15" s="965"/>
      <c r="GKL15" s="966"/>
      <c r="GKM15" s="964"/>
      <c r="GKN15" s="964"/>
      <c r="GKO15" s="965"/>
      <c r="GKP15" s="966"/>
      <c r="GKQ15" s="964"/>
      <c r="GKR15" s="964"/>
      <c r="GKS15" s="965"/>
      <c r="GKT15" s="966"/>
      <c r="GKU15" s="964"/>
      <c r="GKV15" s="964"/>
      <c r="GKW15" s="965"/>
      <c r="GKX15" s="966"/>
      <c r="GKY15" s="964"/>
      <c r="GKZ15" s="964"/>
      <c r="GLA15" s="965"/>
      <c r="GLB15" s="966"/>
      <c r="GLC15" s="964"/>
      <c r="GLD15" s="964"/>
      <c r="GLE15" s="965"/>
      <c r="GLF15" s="966"/>
      <c r="GLG15" s="964"/>
      <c r="GLH15" s="964"/>
      <c r="GLI15" s="965"/>
      <c r="GLJ15" s="966"/>
      <c r="GLK15" s="964"/>
      <c r="GLL15" s="964"/>
      <c r="GLM15" s="965"/>
      <c r="GLN15" s="966"/>
      <c r="GLO15" s="964"/>
      <c r="GLP15" s="964"/>
      <c r="GLQ15" s="965"/>
      <c r="GLR15" s="966"/>
      <c r="GLS15" s="964"/>
      <c r="GLT15" s="964"/>
      <c r="GLU15" s="965"/>
      <c r="GLV15" s="966"/>
      <c r="GLW15" s="964"/>
      <c r="GLX15" s="964"/>
      <c r="GLY15" s="965"/>
      <c r="GLZ15" s="966"/>
      <c r="GMA15" s="964"/>
      <c r="GMB15" s="964"/>
      <c r="GMC15" s="965"/>
      <c r="GMD15" s="966"/>
      <c r="GME15" s="964"/>
      <c r="GMF15" s="964"/>
      <c r="GMG15" s="965"/>
      <c r="GMH15" s="966"/>
      <c r="GMI15" s="964"/>
      <c r="GMJ15" s="964"/>
      <c r="GMK15" s="965"/>
      <c r="GML15" s="966"/>
      <c r="GMM15" s="964"/>
      <c r="GMN15" s="964"/>
      <c r="GMO15" s="965"/>
      <c r="GMP15" s="966"/>
      <c r="GMQ15" s="964"/>
      <c r="GMR15" s="964"/>
      <c r="GMS15" s="965"/>
      <c r="GMT15" s="966"/>
      <c r="GMU15" s="964"/>
      <c r="GMV15" s="964"/>
      <c r="GMW15" s="965"/>
      <c r="GMX15" s="966"/>
      <c r="GMY15" s="964"/>
      <c r="GMZ15" s="964"/>
      <c r="GNA15" s="965"/>
      <c r="GNB15" s="966"/>
      <c r="GNC15" s="964"/>
      <c r="GND15" s="964"/>
      <c r="GNE15" s="965"/>
      <c r="GNF15" s="966"/>
      <c r="GNG15" s="964"/>
      <c r="GNH15" s="964"/>
      <c r="GNI15" s="965"/>
      <c r="GNJ15" s="966"/>
      <c r="GNK15" s="964"/>
      <c r="GNL15" s="964"/>
      <c r="GNM15" s="965"/>
      <c r="GNN15" s="966"/>
      <c r="GNO15" s="964"/>
      <c r="GNP15" s="964"/>
      <c r="GNQ15" s="965"/>
      <c r="GNR15" s="966"/>
      <c r="GNS15" s="964"/>
      <c r="GNT15" s="964"/>
      <c r="GNU15" s="965"/>
      <c r="GNV15" s="966"/>
      <c r="GNW15" s="964"/>
      <c r="GNX15" s="964"/>
      <c r="GNY15" s="965"/>
      <c r="GNZ15" s="966"/>
      <c r="GOA15" s="964"/>
      <c r="GOB15" s="964"/>
      <c r="GOC15" s="965"/>
      <c r="GOD15" s="966"/>
      <c r="GOE15" s="964"/>
      <c r="GOF15" s="964"/>
      <c r="GOG15" s="965"/>
      <c r="GOH15" s="966"/>
      <c r="GOI15" s="964"/>
      <c r="GOJ15" s="964"/>
      <c r="GOK15" s="965"/>
      <c r="GOL15" s="966"/>
      <c r="GOM15" s="964"/>
      <c r="GON15" s="964"/>
      <c r="GOO15" s="965"/>
      <c r="GOP15" s="966"/>
      <c r="GOQ15" s="964"/>
      <c r="GOR15" s="964"/>
      <c r="GOS15" s="965"/>
      <c r="GOT15" s="966"/>
      <c r="GOU15" s="964"/>
      <c r="GOV15" s="964"/>
      <c r="GOW15" s="965"/>
      <c r="GOX15" s="966"/>
      <c r="GOY15" s="964"/>
      <c r="GOZ15" s="964"/>
      <c r="GPA15" s="965"/>
      <c r="GPB15" s="966"/>
      <c r="GPC15" s="964"/>
      <c r="GPD15" s="964"/>
      <c r="GPE15" s="965"/>
      <c r="GPF15" s="966"/>
      <c r="GPG15" s="964"/>
      <c r="GPH15" s="964"/>
      <c r="GPI15" s="965"/>
      <c r="GPJ15" s="966"/>
      <c r="GPK15" s="964"/>
      <c r="GPL15" s="964"/>
      <c r="GPM15" s="965"/>
      <c r="GPN15" s="966"/>
      <c r="GPO15" s="964"/>
      <c r="GPP15" s="964"/>
      <c r="GPQ15" s="965"/>
      <c r="GPR15" s="966"/>
      <c r="GPS15" s="964"/>
      <c r="GPT15" s="964"/>
      <c r="GPU15" s="965"/>
      <c r="GPV15" s="966"/>
      <c r="GPW15" s="964"/>
      <c r="GPX15" s="964"/>
      <c r="GPY15" s="965"/>
      <c r="GPZ15" s="966"/>
      <c r="GQA15" s="964"/>
      <c r="GQB15" s="964"/>
      <c r="GQC15" s="965"/>
      <c r="GQD15" s="966"/>
      <c r="GQE15" s="964"/>
      <c r="GQF15" s="964"/>
      <c r="GQG15" s="965"/>
      <c r="GQH15" s="966"/>
      <c r="GQI15" s="964"/>
      <c r="GQJ15" s="964"/>
      <c r="GQK15" s="965"/>
      <c r="GQL15" s="966"/>
      <c r="GQM15" s="964"/>
      <c r="GQN15" s="964"/>
      <c r="GQO15" s="965"/>
      <c r="GQP15" s="966"/>
      <c r="GQQ15" s="964"/>
      <c r="GQR15" s="964"/>
      <c r="GQS15" s="965"/>
      <c r="GQT15" s="966"/>
      <c r="GQU15" s="964"/>
      <c r="GQV15" s="964"/>
      <c r="GQW15" s="965"/>
      <c r="GQX15" s="966"/>
      <c r="GQY15" s="964"/>
      <c r="GQZ15" s="964"/>
      <c r="GRA15" s="965"/>
      <c r="GRB15" s="966"/>
      <c r="GRC15" s="964"/>
      <c r="GRD15" s="964"/>
      <c r="GRE15" s="965"/>
      <c r="GRF15" s="966"/>
      <c r="GRG15" s="964"/>
      <c r="GRH15" s="964"/>
      <c r="GRI15" s="965"/>
      <c r="GRJ15" s="966"/>
      <c r="GRK15" s="964"/>
      <c r="GRL15" s="964"/>
      <c r="GRM15" s="965"/>
      <c r="GRN15" s="966"/>
      <c r="GRO15" s="964"/>
      <c r="GRP15" s="964"/>
      <c r="GRQ15" s="965"/>
      <c r="GRR15" s="966"/>
      <c r="GRS15" s="964"/>
      <c r="GRT15" s="964"/>
      <c r="GRU15" s="965"/>
      <c r="GRV15" s="966"/>
      <c r="GRW15" s="964"/>
      <c r="GRX15" s="964"/>
      <c r="GRY15" s="965"/>
      <c r="GRZ15" s="966"/>
      <c r="GSA15" s="964"/>
      <c r="GSB15" s="964"/>
      <c r="GSC15" s="965"/>
      <c r="GSD15" s="966"/>
      <c r="GSE15" s="964"/>
      <c r="GSF15" s="964"/>
      <c r="GSG15" s="965"/>
      <c r="GSH15" s="966"/>
      <c r="GSI15" s="964"/>
      <c r="GSJ15" s="964"/>
      <c r="GSK15" s="965"/>
      <c r="GSL15" s="966"/>
      <c r="GSM15" s="964"/>
      <c r="GSN15" s="964"/>
      <c r="GSO15" s="965"/>
      <c r="GSP15" s="966"/>
      <c r="GSQ15" s="964"/>
      <c r="GSR15" s="964"/>
      <c r="GSS15" s="965"/>
      <c r="GST15" s="966"/>
      <c r="GSU15" s="964"/>
      <c r="GSV15" s="964"/>
      <c r="GSW15" s="965"/>
      <c r="GSX15" s="966"/>
      <c r="GSY15" s="964"/>
      <c r="GSZ15" s="964"/>
      <c r="GTA15" s="965"/>
      <c r="GTB15" s="966"/>
      <c r="GTC15" s="964"/>
      <c r="GTD15" s="964"/>
      <c r="GTE15" s="965"/>
      <c r="GTF15" s="966"/>
      <c r="GTG15" s="964"/>
      <c r="GTH15" s="964"/>
      <c r="GTI15" s="965"/>
      <c r="GTJ15" s="966"/>
      <c r="GTK15" s="964"/>
      <c r="GTL15" s="964"/>
      <c r="GTM15" s="965"/>
      <c r="GTN15" s="966"/>
      <c r="GTO15" s="964"/>
      <c r="GTP15" s="964"/>
      <c r="GTQ15" s="965"/>
      <c r="GTR15" s="966"/>
      <c r="GTS15" s="964"/>
      <c r="GTT15" s="964"/>
      <c r="GTU15" s="965"/>
      <c r="GTV15" s="966"/>
      <c r="GTW15" s="964"/>
      <c r="GTX15" s="964"/>
      <c r="GTY15" s="965"/>
      <c r="GTZ15" s="966"/>
      <c r="GUA15" s="964"/>
      <c r="GUB15" s="964"/>
      <c r="GUC15" s="965"/>
      <c r="GUD15" s="966"/>
      <c r="GUE15" s="964"/>
      <c r="GUF15" s="964"/>
      <c r="GUG15" s="965"/>
      <c r="GUH15" s="966"/>
      <c r="GUI15" s="964"/>
      <c r="GUJ15" s="964"/>
      <c r="GUK15" s="965"/>
      <c r="GUL15" s="966"/>
      <c r="GUM15" s="964"/>
      <c r="GUN15" s="964"/>
      <c r="GUO15" s="965"/>
      <c r="GUP15" s="966"/>
      <c r="GUQ15" s="964"/>
      <c r="GUR15" s="964"/>
      <c r="GUS15" s="965"/>
      <c r="GUT15" s="966"/>
      <c r="GUU15" s="964"/>
      <c r="GUV15" s="964"/>
      <c r="GUW15" s="965"/>
      <c r="GUX15" s="966"/>
      <c r="GUY15" s="964"/>
      <c r="GUZ15" s="964"/>
      <c r="GVA15" s="965"/>
      <c r="GVB15" s="966"/>
      <c r="GVC15" s="964"/>
      <c r="GVD15" s="964"/>
      <c r="GVE15" s="965"/>
      <c r="GVF15" s="966"/>
      <c r="GVG15" s="964"/>
      <c r="GVH15" s="964"/>
      <c r="GVI15" s="965"/>
      <c r="GVJ15" s="966"/>
      <c r="GVK15" s="964"/>
      <c r="GVL15" s="964"/>
      <c r="GVM15" s="965"/>
      <c r="GVN15" s="966"/>
      <c r="GVO15" s="964"/>
      <c r="GVP15" s="964"/>
      <c r="GVQ15" s="965"/>
      <c r="GVR15" s="966"/>
      <c r="GVS15" s="964"/>
      <c r="GVT15" s="964"/>
      <c r="GVU15" s="965"/>
      <c r="GVV15" s="966"/>
      <c r="GVW15" s="964"/>
      <c r="GVX15" s="964"/>
      <c r="GVY15" s="965"/>
      <c r="GVZ15" s="966"/>
      <c r="GWA15" s="964"/>
      <c r="GWB15" s="964"/>
      <c r="GWC15" s="965"/>
      <c r="GWD15" s="966"/>
      <c r="GWE15" s="964"/>
      <c r="GWF15" s="964"/>
      <c r="GWG15" s="965"/>
      <c r="GWH15" s="966"/>
      <c r="GWI15" s="964"/>
      <c r="GWJ15" s="964"/>
      <c r="GWK15" s="965"/>
      <c r="GWL15" s="966"/>
      <c r="GWM15" s="964"/>
      <c r="GWN15" s="964"/>
      <c r="GWO15" s="965"/>
      <c r="GWP15" s="966"/>
      <c r="GWQ15" s="964"/>
      <c r="GWR15" s="964"/>
      <c r="GWS15" s="965"/>
      <c r="GWT15" s="966"/>
      <c r="GWU15" s="964"/>
      <c r="GWV15" s="964"/>
      <c r="GWW15" s="965"/>
      <c r="GWX15" s="966"/>
      <c r="GWY15" s="964"/>
      <c r="GWZ15" s="964"/>
      <c r="GXA15" s="965"/>
      <c r="GXB15" s="966"/>
      <c r="GXC15" s="964"/>
      <c r="GXD15" s="964"/>
      <c r="GXE15" s="965"/>
      <c r="GXF15" s="966"/>
      <c r="GXG15" s="964"/>
      <c r="GXH15" s="964"/>
      <c r="GXI15" s="965"/>
      <c r="GXJ15" s="966"/>
      <c r="GXK15" s="964"/>
      <c r="GXL15" s="964"/>
      <c r="GXM15" s="965"/>
      <c r="GXN15" s="966"/>
      <c r="GXO15" s="964"/>
      <c r="GXP15" s="964"/>
      <c r="GXQ15" s="965"/>
      <c r="GXR15" s="966"/>
      <c r="GXS15" s="964"/>
      <c r="GXT15" s="964"/>
      <c r="GXU15" s="965"/>
      <c r="GXV15" s="966"/>
      <c r="GXW15" s="964"/>
      <c r="GXX15" s="964"/>
      <c r="GXY15" s="965"/>
      <c r="GXZ15" s="966"/>
      <c r="GYA15" s="964"/>
      <c r="GYB15" s="964"/>
      <c r="GYC15" s="965"/>
      <c r="GYD15" s="966"/>
      <c r="GYE15" s="964"/>
      <c r="GYF15" s="964"/>
      <c r="GYG15" s="965"/>
      <c r="GYH15" s="966"/>
      <c r="GYI15" s="964"/>
      <c r="GYJ15" s="964"/>
      <c r="GYK15" s="965"/>
      <c r="GYL15" s="966"/>
      <c r="GYM15" s="964"/>
      <c r="GYN15" s="964"/>
      <c r="GYO15" s="965"/>
      <c r="GYP15" s="966"/>
      <c r="GYQ15" s="964"/>
      <c r="GYR15" s="964"/>
      <c r="GYS15" s="965"/>
      <c r="GYT15" s="966"/>
      <c r="GYU15" s="964"/>
      <c r="GYV15" s="964"/>
      <c r="GYW15" s="965"/>
      <c r="GYX15" s="966"/>
      <c r="GYY15" s="964"/>
      <c r="GYZ15" s="964"/>
      <c r="GZA15" s="965"/>
      <c r="GZB15" s="966"/>
      <c r="GZC15" s="964"/>
      <c r="GZD15" s="964"/>
      <c r="GZE15" s="965"/>
      <c r="GZF15" s="966"/>
      <c r="GZG15" s="964"/>
      <c r="GZH15" s="964"/>
      <c r="GZI15" s="965"/>
      <c r="GZJ15" s="966"/>
      <c r="GZK15" s="964"/>
      <c r="GZL15" s="964"/>
      <c r="GZM15" s="965"/>
      <c r="GZN15" s="966"/>
      <c r="GZO15" s="964"/>
      <c r="GZP15" s="964"/>
      <c r="GZQ15" s="965"/>
      <c r="GZR15" s="966"/>
      <c r="GZS15" s="964"/>
      <c r="GZT15" s="964"/>
      <c r="GZU15" s="965"/>
      <c r="GZV15" s="966"/>
      <c r="GZW15" s="964"/>
      <c r="GZX15" s="964"/>
      <c r="GZY15" s="965"/>
      <c r="GZZ15" s="966"/>
      <c r="HAA15" s="964"/>
      <c r="HAB15" s="964"/>
      <c r="HAC15" s="965"/>
      <c r="HAD15" s="966"/>
      <c r="HAE15" s="964"/>
      <c r="HAF15" s="964"/>
      <c r="HAG15" s="965"/>
      <c r="HAH15" s="966"/>
      <c r="HAI15" s="964"/>
      <c r="HAJ15" s="964"/>
      <c r="HAK15" s="965"/>
      <c r="HAL15" s="966"/>
      <c r="HAM15" s="964"/>
      <c r="HAN15" s="964"/>
      <c r="HAO15" s="965"/>
      <c r="HAP15" s="966"/>
      <c r="HAQ15" s="964"/>
      <c r="HAR15" s="964"/>
      <c r="HAS15" s="965"/>
      <c r="HAT15" s="966"/>
      <c r="HAU15" s="964"/>
      <c r="HAV15" s="964"/>
      <c r="HAW15" s="965"/>
      <c r="HAX15" s="966"/>
      <c r="HAY15" s="964"/>
      <c r="HAZ15" s="964"/>
      <c r="HBA15" s="965"/>
      <c r="HBB15" s="966"/>
      <c r="HBC15" s="964"/>
      <c r="HBD15" s="964"/>
      <c r="HBE15" s="965"/>
      <c r="HBF15" s="966"/>
      <c r="HBG15" s="964"/>
      <c r="HBH15" s="964"/>
      <c r="HBI15" s="965"/>
      <c r="HBJ15" s="966"/>
      <c r="HBK15" s="964"/>
      <c r="HBL15" s="964"/>
      <c r="HBM15" s="965"/>
      <c r="HBN15" s="966"/>
      <c r="HBO15" s="964"/>
      <c r="HBP15" s="964"/>
      <c r="HBQ15" s="965"/>
      <c r="HBR15" s="966"/>
      <c r="HBS15" s="964"/>
      <c r="HBT15" s="964"/>
      <c r="HBU15" s="965"/>
      <c r="HBV15" s="966"/>
      <c r="HBW15" s="964"/>
      <c r="HBX15" s="964"/>
      <c r="HBY15" s="965"/>
      <c r="HBZ15" s="966"/>
      <c r="HCA15" s="964"/>
      <c r="HCB15" s="964"/>
      <c r="HCC15" s="965"/>
      <c r="HCD15" s="966"/>
      <c r="HCE15" s="964"/>
      <c r="HCF15" s="964"/>
      <c r="HCG15" s="965"/>
      <c r="HCH15" s="966"/>
      <c r="HCI15" s="964"/>
      <c r="HCJ15" s="964"/>
      <c r="HCK15" s="965"/>
      <c r="HCL15" s="966"/>
      <c r="HCM15" s="964"/>
      <c r="HCN15" s="964"/>
      <c r="HCO15" s="965"/>
      <c r="HCP15" s="966"/>
      <c r="HCQ15" s="964"/>
      <c r="HCR15" s="964"/>
      <c r="HCS15" s="965"/>
      <c r="HCT15" s="966"/>
      <c r="HCU15" s="964"/>
      <c r="HCV15" s="964"/>
      <c r="HCW15" s="965"/>
      <c r="HCX15" s="966"/>
      <c r="HCY15" s="964"/>
      <c r="HCZ15" s="964"/>
      <c r="HDA15" s="965"/>
      <c r="HDB15" s="966"/>
      <c r="HDC15" s="964"/>
      <c r="HDD15" s="964"/>
      <c r="HDE15" s="965"/>
      <c r="HDF15" s="966"/>
      <c r="HDG15" s="964"/>
      <c r="HDH15" s="964"/>
      <c r="HDI15" s="965"/>
      <c r="HDJ15" s="966"/>
      <c r="HDK15" s="964"/>
      <c r="HDL15" s="964"/>
      <c r="HDM15" s="965"/>
      <c r="HDN15" s="966"/>
      <c r="HDO15" s="964"/>
      <c r="HDP15" s="964"/>
      <c r="HDQ15" s="965"/>
      <c r="HDR15" s="966"/>
      <c r="HDS15" s="964"/>
      <c r="HDT15" s="964"/>
      <c r="HDU15" s="965"/>
      <c r="HDV15" s="966"/>
      <c r="HDW15" s="964"/>
      <c r="HDX15" s="964"/>
      <c r="HDY15" s="965"/>
      <c r="HDZ15" s="966"/>
      <c r="HEA15" s="964"/>
      <c r="HEB15" s="964"/>
      <c r="HEC15" s="965"/>
      <c r="HED15" s="966"/>
      <c r="HEE15" s="964"/>
      <c r="HEF15" s="964"/>
      <c r="HEG15" s="965"/>
      <c r="HEH15" s="966"/>
      <c r="HEI15" s="964"/>
      <c r="HEJ15" s="964"/>
      <c r="HEK15" s="965"/>
      <c r="HEL15" s="966"/>
      <c r="HEM15" s="964"/>
      <c r="HEN15" s="964"/>
      <c r="HEO15" s="965"/>
      <c r="HEP15" s="966"/>
      <c r="HEQ15" s="964"/>
      <c r="HER15" s="964"/>
      <c r="HES15" s="965"/>
      <c r="HET15" s="966"/>
      <c r="HEU15" s="964"/>
      <c r="HEV15" s="964"/>
      <c r="HEW15" s="965"/>
      <c r="HEX15" s="966"/>
      <c r="HEY15" s="964"/>
      <c r="HEZ15" s="964"/>
      <c r="HFA15" s="965"/>
      <c r="HFB15" s="966"/>
      <c r="HFC15" s="964"/>
      <c r="HFD15" s="964"/>
      <c r="HFE15" s="965"/>
      <c r="HFF15" s="966"/>
      <c r="HFG15" s="964"/>
      <c r="HFH15" s="964"/>
      <c r="HFI15" s="965"/>
      <c r="HFJ15" s="966"/>
      <c r="HFK15" s="964"/>
      <c r="HFL15" s="964"/>
      <c r="HFM15" s="965"/>
      <c r="HFN15" s="966"/>
      <c r="HFO15" s="964"/>
      <c r="HFP15" s="964"/>
      <c r="HFQ15" s="965"/>
      <c r="HFR15" s="966"/>
      <c r="HFS15" s="964"/>
      <c r="HFT15" s="964"/>
      <c r="HFU15" s="965"/>
      <c r="HFV15" s="966"/>
      <c r="HFW15" s="964"/>
      <c r="HFX15" s="964"/>
      <c r="HFY15" s="965"/>
      <c r="HFZ15" s="966"/>
      <c r="HGA15" s="964"/>
      <c r="HGB15" s="964"/>
      <c r="HGC15" s="965"/>
      <c r="HGD15" s="966"/>
      <c r="HGE15" s="964"/>
      <c r="HGF15" s="964"/>
      <c r="HGG15" s="965"/>
      <c r="HGH15" s="966"/>
      <c r="HGI15" s="964"/>
      <c r="HGJ15" s="964"/>
      <c r="HGK15" s="965"/>
      <c r="HGL15" s="966"/>
      <c r="HGM15" s="964"/>
      <c r="HGN15" s="964"/>
      <c r="HGO15" s="965"/>
      <c r="HGP15" s="966"/>
      <c r="HGQ15" s="964"/>
      <c r="HGR15" s="964"/>
      <c r="HGS15" s="965"/>
      <c r="HGT15" s="966"/>
      <c r="HGU15" s="964"/>
      <c r="HGV15" s="964"/>
      <c r="HGW15" s="965"/>
      <c r="HGX15" s="966"/>
      <c r="HGY15" s="964"/>
      <c r="HGZ15" s="964"/>
      <c r="HHA15" s="965"/>
      <c r="HHB15" s="966"/>
      <c r="HHC15" s="964"/>
      <c r="HHD15" s="964"/>
      <c r="HHE15" s="965"/>
      <c r="HHF15" s="966"/>
      <c r="HHG15" s="964"/>
      <c r="HHH15" s="964"/>
      <c r="HHI15" s="965"/>
      <c r="HHJ15" s="966"/>
      <c r="HHK15" s="964"/>
      <c r="HHL15" s="964"/>
      <c r="HHM15" s="965"/>
      <c r="HHN15" s="966"/>
      <c r="HHO15" s="964"/>
      <c r="HHP15" s="964"/>
      <c r="HHQ15" s="965"/>
      <c r="HHR15" s="966"/>
      <c r="HHS15" s="964"/>
      <c r="HHT15" s="964"/>
      <c r="HHU15" s="965"/>
      <c r="HHV15" s="966"/>
      <c r="HHW15" s="964"/>
      <c r="HHX15" s="964"/>
      <c r="HHY15" s="965"/>
      <c r="HHZ15" s="966"/>
      <c r="HIA15" s="964"/>
      <c r="HIB15" s="964"/>
      <c r="HIC15" s="965"/>
      <c r="HID15" s="966"/>
      <c r="HIE15" s="964"/>
      <c r="HIF15" s="964"/>
      <c r="HIG15" s="965"/>
      <c r="HIH15" s="966"/>
      <c r="HII15" s="964"/>
      <c r="HIJ15" s="964"/>
      <c r="HIK15" s="965"/>
      <c r="HIL15" s="966"/>
      <c r="HIM15" s="964"/>
      <c r="HIN15" s="964"/>
      <c r="HIO15" s="965"/>
      <c r="HIP15" s="966"/>
      <c r="HIQ15" s="964"/>
      <c r="HIR15" s="964"/>
      <c r="HIS15" s="965"/>
      <c r="HIT15" s="966"/>
      <c r="HIU15" s="964"/>
      <c r="HIV15" s="964"/>
      <c r="HIW15" s="965"/>
      <c r="HIX15" s="966"/>
      <c r="HIY15" s="964"/>
      <c r="HIZ15" s="964"/>
      <c r="HJA15" s="965"/>
      <c r="HJB15" s="966"/>
      <c r="HJC15" s="964"/>
      <c r="HJD15" s="964"/>
      <c r="HJE15" s="965"/>
      <c r="HJF15" s="966"/>
      <c r="HJG15" s="964"/>
      <c r="HJH15" s="964"/>
      <c r="HJI15" s="965"/>
      <c r="HJJ15" s="966"/>
      <c r="HJK15" s="964"/>
      <c r="HJL15" s="964"/>
      <c r="HJM15" s="965"/>
      <c r="HJN15" s="966"/>
      <c r="HJO15" s="964"/>
      <c r="HJP15" s="964"/>
      <c r="HJQ15" s="965"/>
      <c r="HJR15" s="966"/>
      <c r="HJS15" s="964"/>
      <c r="HJT15" s="964"/>
      <c r="HJU15" s="965"/>
      <c r="HJV15" s="966"/>
      <c r="HJW15" s="964"/>
      <c r="HJX15" s="964"/>
      <c r="HJY15" s="965"/>
      <c r="HJZ15" s="966"/>
      <c r="HKA15" s="964"/>
      <c r="HKB15" s="964"/>
      <c r="HKC15" s="965"/>
      <c r="HKD15" s="966"/>
      <c r="HKE15" s="964"/>
      <c r="HKF15" s="964"/>
      <c r="HKG15" s="965"/>
      <c r="HKH15" s="966"/>
      <c r="HKI15" s="964"/>
      <c r="HKJ15" s="964"/>
      <c r="HKK15" s="965"/>
      <c r="HKL15" s="966"/>
      <c r="HKM15" s="964"/>
      <c r="HKN15" s="964"/>
      <c r="HKO15" s="965"/>
      <c r="HKP15" s="966"/>
      <c r="HKQ15" s="964"/>
      <c r="HKR15" s="964"/>
      <c r="HKS15" s="965"/>
      <c r="HKT15" s="966"/>
      <c r="HKU15" s="964"/>
      <c r="HKV15" s="964"/>
      <c r="HKW15" s="965"/>
      <c r="HKX15" s="966"/>
      <c r="HKY15" s="964"/>
      <c r="HKZ15" s="964"/>
      <c r="HLA15" s="965"/>
      <c r="HLB15" s="966"/>
      <c r="HLC15" s="964"/>
      <c r="HLD15" s="964"/>
      <c r="HLE15" s="965"/>
      <c r="HLF15" s="966"/>
      <c r="HLG15" s="964"/>
      <c r="HLH15" s="964"/>
      <c r="HLI15" s="965"/>
      <c r="HLJ15" s="966"/>
      <c r="HLK15" s="964"/>
      <c r="HLL15" s="964"/>
      <c r="HLM15" s="965"/>
      <c r="HLN15" s="966"/>
      <c r="HLO15" s="964"/>
      <c r="HLP15" s="964"/>
      <c r="HLQ15" s="965"/>
      <c r="HLR15" s="966"/>
      <c r="HLS15" s="964"/>
      <c r="HLT15" s="964"/>
      <c r="HLU15" s="965"/>
      <c r="HLV15" s="966"/>
      <c r="HLW15" s="964"/>
      <c r="HLX15" s="964"/>
      <c r="HLY15" s="965"/>
      <c r="HLZ15" s="966"/>
      <c r="HMA15" s="964"/>
      <c r="HMB15" s="964"/>
      <c r="HMC15" s="965"/>
      <c r="HMD15" s="966"/>
      <c r="HME15" s="964"/>
      <c r="HMF15" s="964"/>
      <c r="HMG15" s="965"/>
      <c r="HMH15" s="966"/>
      <c r="HMI15" s="964"/>
      <c r="HMJ15" s="964"/>
      <c r="HMK15" s="965"/>
      <c r="HML15" s="966"/>
      <c r="HMM15" s="964"/>
      <c r="HMN15" s="964"/>
      <c r="HMO15" s="965"/>
      <c r="HMP15" s="966"/>
      <c r="HMQ15" s="964"/>
      <c r="HMR15" s="964"/>
      <c r="HMS15" s="965"/>
      <c r="HMT15" s="966"/>
      <c r="HMU15" s="964"/>
      <c r="HMV15" s="964"/>
      <c r="HMW15" s="965"/>
      <c r="HMX15" s="966"/>
      <c r="HMY15" s="964"/>
      <c r="HMZ15" s="964"/>
      <c r="HNA15" s="965"/>
      <c r="HNB15" s="966"/>
      <c r="HNC15" s="964"/>
      <c r="HND15" s="964"/>
      <c r="HNE15" s="965"/>
      <c r="HNF15" s="966"/>
      <c r="HNG15" s="964"/>
      <c r="HNH15" s="964"/>
      <c r="HNI15" s="965"/>
      <c r="HNJ15" s="966"/>
      <c r="HNK15" s="964"/>
      <c r="HNL15" s="964"/>
      <c r="HNM15" s="965"/>
      <c r="HNN15" s="966"/>
      <c r="HNO15" s="964"/>
      <c r="HNP15" s="964"/>
      <c r="HNQ15" s="965"/>
      <c r="HNR15" s="966"/>
      <c r="HNS15" s="964"/>
      <c r="HNT15" s="964"/>
      <c r="HNU15" s="965"/>
      <c r="HNV15" s="966"/>
      <c r="HNW15" s="964"/>
      <c r="HNX15" s="964"/>
      <c r="HNY15" s="965"/>
      <c r="HNZ15" s="966"/>
      <c r="HOA15" s="964"/>
      <c r="HOB15" s="964"/>
      <c r="HOC15" s="965"/>
      <c r="HOD15" s="966"/>
      <c r="HOE15" s="964"/>
      <c r="HOF15" s="964"/>
      <c r="HOG15" s="965"/>
      <c r="HOH15" s="966"/>
      <c r="HOI15" s="964"/>
      <c r="HOJ15" s="964"/>
      <c r="HOK15" s="965"/>
      <c r="HOL15" s="966"/>
      <c r="HOM15" s="964"/>
      <c r="HON15" s="964"/>
      <c r="HOO15" s="965"/>
      <c r="HOP15" s="966"/>
      <c r="HOQ15" s="964"/>
      <c r="HOR15" s="964"/>
      <c r="HOS15" s="965"/>
      <c r="HOT15" s="966"/>
      <c r="HOU15" s="964"/>
      <c r="HOV15" s="964"/>
      <c r="HOW15" s="965"/>
      <c r="HOX15" s="966"/>
      <c r="HOY15" s="964"/>
      <c r="HOZ15" s="964"/>
      <c r="HPA15" s="965"/>
      <c r="HPB15" s="966"/>
      <c r="HPC15" s="964"/>
      <c r="HPD15" s="964"/>
      <c r="HPE15" s="965"/>
      <c r="HPF15" s="966"/>
      <c r="HPG15" s="964"/>
      <c r="HPH15" s="964"/>
      <c r="HPI15" s="965"/>
      <c r="HPJ15" s="966"/>
      <c r="HPK15" s="964"/>
      <c r="HPL15" s="964"/>
      <c r="HPM15" s="965"/>
      <c r="HPN15" s="966"/>
      <c r="HPO15" s="964"/>
      <c r="HPP15" s="964"/>
      <c r="HPQ15" s="965"/>
      <c r="HPR15" s="966"/>
      <c r="HPS15" s="964"/>
      <c r="HPT15" s="964"/>
      <c r="HPU15" s="965"/>
      <c r="HPV15" s="966"/>
      <c r="HPW15" s="964"/>
      <c r="HPX15" s="964"/>
      <c r="HPY15" s="965"/>
      <c r="HPZ15" s="966"/>
      <c r="HQA15" s="964"/>
      <c r="HQB15" s="964"/>
      <c r="HQC15" s="965"/>
      <c r="HQD15" s="966"/>
      <c r="HQE15" s="964"/>
      <c r="HQF15" s="964"/>
      <c r="HQG15" s="965"/>
      <c r="HQH15" s="966"/>
      <c r="HQI15" s="964"/>
      <c r="HQJ15" s="964"/>
      <c r="HQK15" s="965"/>
      <c r="HQL15" s="966"/>
      <c r="HQM15" s="964"/>
      <c r="HQN15" s="964"/>
      <c r="HQO15" s="965"/>
      <c r="HQP15" s="966"/>
      <c r="HQQ15" s="964"/>
      <c r="HQR15" s="964"/>
      <c r="HQS15" s="965"/>
      <c r="HQT15" s="966"/>
      <c r="HQU15" s="964"/>
      <c r="HQV15" s="964"/>
      <c r="HQW15" s="965"/>
      <c r="HQX15" s="966"/>
      <c r="HQY15" s="964"/>
      <c r="HQZ15" s="964"/>
      <c r="HRA15" s="965"/>
      <c r="HRB15" s="966"/>
      <c r="HRC15" s="964"/>
      <c r="HRD15" s="964"/>
      <c r="HRE15" s="965"/>
      <c r="HRF15" s="966"/>
      <c r="HRG15" s="964"/>
      <c r="HRH15" s="964"/>
      <c r="HRI15" s="965"/>
      <c r="HRJ15" s="966"/>
      <c r="HRK15" s="964"/>
      <c r="HRL15" s="964"/>
      <c r="HRM15" s="965"/>
      <c r="HRN15" s="966"/>
      <c r="HRO15" s="964"/>
      <c r="HRP15" s="964"/>
      <c r="HRQ15" s="965"/>
      <c r="HRR15" s="966"/>
      <c r="HRS15" s="964"/>
      <c r="HRT15" s="964"/>
      <c r="HRU15" s="965"/>
      <c r="HRV15" s="966"/>
      <c r="HRW15" s="964"/>
      <c r="HRX15" s="964"/>
      <c r="HRY15" s="965"/>
      <c r="HRZ15" s="966"/>
      <c r="HSA15" s="964"/>
      <c r="HSB15" s="964"/>
      <c r="HSC15" s="965"/>
      <c r="HSD15" s="966"/>
      <c r="HSE15" s="964"/>
      <c r="HSF15" s="964"/>
      <c r="HSG15" s="965"/>
      <c r="HSH15" s="966"/>
      <c r="HSI15" s="964"/>
      <c r="HSJ15" s="964"/>
      <c r="HSK15" s="965"/>
      <c r="HSL15" s="966"/>
      <c r="HSM15" s="964"/>
      <c r="HSN15" s="964"/>
      <c r="HSO15" s="965"/>
      <c r="HSP15" s="966"/>
      <c r="HSQ15" s="964"/>
      <c r="HSR15" s="964"/>
      <c r="HSS15" s="965"/>
      <c r="HST15" s="966"/>
      <c r="HSU15" s="964"/>
      <c r="HSV15" s="964"/>
      <c r="HSW15" s="965"/>
      <c r="HSX15" s="966"/>
      <c r="HSY15" s="964"/>
      <c r="HSZ15" s="964"/>
      <c r="HTA15" s="965"/>
      <c r="HTB15" s="966"/>
      <c r="HTC15" s="964"/>
      <c r="HTD15" s="964"/>
      <c r="HTE15" s="965"/>
      <c r="HTF15" s="966"/>
      <c r="HTG15" s="964"/>
      <c r="HTH15" s="964"/>
      <c r="HTI15" s="965"/>
      <c r="HTJ15" s="966"/>
      <c r="HTK15" s="964"/>
      <c r="HTL15" s="964"/>
      <c r="HTM15" s="965"/>
      <c r="HTN15" s="966"/>
      <c r="HTO15" s="964"/>
      <c r="HTP15" s="964"/>
      <c r="HTQ15" s="965"/>
      <c r="HTR15" s="966"/>
      <c r="HTS15" s="964"/>
      <c r="HTT15" s="964"/>
      <c r="HTU15" s="965"/>
      <c r="HTV15" s="966"/>
      <c r="HTW15" s="964"/>
      <c r="HTX15" s="964"/>
      <c r="HTY15" s="965"/>
      <c r="HTZ15" s="966"/>
      <c r="HUA15" s="964"/>
      <c r="HUB15" s="964"/>
      <c r="HUC15" s="965"/>
      <c r="HUD15" s="966"/>
      <c r="HUE15" s="964"/>
      <c r="HUF15" s="964"/>
      <c r="HUG15" s="965"/>
      <c r="HUH15" s="966"/>
      <c r="HUI15" s="964"/>
      <c r="HUJ15" s="964"/>
      <c r="HUK15" s="965"/>
      <c r="HUL15" s="966"/>
      <c r="HUM15" s="964"/>
      <c r="HUN15" s="964"/>
      <c r="HUO15" s="965"/>
      <c r="HUP15" s="966"/>
      <c r="HUQ15" s="964"/>
      <c r="HUR15" s="964"/>
      <c r="HUS15" s="965"/>
      <c r="HUT15" s="966"/>
      <c r="HUU15" s="964"/>
      <c r="HUV15" s="964"/>
      <c r="HUW15" s="965"/>
      <c r="HUX15" s="966"/>
      <c r="HUY15" s="964"/>
      <c r="HUZ15" s="964"/>
      <c r="HVA15" s="965"/>
      <c r="HVB15" s="966"/>
      <c r="HVC15" s="964"/>
      <c r="HVD15" s="964"/>
      <c r="HVE15" s="965"/>
      <c r="HVF15" s="966"/>
      <c r="HVG15" s="964"/>
      <c r="HVH15" s="964"/>
      <c r="HVI15" s="965"/>
      <c r="HVJ15" s="966"/>
      <c r="HVK15" s="964"/>
      <c r="HVL15" s="964"/>
      <c r="HVM15" s="965"/>
      <c r="HVN15" s="966"/>
      <c r="HVO15" s="964"/>
      <c r="HVP15" s="964"/>
      <c r="HVQ15" s="965"/>
      <c r="HVR15" s="966"/>
      <c r="HVS15" s="964"/>
      <c r="HVT15" s="964"/>
      <c r="HVU15" s="965"/>
      <c r="HVV15" s="966"/>
      <c r="HVW15" s="964"/>
      <c r="HVX15" s="964"/>
      <c r="HVY15" s="965"/>
      <c r="HVZ15" s="966"/>
      <c r="HWA15" s="964"/>
      <c r="HWB15" s="964"/>
      <c r="HWC15" s="965"/>
      <c r="HWD15" s="966"/>
      <c r="HWE15" s="964"/>
      <c r="HWF15" s="964"/>
      <c r="HWG15" s="965"/>
      <c r="HWH15" s="966"/>
      <c r="HWI15" s="964"/>
      <c r="HWJ15" s="964"/>
      <c r="HWK15" s="965"/>
      <c r="HWL15" s="966"/>
      <c r="HWM15" s="964"/>
      <c r="HWN15" s="964"/>
      <c r="HWO15" s="965"/>
      <c r="HWP15" s="966"/>
      <c r="HWQ15" s="964"/>
      <c r="HWR15" s="964"/>
      <c r="HWS15" s="965"/>
      <c r="HWT15" s="966"/>
      <c r="HWU15" s="964"/>
      <c r="HWV15" s="964"/>
      <c r="HWW15" s="965"/>
      <c r="HWX15" s="966"/>
      <c r="HWY15" s="964"/>
      <c r="HWZ15" s="964"/>
      <c r="HXA15" s="965"/>
      <c r="HXB15" s="966"/>
      <c r="HXC15" s="964"/>
      <c r="HXD15" s="964"/>
      <c r="HXE15" s="965"/>
      <c r="HXF15" s="966"/>
      <c r="HXG15" s="964"/>
      <c r="HXH15" s="964"/>
      <c r="HXI15" s="965"/>
      <c r="HXJ15" s="966"/>
      <c r="HXK15" s="964"/>
      <c r="HXL15" s="964"/>
      <c r="HXM15" s="965"/>
      <c r="HXN15" s="966"/>
      <c r="HXO15" s="964"/>
      <c r="HXP15" s="964"/>
      <c r="HXQ15" s="965"/>
      <c r="HXR15" s="966"/>
      <c r="HXS15" s="964"/>
      <c r="HXT15" s="964"/>
      <c r="HXU15" s="965"/>
      <c r="HXV15" s="966"/>
      <c r="HXW15" s="964"/>
      <c r="HXX15" s="964"/>
      <c r="HXY15" s="965"/>
      <c r="HXZ15" s="966"/>
      <c r="HYA15" s="964"/>
      <c r="HYB15" s="964"/>
      <c r="HYC15" s="965"/>
      <c r="HYD15" s="966"/>
      <c r="HYE15" s="964"/>
      <c r="HYF15" s="964"/>
      <c r="HYG15" s="965"/>
      <c r="HYH15" s="966"/>
      <c r="HYI15" s="964"/>
      <c r="HYJ15" s="964"/>
      <c r="HYK15" s="965"/>
      <c r="HYL15" s="966"/>
      <c r="HYM15" s="964"/>
      <c r="HYN15" s="964"/>
      <c r="HYO15" s="965"/>
      <c r="HYP15" s="966"/>
      <c r="HYQ15" s="964"/>
      <c r="HYR15" s="964"/>
      <c r="HYS15" s="965"/>
      <c r="HYT15" s="966"/>
      <c r="HYU15" s="964"/>
      <c r="HYV15" s="964"/>
      <c r="HYW15" s="965"/>
      <c r="HYX15" s="966"/>
      <c r="HYY15" s="964"/>
      <c r="HYZ15" s="964"/>
      <c r="HZA15" s="965"/>
      <c r="HZB15" s="966"/>
      <c r="HZC15" s="964"/>
      <c r="HZD15" s="964"/>
      <c r="HZE15" s="965"/>
      <c r="HZF15" s="966"/>
      <c r="HZG15" s="964"/>
      <c r="HZH15" s="964"/>
      <c r="HZI15" s="965"/>
      <c r="HZJ15" s="966"/>
      <c r="HZK15" s="964"/>
      <c r="HZL15" s="964"/>
      <c r="HZM15" s="965"/>
      <c r="HZN15" s="966"/>
      <c r="HZO15" s="964"/>
      <c r="HZP15" s="964"/>
      <c r="HZQ15" s="965"/>
      <c r="HZR15" s="966"/>
      <c r="HZS15" s="964"/>
      <c r="HZT15" s="964"/>
      <c r="HZU15" s="965"/>
      <c r="HZV15" s="966"/>
      <c r="HZW15" s="964"/>
      <c r="HZX15" s="964"/>
      <c r="HZY15" s="965"/>
      <c r="HZZ15" s="966"/>
      <c r="IAA15" s="964"/>
      <c r="IAB15" s="964"/>
      <c r="IAC15" s="965"/>
      <c r="IAD15" s="966"/>
      <c r="IAE15" s="964"/>
      <c r="IAF15" s="964"/>
      <c r="IAG15" s="965"/>
      <c r="IAH15" s="966"/>
      <c r="IAI15" s="964"/>
      <c r="IAJ15" s="964"/>
      <c r="IAK15" s="965"/>
      <c r="IAL15" s="966"/>
      <c r="IAM15" s="964"/>
      <c r="IAN15" s="964"/>
      <c r="IAO15" s="965"/>
      <c r="IAP15" s="966"/>
      <c r="IAQ15" s="964"/>
      <c r="IAR15" s="964"/>
      <c r="IAS15" s="965"/>
      <c r="IAT15" s="966"/>
      <c r="IAU15" s="964"/>
      <c r="IAV15" s="964"/>
      <c r="IAW15" s="965"/>
      <c r="IAX15" s="966"/>
      <c r="IAY15" s="964"/>
      <c r="IAZ15" s="964"/>
      <c r="IBA15" s="965"/>
      <c r="IBB15" s="966"/>
      <c r="IBC15" s="964"/>
      <c r="IBD15" s="964"/>
      <c r="IBE15" s="965"/>
      <c r="IBF15" s="966"/>
      <c r="IBG15" s="964"/>
      <c r="IBH15" s="964"/>
      <c r="IBI15" s="965"/>
      <c r="IBJ15" s="966"/>
      <c r="IBK15" s="964"/>
      <c r="IBL15" s="964"/>
      <c r="IBM15" s="965"/>
      <c r="IBN15" s="966"/>
      <c r="IBO15" s="964"/>
      <c r="IBP15" s="964"/>
      <c r="IBQ15" s="965"/>
      <c r="IBR15" s="966"/>
      <c r="IBS15" s="964"/>
      <c r="IBT15" s="964"/>
      <c r="IBU15" s="965"/>
      <c r="IBV15" s="966"/>
      <c r="IBW15" s="964"/>
      <c r="IBX15" s="964"/>
      <c r="IBY15" s="965"/>
      <c r="IBZ15" s="966"/>
      <c r="ICA15" s="964"/>
      <c r="ICB15" s="964"/>
      <c r="ICC15" s="965"/>
      <c r="ICD15" s="966"/>
      <c r="ICE15" s="964"/>
      <c r="ICF15" s="964"/>
      <c r="ICG15" s="965"/>
      <c r="ICH15" s="966"/>
      <c r="ICI15" s="964"/>
      <c r="ICJ15" s="964"/>
      <c r="ICK15" s="965"/>
      <c r="ICL15" s="966"/>
      <c r="ICM15" s="964"/>
      <c r="ICN15" s="964"/>
      <c r="ICO15" s="965"/>
      <c r="ICP15" s="966"/>
      <c r="ICQ15" s="964"/>
      <c r="ICR15" s="964"/>
      <c r="ICS15" s="965"/>
      <c r="ICT15" s="966"/>
      <c r="ICU15" s="964"/>
      <c r="ICV15" s="964"/>
      <c r="ICW15" s="965"/>
      <c r="ICX15" s="966"/>
      <c r="ICY15" s="964"/>
      <c r="ICZ15" s="964"/>
      <c r="IDA15" s="965"/>
      <c r="IDB15" s="966"/>
      <c r="IDC15" s="964"/>
      <c r="IDD15" s="964"/>
      <c r="IDE15" s="965"/>
      <c r="IDF15" s="966"/>
      <c r="IDG15" s="964"/>
      <c r="IDH15" s="964"/>
      <c r="IDI15" s="965"/>
      <c r="IDJ15" s="966"/>
      <c r="IDK15" s="964"/>
      <c r="IDL15" s="964"/>
      <c r="IDM15" s="965"/>
      <c r="IDN15" s="966"/>
      <c r="IDO15" s="964"/>
      <c r="IDP15" s="964"/>
      <c r="IDQ15" s="965"/>
      <c r="IDR15" s="966"/>
      <c r="IDS15" s="964"/>
      <c r="IDT15" s="964"/>
      <c r="IDU15" s="965"/>
      <c r="IDV15" s="966"/>
      <c r="IDW15" s="964"/>
      <c r="IDX15" s="964"/>
      <c r="IDY15" s="965"/>
      <c r="IDZ15" s="966"/>
      <c r="IEA15" s="964"/>
      <c r="IEB15" s="964"/>
      <c r="IEC15" s="965"/>
      <c r="IED15" s="966"/>
      <c r="IEE15" s="964"/>
      <c r="IEF15" s="964"/>
      <c r="IEG15" s="965"/>
      <c r="IEH15" s="966"/>
      <c r="IEI15" s="964"/>
      <c r="IEJ15" s="964"/>
      <c r="IEK15" s="965"/>
      <c r="IEL15" s="966"/>
      <c r="IEM15" s="964"/>
      <c r="IEN15" s="964"/>
      <c r="IEO15" s="965"/>
      <c r="IEP15" s="966"/>
      <c r="IEQ15" s="964"/>
      <c r="IER15" s="964"/>
      <c r="IES15" s="965"/>
      <c r="IET15" s="966"/>
      <c r="IEU15" s="964"/>
      <c r="IEV15" s="964"/>
      <c r="IEW15" s="965"/>
      <c r="IEX15" s="966"/>
      <c r="IEY15" s="964"/>
      <c r="IEZ15" s="964"/>
      <c r="IFA15" s="965"/>
      <c r="IFB15" s="966"/>
      <c r="IFC15" s="964"/>
      <c r="IFD15" s="964"/>
      <c r="IFE15" s="965"/>
      <c r="IFF15" s="966"/>
      <c r="IFG15" s="964"/>
      <c r="IFH15" s="964"/>
      <c r="IFI15" s="965"/>
      <c r="IFJ15" s="966"/>
      <c r="IFK15" s="964"/>
      <c r="IFL15" s="964"/>
      <c r="IFM15" s="965"/>
      <c r="IFN15" s="966"/>
      <c r="IFO15" s="964"/>
      <c r="IFP15" s="964"/>
      <c r="IFQ15" s="965"/>
      <c r="IFR15" s="966"/>
      <c r="IFS15" s="964"/>
      <c r="IFT15" s="964"/>
      <c r="IFU15" s="965"/>
      <c r="IFV15" s="966"/>
      <c r="IFW15" s="964"/>
      <c r="IFX15" s="964"/>
      <c r="IFY15" s="965"/>
      <c r="IFZ15" s="966"/>
      <c r="IGA15" s="964"/>
      <c r="IGB15" s="964"/>
      <c r="IGC15" s="965"/>
      <c r="IGD15" s="966"/>
      <c r="IGE15" s="964"/>
      <c r="IGF15" s="964"/>
      <c r="IGG15" s="965"/>
      <c r="IGH15" s="966"/>
      <c r="IGI15" s="964"/>
      <c r="IGJ15" s="964"/>
      <c r="IGK15" s="965"/>
      <c r="IGL15" s="966"/>
      <c r="IGM15" s="964"/>
      <c r="IGN15" s="964"/>
      <c r="IGO15" s="965"/>
      <c r="IGP15" s="966"/>
      <c r="IGQ15" s="964"/>
      <c r="IGR15" s="964"/>
      <c r="IGS15" s="965"/>
      <c r="IGT15" s="966"/>
      <c r="IGU15" s="964"/>
      <c r="IGV15" s="964"/>
      <c r="IGW15" s="965"/>
      <c r="IGX15" s="966"/>
      <c r="IGY15" s="964"/>
      <c r="IGZ15" s="964"/>
      <c r="IHA15" s="965"/>
      <c r="IHB15" s="966"/>
      <c r="IHC15" s="964"/>
      <c r="IHD15" s="964"/>
      <c r="IHE15" s="965"/>
      <c r="IHF15" s="966"/>
      <c r="IHG15" s="964"/>
      <c r="IHH15" s="964"/>
      <c r="IHI15" s="965"/>
      <c r="IHJ15" s="966"/>
      <c r="IHK15" s="964"/>
      <c r="IHL15" s="964"/>
      <c r="IHM15" s="965"/>
      <c r="IHN15" s="966"/>
      <c r="IHO15" s="964"/>
      <c r="IHP15" s="964"/>
      <c r="IHQ15" s="965"/>
      <c r="IHR15" s="966"/>
      <c r="IHS15" s="964"/>
      <c r="IHT15" s="964"/>
      <c r="IHU15" s="965"/>
      <c r="IHV15" s="966"/>
      <c r="IHW15" s="964"/>
      <c r="IHX15" s="964"/>
      <c r="IHY15" s="965"/>
      <c r="IHZ15" s="966"/>
      <c r="IIA15" s="964"/>
      <c r="IIB15" s="964"/>
      <c r="IIC15" s="965"/>
      <c r="IID15" s="966"/>
      <c r="IIE15" s="964"/>
      <c r="IIF15" s="964"/>
      <c r="IIG15" s="965"/>
      <c r="IIH15" s="966"/>
      <c r="III15" s="964"/>
      <c r="IIJ15" s="964"/>
      <c r="IIK15" s="965"/>
      <c r="IIL15" s="966"/>
      <c r="IIM15" s="964"/>
      <c r="IIN15" s="964"/>
      <c r="IIO15" s="965"/>
      <c r="IIP15" s="966"/>
      <c r="IIQ15" s="964"/>
      <c r="IIR15" s="964"/>
      <c r="IIS15" s="965"/>
      <c r="IIT15" s="966"/>
      <c r="IIU15" s="964"/>
      <c r="IIV15" s="964"/>
      <c r="IIW15" s="965"/>
      <c r="IIX15" s="966"/>
      <c r="IIY15" s="964"/>
      <c r="IIZ15" s="964"/>
      <c r="IJA15" s="965"/>
      <c r="IJB15" s="966"/>
      <c r="IJC15" s="964"/>
      <c r="IJD15" s="964"/>
      <c r="IJE15" s="965"/>
      <c r="IJF15" s="966"/>
      <c r="IJG15" s="964"/>
      <c r="IJH15" s="964"/>
      <c r="IJI15" s="965"/>
      <c r="IJJ15" s="966"/>
      <c r="IJK15" s="964"/>
      <c r="IJL15" s="964"/>
      <c r="IJM15" s="965"/>
      <c r="IJN15" s="966"/>
      <c r="IJO15" s="964"/>
      <c r="IJP15" s="964"/>
      <c r="IJQ15" s="965"/>
      <c r="IJR15" s="966"/>
      <c r="IJS15" s="964"/>
      <c r="IJT15" s="964"/>
      <c r="IJU15" s="965"/>
      <c r="IJV15" s="966"/>
      <c r="IJW15" s="964"/>
      <c r="IJX15" s="964"/>
      <c r="IJY15" s="965"/>
      <c r="IJZ15" s="966"/>
      <c r="IKA15" s="964"/>
      <c r="IKB15" s="964"/>
      <c r="IKC15" s="965"/>
      <c r="IKD15" s="966"/>
      <c r="IKE15" s="964"/>
      <c r="IKF15" s="964"/>
      <c r="IKG15" s="965"/>
      <c r="IKH15" s="966"/>
      <c r="IKI15" s="964"/>
      <c r="IKJ15" s="964"/>
      <c r="IKK15" s="965"/>
      <c r="IKL15" s="966"/>
      <c r="IKM15" s="964"/>
      <c r="IKN15" s="964"/>
      <c r="IKO15" s="965"/>
      <c r="IKP15" s="966"/>
      <c r="IKQ15" s="964"/>
      <c r="IKR15" s="964"/>
      <c r="IKS15" s="965"/>
      <c r="IKT15" s="966"/>
      <c r="IKU15" s="964"/>
      <c r="IKV15" s="964"/>
      <c r="IKW15" s="965"/>
      <c r="IKX15" s="966"/>
      <c r="IKY15" s="964"/>
      <c r="IKZ15" s="964"/>
      <c r="ILA15" s="965"/>
      <c r="ILB15" s="966"/>
      <c r="ILC15" s="964"/>
      <c r="ILD15" s="964"/>
      <c r="ILE15" s="965"/>
      <c r="ILF15" s="966"/>
      <c r="ILG15" s="964"/>
      <c r="ILH15" s="964"/>
      <c r="ILI15" s="965"/>
      <c r="ILJ15" s="966"/>
      <c r="ILK15" s="964"/>
      <c r="ILL15" s="964"/>
      <c r="ILM15" s="965"/>
      <c r="ILN15" s="966"/>
      <c r="ILO15" s="964"/>
      <c r="ILP15" s="964"/>
      <c r="ILQ15" s="965"/>
      <c r="ILR15" s="966"/>
      <c r="ILS15" s="964"/>
      <c r="ILT15" s="964"/>
      <c r="ILU15" s="965"/>
      <c r="ILV15" s="966"/>
      <c r="ILW15" s="964"/>
      <c r="ILX15" s="964"/>
      <c r="ILY15" s="965"/>
      <c r="ILZ15" s="966"/>
      <c r="IMA15" s="964"/>
      <c r="IMB15" s="964"/>
      <c r="IMC15" s="965"/>
      <c r="IMD15" s="966"/>
      <c r="IME15" s="964"/>
      <c r="IMF15" s="964"/>
      <c r="IMG15" s="965"/>
      <c r="IMH15" s="966"/>
      <c r="IMI15" s="964"/>
      <c r="IMJ15" s="964"/>
      <c r="IMK15" s="965"/>
      <c r="IML15" s="966"/>
      <c r="IMM15" s="964"/>
      <c r="IMN15" s="964"/>
      <c r="IMO15" s="965"/>
      <c r="IMP15" s="966"/>
      <c r="IMQ15" s="964"/>
      <c r="IMR15" s="964"/>
      <c r="IMS15" s="965"/>
      <c r="IMT15" s="966"/>
      <c r="IMU15" s="964"/>
      <c r="IMV15" s="964"/>
      <c r="IMW15" s="965"/>
      <c r="IMX15" s="966"/>
      <c r="IMY15" s="964"/>
      <c r="IMZ15" s="964"/>
      <c r="INA15" s="965"/>
      <c r="INB15" s="966"/>
      <c r="INC15" s="964"/>
      <c r="IND15" s="964"/>
      <c r="INE15" s="965"/>
      <c r="INF15" s="966"/>
      <c r="ING15" s="964"/>
      <c r="INH15" s="964"/>
      <c r="INI15" s="965"/>
      <c r="INJ15" s="966"/>
      <c r="INK15" s="964"/>
      <c r="INL15" s="964"/>
      <c r="INM15" s="965"/>
      <c r="INN15" s="966"/>
      <c r="INO15" s="964"/>
      <c r="INP15" s="964"/>
      <c r="INQ15" s="965"/>
      <c r="INR15" s="966"/>
      <c r="INS15" s="964"/>
      <c r="INT15" s="964"/>
      <c r="INU15" s="965"/>
      <c r="INV15" s="966"/>
      <c r="INW15" s="964"/>
      <c r="INX15" s="964"/>
      <c r="INY15" s="965"/>
      <c r="INZ15" s="966"/>
      <c r="IOA15" s="964"/>
      <c r="IOB15" s="964"/>
      <c r="IOC15" s="965"/>
      <c r="IOD15" s="966"/>
      <c r="IOE15" s="964"/>
      <c r="IOF15" s="964"/>
      <c r="IOG15" s="965"/>
      <c r="IOH15" s="966"/>
      <c r="IOI15" s="964"/>
      <c r="IOJ15" s="964"/>
      <c r="IOK15" s="965"/>
      <c r="IOL15" s="966"/>
      <c r="IOM15" s="964"/>
      <c r="ION15" s="964"/>
      <c r="IOO15" s="965"/>
      <c r="IOP15" s="966"/>
      <c r="IOQ15" s="964"/>
      <c r="IOR15" s="964"/>
      <c r="IOS15" s="965"/>
      <c r="IOT15" s="966"/>
      <c r="IOU15" s="964"/>
      <c r="IOV15" s="964"/>
      <c r="IOW15" s="965"/>
      <c r="IOX15" s="966"/>
      <c r="IOY15" s="964"/>
      <c r="IOZ15" s="964"/>
      <c r="IPA15" s="965"/>
      <c r="IPB15" s="966"/>
      <c r="IPC15" s="964"/>
      <c r="IPD15" s="964"/>
      <c r="IPE15" s="965"/>
      <c r="IPF15" s="966"/>
      <c r="IPG15" s="964"/>
      <c r="IPH15" s="964"/>
      <c r="IPI15" s="965"/>
      <c r="IPJ15" s="966"/>
      <c r="IPK15" s="964"/>
      <c r="IPL15" s="964"/>
      <c r="IPM15" s="965"/>
      <c r="IPN15" s="966"/>
      <c r="IPO15" s="964"/>
      <c r="IPP15" s="964"/>
      <c r="IPQ15" s="965"/>
      <c r="IPR15" s="966"/>
      <c r="IPS15" s="964"/>
      <c r="IPT15" s="964"/>
      <c r="IPU15" s="965"/>
      <c r="IPV15" s="966"/>
      <c r="IPW15" s="964"/>
      <c r="IPX15" s="964"/>
      <c r="IPY15" s="965"/>
      <c r="IPZ15" s="966"/>
      <c r="IQA15" s="964"/>
      <c r="IQB15" s="964"/>
      <c r="IQC15" s="965"/>
      <c r="IQD15" s="966"/>
      <c r="IQE15" s="964"/>
      <c r="IQF15" s="964"/>
      <c r="IQG15" s="965"/>
      <c r="IQH15" s="966"/>
      <c r="IQI15" s="964"/>
      <c r="IQJ15" s="964"/>
      <c r="IQK15" s="965"/>
      <c r="IQL15" s="966"/>
      <c r="IQM15" s="964"/>
      <c r="IQN15" s="964"/>
      <c r="IQO15" s="965"/>
      <c r="IQP15" s="966"/>
      <c r="IQQ15" s="964"/>
      <c r="IQR15" s="964"/>
      <c r="IQS15" s="965"/>
      <c r="IQT15" s="966"/>
      <c r="IQU15" s="964"/>
      <c r="IQV15" s="964"/>
      <c r="IQW15" s="965"/>
      <c r="IQX15" s="966"/>
      <c r="IQY15" s="964"/>
      <c r="IQZ15" s="964"/>
      <c r="IRA15" s="965"/>
      <c r="IRB15" s="966"/>
      <c r="IRC15" s="964"/>
      <c r="IRD15" s="964"/>
      <c r="IRE15" s="965"/>
      <c r="IRF15" s="966"/>
      <c r="IRG15" s="964"/>
      <c r="IRH15" s="964"/>
      <c r="IRI15" s="965"/>
      <c r="IRJ15" s="966"/>
      <c r="IRK15" s="964"/>
      <c r="IRL15" s="964"/>
      <c r="IRM15" s="965"/>
      <c r="IRN15" s="966"/>
      <c r="IRO15" s="964"/>
      <c r="IRP15" s="964"/>
      <c r="IRQ15" s="965"/>
      <c r="IRR15" s="966"/>
      <c r="IRS15" s="964"/>
      <c r="IRT15" s="964"/>
      <c r="IRU15" s="965"/>
      <c r="IRV15" s="966"/>
      <c r="IRW15" s="964"/>
      <c r="IRX15" s="964"/>
      <c r="IRY15" s="965"/>
      <c r="IRZ15" s="966"/>
      <c r="ISA15" s="964"/>
      <c r="ISB15" s="964"/>
      <c r="ISC15" s="965"/>
      <c r="ISD15" s="966"/>
      <c r="ISE15" s="964"/>
      <c r="ISF15" s="964"/>
      <c r="ISG15" s="965"/>
      <c r="ISH15" s="966"/>
      <c r="ISI15" s="964"/>
      <c r="ISJ15" s="964"/>
      <c r="ISK15" s="965"/>
      <c r="ISL15" s="966"/>
      <c r="ISM15" s="964"/>
      <c r="ISN15" s="964"/>
      <c r="ISO15" s="965"/>
      <c r="ISP15" s="966"/>
      <c r="ISQ15" s="964"/>
      <c r="ISR15" s="964"/>
      <c r="ISS15" s="965"/>
      <c r="IST15" s="966"/>
      <c r="ISU15" s="964"/>
      <c r="ISV15" s="964"/>
      <c r="ISW15" s="965"/>
      <c r="ISX15" s="966"/>
      <c r="ISY15" s="964"/>
      <c r="ISZ15" s="964"/>
      <c r="ITA15" s="965"/>
      <c r="ITB15" s="966"/>
      <c r="ITC15" s="964"/>
      <c r="ITD15" s="964"/>
      <c r="ITE15" s="965"/>
      <c r="ITF15" s="966"/>
      <c r="ITG15" s="964"/>
      <c r="ITH15" s="964"/>
      <c r="ITI15" s="965"/>
      <c r="ITJ15" s="966"/>
      <c r="ITK15" s="964"/>
      <c r="ITL15" s="964"/>
      <c r="ITM15" s="965"/>
      <c r="ITN15" s="966"/>
      <c r="ITO15" s="964"/>
      <c r="ITP15" s="964"/>
      <c r="ITQ15" s="965"/>
      <c r="ITR15" s="966"/>
      <c r="ITS15" s="964"/>
      <c r="ITT15" s="964"/>
      <c r="ITU15" s="965"/>
      <c r="ITV15" s="966"/>
      <c r="ITW15" s="964"/>
      <c r="ITX15" s="964"/>
      <c r="ITY15" s="965"/>
      <c r="ITZ15" s="966"/>
      <c r="IUA15" s="964"/>
      <c r="IUB15" s="964"/>
      <c r="IUC15" s="965"/>
      <c r="IUD15" s="966"/>
      <c r="IUE15" s="964"/>
      <c r="IUF15" s="964"/>
      <c r="IUG15" s="965"/>
      <c r="IUH15" s="966"/>
      <c r="IUI15" s="964"/>
      <c r="IUJ15" s="964"/>
      <c r="IUK15" s="965"/>
      <c r="IUL15" s="966"/>
      <c r="IUM15" s="964"/>
      <c r="IUN15" s="964"/>
      <c r="IUO15" s="965"/>
      <c r="IUP15" s="966"/>
      <c r="IUQ15" s="964"/>
      <c r="IUR15" s="964"/>
      <c r="IUS15" s="965"/>
      <c r="IUT15" s="966"/>
      <c r="IUU15" s="964"/>
      <c r="IUV15" s="964"/>
      <c r="IUW15" s="965"/>
      <c r="IUX15" s="966"/>
      <c r="IUY15" s="964"/>
      <c r="IUZ15" s="964"/>
      <c r="IVA15" s="965"/>
      <c r="IVB15" s="966"/>
      <c r="IVC15" s="964"/>
      <c r="IVD15" s="964"/>
      <c r="IVE15" s="965"/>
      <c r="IVF15" s="966"/>
      <c r="IVG15" s="964"/>
      <c r="IVH15" s="964"/>
      <c r="IVI15" s="965"/>
      <c r="IVJ15" s="966"/>
      <c r="IVK15" s="964"/>
      <c r="IVL15" s="964"/>
      <c r="IVM15" s="965"/>
      <c r="IVN15" s="966"/>
      <c r="IVO15" s="964"/>
      <c r="IVP15" s="964"/>
      <c r="IVQ15" s="965"/>
      <c r="IVR15" s="966"/>
      <c r="IVS15" s="964"/>
      <c r="IVT15" s="964"/>
      <c r="IVU15" s="965"/>
      <c r="IVV15" s="966"/>
      <c r="IVW15" s="964"/>
      <c r="IVX15" s="964"/>
      <c r="IVY15" s="965"/>
      <c r="IVZ15" s="966"/>
      <c r="IWA15" s="964"/>
      <c r="IWB15" s="964"/>
      <c r="IWC15" s="965"/>
      <c r="IWD15" s="966"/>
      <c r="IWE15" s="964"/>
      <c r="IWF15" s="964"/>
      <c r="IWG15" s="965"/>
      <c r="IWH15" s="966"/>
      <c r="IWI15" s="964"/>
      <c r="IWJ15" s="964"/>
      <c r="IWK15" s="965"/>
      <c r="IWL15" s="966"/>
      <c r="IWM15" s="964"/>
      <c r="IWN15" s="964"/>
      <c r="IWO15" s="965"/>
      <c r="IWP15" s="966"/>
      <c r="IWQ15" s="964"/>
      <c r="IWR15" s="964"/>
      <c r="IWS15" s="965"/>
      <c r="IWT15" s="966"/>
      <c r="IWU15" s="964"/>
      <c r="IWV15" s="964"/>
      <c r="IWW15" s="965"/>
      <c r="IWX15" s="966"/>
      <c r="IWY15" s="964"/>
      <c r="IWZ15" s="964"/>
      <c r="IXA15" s="965"/>
      <c r="IXB15" s="966"/>
      <c r="IXC15" s="964"/>
      <c r="IXD15" s="964"/>
      <c r="IXE15" s="965"/>
      <c r="IXF15" s="966"/>
      <c r="IXG15" s="964"/>
      <c r="IXH15" s="964"/>
      <c r="IXI15" s="965"/>
      <c r="IXJ15" s="966"/>
      <c r="IXK15" s="964"/>
      <c r="IXL15" s="964"/>
      <c r="IXM15" s="965"/>
      <c r="IXN15" s="966"/>
      <c r="IXO15" s="964"/>
      <c r="IXP15" s="964"/>
      <c r="IXQ15" s="965"/>
      <c r="IXR15" s="966"/>
      <c r="IXS15" s="964"/>
      <c r="IXT15" s="964"/>
      <c r="IXU15" s="965"/>
      <c r="IXV15" s="966"/>
      <c r="IXW15" s="964"/>
      <c r="IXX15" s="964"/>
      <c r="IXY15" s="965"/>
      <c r="IXZ15" s="966"/>
      <c r="IYA15" s="964"/>
      <c r="IYB15" s="964"/>
      <c r="IYC15" s="965"/>
      <c r="IYD15" s="966"/>
      <c r="IYE15" s="964"/>
      <c r="IYF15" s="964"/>
      <c r="IYG15" s="965"/>
      <c r="IYH15" s="966"/>
      <c r="IYI15" s="964"/>
      <c r="IYJ15" s="964"/>
      <c r="IYK15" s="965"/>
      <c r="IYL15" s="966"/>
      <c r="IYM15" s="964"/>
      <c r="IYN15" s="964"/>
      <c r="IYO15" s="965"/>
      <c r="IYP15" s="966"/>
      <c r="IYQ15" s="964"/>
      <c r="IYR15" s="964"/>
      <c r="IYS15" s="965"/>
      <c r="IYT15" s="966"/>
      <c r="IYU15" s="964"/>
      <c r="IYV15" s="964"/>
      <c r="IYW15" s="965"/>
      <c r="IYX15" s="966"/>
      <c r="IYY15" s="964"/>
      <c r="IYZ15" s="964"/>
      <c r="IZA15" s="965"/>
      <c r="IZB15" s="966"/>
      <c r="IZC15" s="964"/>
      <c r="IZD15" s="964"/>
      <c r="IZE15" s="965"/>
      <c r="IZF15" s="966"/>
      <c r="IZG15" s="964"/>
      <c r="IZH15" s="964"/>
      <c r="IZI15" s="965"/>
      <c r="IZJ15" s="966"/>
      <c r="IZK15" s="964"/>
      <c r="IZL15" s="964"/>
      <c r="IZM15" s="965"/>
      <c r="IZN15" s="966"/>
      <c r="IZO15" s="964"/>
      <c r="IZP15" s="964"/>
      <c r="IZQ15" s="965"/>
      <c r="IZR15" s="966"/>
      <c r="IZS15" s="964"/>
      <c r="IZT15" s="964"/>
      <c r="IZU15" s="965"/>
      <c r="IZV15" s="966"/>
      <c r="IZW15" s="964"/>
      <c r="IZX15" s="964"/>
      <c r="IZY15" s="965"/>
      <c r="IZZ15" s="966"/>
      <c r="JAA15" s="964"/>
      <c r="JAB15" s="964"/>
      <c r="JAC15" s="965"/>
      <c r="JAD15" s="966"/>
      <c r="JAE15" s="964"/>
      <c r="JAF15" s="964"/>
      <c r="JAG15" s="965"/>
      <c r="JAH15" s="966"/>
      <c r="JAI15" s="964"/>
      <c r="JAJ15" s="964"/>
      <c r="JAK15" s="965"/>
      <c r="JAL15" s="966"/>
      <c r="JAM15" s="964"/>
      <c r="JAN15" s="964"/>
      <c r="JAO15" s="965"/>
      <c r="JAP15" s="966"/>
      <c r="JAQ15" s="964"/>
      <c r="JAR15" s="964"/>
      <c r="JAS15" s="965"/>
      <c r="JAT15" s="966"/>
      <c r="JAU15" s="964"/>
      <c r="JAV15" s="964"/>
      <c r="JAW15" s="965"/>
      <c r="JAX15" s="966"/>
      <c r="JAY15" s="964"/>
      <c r="JAZ15" s="964"/>
      <c r="JBA15" s="965"/>
      <c r="JBB15" s="966"/>
      <c r="JBC15" s="964"/>
      <c r="JBD15" s="964"/>
      <c r="JBE15" s="965"/>
      <c r="JBF15" s="966"/>
      <c r="JBG15" s="964"/>
      <c r="JBH15" s="964"/>
      <c r="JBI15" s="965"/>
      <c r="JBJ15" s="966"/>
      <c r="JBK15" s="964"/>
      <c r="JBL15" s="964"/>
      <c r="JBM15" s="965"/>
      <c r="JBN15" s="966"/>
      <c r="JBO15" s="964"/>
      <c r="JBP15" s="964"/>
      <c r="JBQ15" s="965"/>
      <c r="JBR15" s="966"/>
      <c r="JBS15" s="964"/>
      <c r="JBT15" s="964"/>
      <c r="JBU15" s="965"/>
      <c r="JBV15" s="966"/>
      <c r="JBW15" s="964"/>
      <c r="JBX15" s="964"/>
      <c r="JBY15" s="965"/>
      <c r="JBZ15" s="966"/>
      <c r="JCA15" s="964"/>
      <c r="JCB15" s="964"/>
      <c r="JCC15" s="965"/>
      <c r="JCD15" s="966"/>
      <c r="JCE15" s="964"/>
      <c r="JCF15" s="964"/>
      <c r="JCG15" s="965"/>
      <c r="JCH15" s="966"/>
      <c r="JCI15" s="964"/>
      <c r="JCJ15" s="964"/>
      <c r="JCK15" s="965"/>
      <c r="JCL15" s="966"/>
      <c r="JCM15" s="964"/>
      <c r="JCN15" s="964"/>
      <c r="JCO15" s="965"/>
      <c r="JCP15" s="966"/>
      <c r="JCQ15" s="964"/>
      <c r="JCR15" s="964"/>
      <c r="JCS15" s="965"/>
      <c r="JCT15" s="966"/>
      <c r="JCU15" s="964"/>
      <c r="JCV15" s="964"/>
      <c r="JCW15" s="965"/>
      <c r="JCX15" s="966"/>
      <c r="JCY15" s="964"/>
      <c r="JCZ15" s="964"/>
      <c r="JDA15" s="965"/>
      <c r="JDB15" s="966"/>
      <c r="JDC15" s="964"/>
      <c r="JDD15" s="964"/>
      <c r="JDE15" s="965"/>
      <c r="JDF15" s="966"/>
      <c r="JDG15" s="964"/>
      <c r="JDH15" s="964"/>
      <c r="JDI15" s="965"/>
      <c r="JDJ15" s="966"/>
      <c r="JDK15" s="964"/>
      <c r="JDL15" s="964"/>
      <c r="JDM15" s="965"/>
      <c r="JDN15" s="966"/>
      <c r="JDO15" s="964"/>
      <c r="JDP15" s="964"/>
      <c r="JDQ15" s="965"/>
      <c r="JDR15" s="966"/>
      <c r="JDS15" s="964"/>
      <c r="JDT15" s="964"/>
      <c r="JDU15" s="965"/>
      <c r="JDV15" s="966"/>
      <c r="JDW15" s="964"/>
      <c r="JDX15" s="964"/>
      <c r="JDY15" s="965"/>
      <c r="JDZ15" s="966"/>
      <c r="JEA15" s="964"/>
      <c r="JEB15" s="964"/>
      <c r="JEC15" s="965"/>
      <c r="JED15" s="966"/>
      <c r="JEE15" s="964"/>
      <c r="JEF15" s="964"/>
      <c r="JEG15" s="965"/>
      <c r="JEH15" s="966"/>
      <c r="JEI15" s="964"/>
      <c r="JEJ15" s="964"/>
      <c r="JEK15" s="965"/>
      <c r="JEL15" s="966"/>
      <c r="JEM15" s="964"/>
      <c r="JEN15" s="964"/>
      <c r="JEO15" s="965"/>
      <c r="JEP15" s="966"/>
      <c r="JEQ15" s="964"/>
      <c r="JER15" s="964"/>
      <c r="JES15" s="965"/>
      <c r="JET15" s="966"/>
      <c r="JEU15" s="964"/>
      <c r="JEV15" s="964"/>
      <c r="JEW15" s="965"/>
      <c r="JEX15" s="966"/>
      <c r="JEY15" s="964"/>
      <c r="JEZ15" s="964"/>
      <c r="JFA15" s="965"/>
      <c r="JFB15" s="966"/>
      <c r="JFC15" s="964"/>
      <c r="JFD15" s="964"/>
      <c r="JFE15" s="965"/>
      <c r="JFF15" s="966"/>
      <c r="JFG15" s="964"/>
      <c r="JFH15" s="964"/>
      <c r="JFI15" s="965"/>
      <c r="JFJ15" s="966"/>
      <c r="JFK15" s="964"/>
      <c r="JFL15" s="964"/>
      <c r="JFM15" s="965"/>
      <c r="JFN15" s="966"/>
      <c r="JFO15" s="964"/>
      <c r="JFP15" s="964"/>
      <c r="JFQ15" s="965"/>
      <c r="JFR15" s="966"/>
      <c r="JFS15" s="964"/>
      <c r="JFT15" s="964"/>
      <c r="JFU15" s="965"/>
      <c r="JFV15" s="966"/>
      <c r="JFW15" s="964"/>
      <c r="JFX15" s="964"/>
      <c r="JFY15" s="965"/>
      <c r="JFZ15" s="966"/>
      <c r="JGA15" s="964"/>
      <c r="JGB15" s="964"/>
      <c r="JGC15" s="965"/>
      <c r="JGD15" s="966"/>
      <c r="JGE15" s="964"/>
      <c r="JGF15" s="964"/>
      <c r="JGG15" s="965"/>
      <c r="JGH15" s="966"/>
      <c r="JGI15" s="964"/>
      <c r="JGJ15" s="964"/>
      <c r="JGK15" s="965"/>
      <c r="JGL15" s="966"/>
      <c r="JGM15" s="964"/>
      <c r="JGN15" s="964"/>
      <c r="JGO15" s="965"/>
      <c r="JGP15" s="966"/>
      <c r="JGQ15" s="964"/>
      <c r="JGR15" s="964"/>
      <c r="JGS15" s="965"/>
      <c r="JGT15" s="966"/>
      <c r="JGU15" s="964"/>
      <c r="JGV15" s="964"/>
      <c r="JGW15" s="965"/>
      <c r="JGX15" s="966"/>
      <c r="JGY15" s="964"/>
      <c r="JGZ15" s="964"/>
      <c r="JHA15" s="965"/>
      <c r="JHB15" s="966"/>
      <c r="JHC15" s="964"/>
      <c r="JHD15" s="964"/>
      <c r="JHE15" s="965"/>
      <c r="JHF15" s="966"/>
      <c r="JHG15" s="964"/>
      <c r="JHH15" s="964"/>
      <c r="JHI15" s="965"/>
      <c r="JHJ15" s="966"/>
      <c r="JHK15" s="964"/>
      <c r="JHL15" s="964"/>
      <c r="JHM15" s="965"/>
      <c r="JHN15" s="966"/>
      <c r="JHO15" s="964"/>
      <c r="JHP15" s="964"/>
      <c r="JHQ15" s="965"/>
      <c r="JHR15" s="966"/>
      <c r="JHS15" s="964"/>
      <c r="JHT15" s="964"/>
      <c r="JHU15" s="965"/>
      <c r="JHV15" s="966"/>
      <c r="JHW15" s="964"/>
      <c r="JHX15" s="964"/>
      <c r="JHY15" s="965"/>
      <c r="JHZ15" s="966"/>
      <c r="JIA15" s="964"/>
      <c r="JIB15" s="964"/>
      <c r="JIC15" s="965"/>
      <c r="JID15" s="966"/>
      <c r="JIE15" s="964"/>
      <c r="JIF15" s="964"/>
      <c r="JIG15" s="965"/>
      <c r="JIH15" s="966"/>
      <c r="JII15" s="964"/>
      <c r="JIJ15" s="964"/>
      <c r="JIK15" s="965"/>
      <c r="JIL15" s="966"/>
      <c r="JIM15" s="964"/>
      <c r="JIN15" s="964"/>
      <c r="JIO15" s="965"/>
      <c r="JIP15" s="966"/>
      <c r="JIQ15" s="964"/>
      <c r="JIR15" s="964"/>
      <c r="JIS15" s="965"/>
      <c r="JIT15" s="966"/>
      <c r="JIU15" s="964"/>
      <c r="JIV15" s="964"/>
      <c r="JIW15" s="965"/>
      <c r="JIX15" s="966"/>
      <c r="JIY15" s="964"/>
      <c r="JIZ15" s="964"/>
      <c r="JJA15" s="965"/>
      <c r="JJB15" s="966"/>
      <c r="JJC15" s="964"/>
      <c r="JJD15" s="964"/>
      <c r="JJE15" s="965"/>
      <c r="JJF15" s="966"/>
      <c r="JJG15" s="964"/>
      <c r="JJH15" s="964"/>
      <c r="JJI15" s="965"/>
      <c r="JJJ15" s="966"/>
      <c r="JJK15" s="964"/>
      <c r="JJL15" s="964"/>
      <c r="JJM15" s="965"/>
      <c r="JJN15" s="966"/>
      <c r="JJO15" s="964"/>
      <c r="JJP15" s="964"/>
      <c r="JJQ15" s="965"/>
      <c r="JJR15" s="966"/>
      <c r="JJS15" s="964"/>
      <c r="JJT15" s="964"/>
      <c r="JJU15" s="965"/>
      <c r="JJV15" s="966"/>
      <c r="JJW15" s="964"/>
      <c r="JJX15" s="964"/>
      <c r="JJY15" s="965"/>
      <c r="JJZ15" s="966"/>
      <c r="JKA15" s="964"/>
      <c r="JKB15" s="964"/>
      <c r="JKC15" s="965"/>
      <c r="JKD15" s="966"/>
      <c r="JKE15" s="964"/>
      <c r="JKF15" s="964"/>
      <c r="JKG15" s="965"/>
      <c r="JKH15" s="966"/>
      <c r="JKI15" s="964"/>
      <c r="JKJ15" s="964"/>
      <c r="JKK15" s="965"/>
      <c r="JKL15" s="966"/>
      <c r="JKM15" s="964"/>
      <c r="JKN15" s="964"/>
      <c r="JKO15" s="965"/>
      <c r="JKP15" s="966"/>
      <c r="JKQ15" s="964"/>
      <c r="JKR15" s="964"/>
      <c r="JKS15" s="965"/>
      <c r="JKT15" s="966"/>
      <c r="JKU15" s="964"/>
      <c r="JKV15" s="964"/>
      <c r="JKW15" s="965"/>
      <c r="JKX15" s="966"/>
      <c r="JKY15" s="964"/>
      <c r="JKZ15" s="964"/>
      <c r="JLA15" s="965"/>
      <c r="JLB15" s="966"/>
      <c r="JLC15" s="964"/>
      <c r="JLD15" s="964"/>
      <c r="JLE15" s="965"/>
      <c r="JLF15" s="966"/>
      <c r="JLG15" s="964"/>
      <c r="JLH15" s="964"/>
      <c r="JLI15" s="965"/>
      <c r="JLJ15" s="966"/>
      <c r="JLK15" s="964"/>
      <c r="JLL15" s="964"/>
      <c r="JLM15" s="965"/>
      <c r="JLN15" s="966"/>
      <c r="JLO15" s="964"/>
      <c r="JLP15" s="964"/>
      <c r="JLQ15" s="965"/>
      <c r="JLR15" s="966"/>
      <c r="JLS15" s="964"/>
      <c r="JLT15" s="964"/>
      <c r="JLU15" s="965"/>
      <c r="JLV15" s="966"/>
      <c r="JLW15" s="964"/>
      <c r="JLX15" s="964"/>
      <c r="JLY15" s="965"/>
      <c r="JLZ15" s="966"/>
      <c r="JMA15" s="964"/>
      <c r="JMB15" s="964"/>
      <c r="JMC15" s="965"/>
      <c r="JMD15" s="966"/>
      <c r="JME15" s="964"/>
      <c r="JMF15" s="964"/>
      <c r="JMG15" s="965"/>
      <c r="JMH15" s="966"/>
      <c r="JMI15" s="964"/>
      <c r="JMJ15" s="964"/>
      <c r="JMK15" s="965"/>
      <c r="JML15" s="966"/>
      <c r="JMM15" s="964"/>
      <c r="JMN15" s="964"/>
      <c r="JMO15" s="965"/>
      <c r="JMP15" s="966"/>
      <c r="JMQ15" s="964"/>
      <c r="JMR15" s="964"/>
      <c r="JMS15" s="965"/>
      <c r="JMT15" s="966"/>
      <c r="JMU15" s="964"/>
      <c r="JMV15" s="964"/>
      <c r="JMW15" s="965"/>
      <c r="JMX15" s="966"/>
      <c r="JMY15" s="964"/>
      <c r="JMZ15" s="964"/>
      <c r="JNA15" s="965"/>
      <c r="JNB15" s="966"/>
      <c r="JNC15" s="964"/>
      <c r="JND15" s="964"/>
      <c r="JNE15" s="965"/>
      <c r="JNF15" s="966"/>
      <c r="JNG15" s="964"/>
      <c r="JNH15" s="964"/>
      <c r="JNI15" s="965"/>
      <c r="JNJ15" s="966"/>
      <c r="JNK15" s="964"/>
      <c r="JNL15" s="964"/>
      <c r="JNM15" s="965"/>
      <c r="JNN15" s="966"/>
      <c r="JNO15" s="964"/>
      <c r="JNP15" s="964"/>
      <c r="JNQ15" s="965"/>
      <c r="JNR15" s="966"/>
      <c r="JNS15" s="964"/>
      <c r="JNT15" s="964"/>
      <c r="JNU15" s="965"/>
      <c r="JNV15" s="966"/>
      <c r="JNW15" s="964"/>
      <c r="JNX15" s="964"/>
      <c r="JNY15" s="965"/>
      <c r="JNZ15" s="966"/>
      <c r="JOA15" s="964"/>
      <c r="JOB15" s="964"/>
      <c r="JOC15" s="965"/>
      <c r="JOD15" s="966"/>
      <c r="JOE15" s="964"/>
      <c r="JOF15" s="964"/>
      <c r="JOG15" s="965"/>
      <c r="JOH15" s="966"/>
      <c r="JOI15" s="964"/>
      <c r="JOJ15" s="964"/>
      <c r="JOK15" s="965"/>
      <c r="JOL15" s="966"/>
      <c r="JOM15" s="964"/>
      <c r="JON15" s="964"/>
      <c r="JOO15" s="965"/>
      <c r="JOP15" s="966"/>
      <c r="JOQ15" s="964"/>
      <c r="JOR15" s="964"/>
      <c r="JOS15" s="965"/>
      <c r="JOT15" s="966"/>
      <c r="JOU15" s="964"/>
      <c r="JOV15" s="964"/>
      <c r="JOW15" s="965"/>
      <c r="JOX15" s="966"/>
      <c r="JOY15" s="964"/>
      <c r="JOZ15" s="964"/>
      <c r="JPA15" s="965"/>
      <c r="JPB15" s="966"/>
      <c r="JPC15" s="964"/>
      <c r="JPD15" s="964"/>
      <c r="JPE15" s="965"/>
      <c r="JPF15" s="966"/>
      <c r="JPG15" s="964"/>
      <c r="JPH15" s="964"/>
      <c r="JPI15" s="965"/>
      <c r="JPJ15" s="966"/>
      <c r="JPK15" s="964"/>
      <c r="JPL15" s="964"/>
      <c r="JPM15" s="965"/>
      <c r="JPN15" s="966"/>
      <c r="JPO15" s="964"/>
      <c r="JPP15" s="964"/>
      <c r="JPQ15" s="965"/>
      <c r="JPR15" s="966"/>
      <c r="JPS15" s="964"/>
      <c r="JPT15" s="964"/>
      <c r="JPU15" s="965"/>
      <c r="JPV15" s="966"/>
      <c r="JPW15" s="964"/>
      <c r="JPX15" s="964"/>
      <c r="JPY15" s="965"/>
      <c r="JPZ15" s="966"/>
      <c r="JQA15" s="964"/>
      <c r="JQB15" s="964"/>
      <c r="JQC15" s="965"/>
      <c r="JQD15" s="966"/>
      <c r="JQE15" s="964"/>
      <c r="JQF15" s="964"/>
      <c r="JQG15" s="965"/>
      <c r="JQH15" s="966"/>
      <c r="JQI15" s="964"/>
      <c r="JQJ15" s="964"/>
      <c r="JQK15" s="965"/>
      <c r="JQL15" s="966"/>
      <c r="JQM15" s="964"/>
      <c r="JQN15" s="964"/>
      <c r="JQO15" s="965"/>
      <c r="JQP15" s="966"/>
      <c r="JQQ15" s="964"/>
      <c r="JQR15" s="964"/>
      <c r="JQS15" s="965"/>
      <c r="JQT15" s="966"/>
      <c r="JQU15" s="964"/>
      <c r="JQV15" s="964"/>
      <c r="JQW15" s="965"/>
      <c r="JQX15" s="966"/>
      <c r="JQY15" s="964"/>
      <c r="JQZ15" s="964"/>
      <c r="JRA15" s="965"/>
      <c r="JRB15" s="966"/>
      <c r="JRC15" s="964"/>
      <c r="JRD15" s="964"/>
      <c r="JRE15" s="965"/>
      <c r="JRF15" s="966"/>
      <c r="JRG15" s="964"/>
      <c r="JRH15" s="964"/>
      <c r="JRI15" s="965"/>
      <c r="JRJ15" s="966"/>
      <c r="JRK15" s="964"/>
      <c r="JRL15" s="964"/>
      <c r="JRM15" s="965"/>
      <c r="JRN15" s="966"/>
      <c r="JRO15" s="964"/>
      <c r="JRP15" s="964"/>
      <c r="JRQ15" s="965"/>
      <c r="JRR15" s="966"/>
      <c r="JRS15" s="964"/>
      <c r="JRT15" s="964"/>
      <c r="JRU15" s="965"/>
      <c r="JRV15" s="966"/>
      <c r="JRW15" s="964"/>
      <c r="JRX15" s="964"/>
      <c r="JRY15" s="965"/>
      <c r="JRZ15" s="966"/>
      <c r="JSA15" s="964"/>
      <c r="JSB15" s="964"/>
      <c r="JSC15" s="965"/>
      <c r="JSD15" s="966"/>
      <c r="JSE15" s="964"/>
      <c r="JSF15" s="964"/>
      <c r="JSG15" s="965"/>
      <c r="JSH15" s="966"/>
      <c r="JSI15" s="964"/>
      <c r="JSJ15" s="964"/>
      <c r="JSK15" s="965"/>
      <c r="JSL15" s="966"/>
      <c r="JSM15" s="964"/>
      <c r="JSN15" s="964"/>
      <c r="JSO15" s="965"/>
      <c r="JSP15" s="966"/>
      <c r="JSQ15" s="964"/>
      <c r="JSR15" s="964"/>
      <c r="JSS15" s="965"/>
      <c r="JST15" s="966"/>
      <c r="JSU15" s="964"/>
      <c r="JSV15" s="964"/>
      <c r="JSW15" s="965"/>
      <c r="JSX15" s="966"/>
      <c r="JSY15" s="964"/>
      <c r="JSZ15" s="964"/>
      <c r="JTA15" s="965"/>
      <c r="JTB15" s="966"/>
      <c r="JTC15" s="964"/>
      <c r="JTD15" s="964"/>
      <c r="JTE15" s="965"/>
      <c r="JTF15" s="966"/>
      <c r="JTG15" s="964"/>
      <c r="JTH15" s="964"/>
      <c r="JTI15" s="965"/>
      <c r="JTJ15" s="966"/>
      <c r="JTK15" s="964"/>
      <c r="JTL15" s="964"/>
      <c r="JTM15" s="965"/>
      <c r="JTN15" s="966"/>
      <c r="JTO15" s="964"/>
      <c r="JTP15" s="964"/>
      <c r="JTQ15" s="965"/>
      <c r="JTR15" s="966"/>
      <c r="JTS15" s="964"/>
      <c r="JTT15" s="964"/>
      <c r="JTU15" s="965"/>
      <c r="JTV15" s="966"/>
      <c r="JTW15" s="964"/>
      <c r="JTX15" s="964"/>
      <c r="JTY15" s="965"/>
      <c r="JTZ15" s="966"/>
      <c r="JUA15" s="964"/>
      <c r="JUB15" s="964"/>
      <c r="JUC15" s="965"/>
      <c r="JUD15" s="966"/>
      <c r="JUE15" s="964"/>
      <c r="JUF15" s="964"/>
      <c r="JUG15" s="965"/>
      <c r="JUH15" s="966"/>
      <c r="JUI15" s="964"/>
      <c r="JUJ15" s="964"/>
      <c r="JUK15" s="965"/>
      <c r="JUL15" s="966"/>
      <c r="JUM15" s="964"/>
      <c r="JUN15" s="964"/>
      <c r="JUO15" s="965"/>
      <c r="JUP15" s="966"/>
      <c r="JUQ15" s="964"/>
      <c r="JUR15" s="964"/>
      <c r="JUS15" s="965"/>
      <c r="JUT15" s="966"/>
      <c r="JUU15" s="964"/>
      <c r="JUV15" s="964"/>
      <c r="JUW15" s="965"/>
      <c r="JUX15" s="966"/>
      <c r="JUY15" s="964"/>
      <c r="JUZ15" s="964"/>
      <c r="JVA15" s="965"/>
      <c r="JVB15" s="966"/>
      <c r="JVC15" s="964"/>
      <c r="JVD15" s="964"/>
      <c r="JVE15" s="965"/>
      <c r="JVF15" s="966"/>
      <c r="JVG15" s="964"/>
      <c r="JVH15" s="964"/>
      <c r="JVI15" s="965"/>
      <c r="JVJ15" s="966"/>
      <c r="JVK15" s="964"/>
      <c r="JVL15" s="964"/>
      <c r="JVM15" s="965"/>
      <c r="JVN15" s="966"/>
      <c r="JVO15" s="964"/>
      <c r="JVP15" s="964"/>
      <c r="JVQ15" s="965"/>
      <c r="JVR15" s="966"/>
      <c r="JVS15" s="964"/>
      <c r="JVT15" s="964"/>
      <c r="JVU15" s="965"/>
      <c r="JVV15" s="966"/>
      <c r="JVW15" s="964"/>
      <c r="JVX15" s="964"/>
      <c r="JVY15" s="965"/>
      <c r="JVZ15" s="966"/>
      <c r="JWA15" s="964"/>
      <c r="JWB15" s="964"/>
      <c r="JWC15" s="965"/>
      <c r="JWD15" s="966"/>
      <c r="JWE15" s="964"/>
      <c r="JWF15" s="964"/>
      <c r="JWG15" s="965"/>
      <c r="JWH15" s="966"/>
      <c r="JWI15" s="964"/>
      <c r="JWJ15" s="964"/>
      <c r="JWK15" s="965"/>
      <c r="JWL15" s="966"/>
      <c r="JWM15" s="964"/>
      <c r="JWN15" s="964"/>
      <c r="JWO15" s="965"/>
      <c r="JWP15" s="966"/>
      <c r="JWQ15" s="964"/>
      <c r="JWR15" s="964"/>
      <c r="JWS15" s="965"/>
      <c r="JWT15" s="966"/>
      <c r="JWU15" s="964"/>
      <c r="JWV15" s="964"/>
      <c r="JWW15" s="965"/>
      <c r="JWX15" s="966"/>
      <c r="JWY15" s="964"/>
      <c r="JWZ15" s="964"/>
      <c r="JXA15" s="965"/>
      <c r="JXB15" s="966"/>
      <c r="JXC15" s="964"/>
      <c r="JXD15" s="964"/>
      <c r="JXE15" s="965"/>
      <c r="JXF15" s="966"/>
      <c r="JXG15" s="964"/>
      <c r="JXH15" s="964"/>
      <c r="JXI15" s="965"/>
      <c r="JXJ15" s="966"/>
      <c r="JXK15" s="964"/>
      <c r="JXL15" s="964"/>
      <c r="JXM15" s="965"/>
      <c r="JXN15" s="966"/>
      <c r="JXO15" s="964"/>
      <c r="JXP15" s="964"/>
      <c r="JXQ15" s="965"/>
      <c r="JXR15" s="966"/>
      <c r="JXS15" s="964"/>
      <c r="JXT15" s="964"/>
      <c r="JXU15" s="965"/>
      <c r="JXV15" s="966"/>
      <c r="JXW15" s="964"/>
      <c r="JXX15" s="964"/>
      <c r="JXY15" s="965"/>
      <c r="JXZ15" s="966"/>
      <c r="JYA15" s="964"/>
      <c r="JYB15" s="964"/>
      <c r="JYC15" s="965"/>
      <c r="JYD15" s="966"/>
      <c r="JYE15" s="964"/>
      <c r="JYF15" s="964"/>
      <c r="JYG15" s="965"/>
      <c r="JYH15" s="966"/>
      <c r="JYI15" s="964"/>
      <c r="JYJ15" s="964"/>
      <c r="JYK15" s="965"/>
      <c r="JYL15" s="966"/>
      <c r="JYM15" s="964"/>
      <c r="JYN15" s="964"/>
      <c r="JYO15" s="965"/>
      <c r="JYP15" s="966"/>
      <c r="JYQ15" s="964"/>
      <c r="JYR15" s="964"/>
      <c r="JYS15" s="965"/>
      <c r="JYT15" s="966"/>
      <c r="JYU15" s="964"/>
      <c r="JYV15" s="964"/>
      <c r="JYW15" s="965"/>
      <c r="JYX15" s="966"/>
      <c r="JYY15" s="964"/>
      <c r="JYZ15" s="964"/>
      <c r="JZA15" s="965"/>
      <c r="JZB15" s="966"/>
      <c r="JZC15" s="964"/>
      <c r="JZD15" s="964"/>
      <c r="JZE15" s="965"/>
      <c r="JZF15" s="966"/>
      <c r="JZG15" s="964"/>
      <c r="JZH15" s="964"/>
      <c r="JZI15" s="965"/>
      <c r="JZJ15" s="966"/>
      <c r="JZK15" s="964"/>
      <c r="JZL15" s="964"/>
      <c r="JZM15" s="965"/>
      <c r="JZN15" s="966"/>
      <c r="JZO15" s="964"/>
      <c r="JZP15" s="964"/>
      <c r="JZQ15" s="965"/>
      <c r="JZR15" s="966"/>
      <c r="JZS15" s="964"/>
      <c r="JZT15" s="964"/>
      <c r="JZU15" s="965"/>
      <c r="JZV15" s="966"/>
      <c r="JZW15" s="964"/>
      <c r="JZX15" s="964"/>
      <c r="JZY15" s="965"/>
      <c r="JZZ15" s="966"/>
      <c r="KAA15" s="964"/>
      <c r="KAB15" s="964"/>
      <c r="KAC15" s="965"/>
      <c r="KAD15" s="966"/>
      <c r="KAE15" s="964"/>
      <c r="KAF15" s="964"/>
      <c r="KAG15" s="965"/>
      <c r="KAH15" s="966"/>
      <c r="KAI15" s="964"/>
      <c r="KAJ15" s="964"/>
      <c r="KAK15" s="965"/>
      <c r="KAL15" s="966"/>
      <c r="KAM15" s="964"/>
      <c r="KAN15" s="964"/>
      <c r="KAO15" s="965"/>
      <c r="KAP15" s="966"/>
      <c r="KAQ15" s="964"/>
      <c r="KAR15" s="964"/>
      <c r="KAS15" s="965"/>
      <c r="KAT15" s="966"/>
      <c r="KAU15" s="964"/>
      <c r="KAV15" s="964"/>
      <c r="KAW15" s="965"/>
      <c r="KAX15" s="966"/>
      <c r="KAY15" s="964"/>
      <c r="KAZ15" s="964"/>
      <c r="KBA15" s="965"/>
      <c r="KBB15" s="966"/>
      <c r="KBC15" s="964"/>
      <c r="KBD15" s="964"/>
      <c r="KBE15" s="965"/>
      <c r="KBF15" s="966"/>
      <c r="KBG15" s="964"/>
      <c r="KBH15" s="964"/>
      <c r="KBI15" s="965"/>
      <c r="KBJ15" s="966"/>
      <c r="KBK15" s="964"/>
      <c r="KBL15" s="964"/>
      <c r="KBM15" s="965"/>
      <c r="KBN15" s="966"/>
      <c r="KBO15" s="964"/>
      <c r="KBP15" s="964"/>
      <c r="KBQ15" s="965"/>
      <c r="KBR15" s="966"/>
      <c r="KBS15" s="964"/>
      <c r="KBT15" s="964"/>
      <c r="KBU15" s="965"/>
      <c r="KBV15" s="966"/>
      <c r="KBW15" s="964"/>
      <c r="KBX15" s="964"/>
      <c r="KBY15" s="965"/>
      <c r="KBZ15" s="966"/>
      <c r="KCA15" s="964"/>
      <c r="KCB15" s="964"/>
      <c r="KCC15" s="965"/>
      <c r="KCD15" s="966"/>
      <c r="KCE15" s="964"/>
      <c r="KCF15" s="964"/>
      <c r="KCG15" s="965"/>
      <c r="KCH15" s="966"/>
      <c r="KCI15" s="964"/>
      <c r="KCJ15" s="964"/>
      <c r="KCK15" s="965"/>
      <c r="KCL15" s="966"/>
      <c r="KCM15" s="964"/>
      <c r="KCN15" s="964"/>
      <c r="KCO15" s="965"/>
      <c r="KCP15" s="966"/>
      <c r="KCQ15" s="964"/>
      <c r="KCR15" s="964"/>
      <c r="KCS15" s="965"/>
      <c r="KCT15" s="966"/>
      <c r="KCU15" s="964"/>
      <c r="KCV15" s="964"/>
      <c r="KCW15" s="965"/>
      <c r="KCX15" s="966"/>
      <c r="KCY15" s="964"/>
      <c r="KCZ15" s="964"/>
      <c r="KDA15" s="965"/>
      <c r="KDB15" s="966"/>
      <c r="KDC15" s="964"/>
      <c r="KDD15" s="964"/>
      <c r="KDE15" s="965"/>
      <c r="KDF15" s="966"/>
      <c r="KDG15" s="964"/>
      <c r="KDH15" s="964"/>
      <c r="KDI15" s="965"/>
      <c r="KDJ15" s="966"/>
      <c r="KDK15" s="964"/>
      <c r="KDL15" s="964"/>
      <c r="KDM15" s="965"/>
      <c r="KDN15" s="966"/>
      <c r="KDO15" s="964"/>
      <c r="KDP15" s="964"/>
      <c r="KDQ15" s="965"/>
      <c r="KDR15" s="966"/>
      <c r="KDS15" s="964"/>
      <c r="KDT15" s="964"/>
      <c r="KDU15" s="965"/>
      <c r="KDV15" s="966"/>
      <c r="KDW15" s="964"/>
      <c r="KDX15" s="964"/>
      <c r="KDY15" s="965"/>
      <c r="KDZ15" s="966"/>
      <c r="KEA15" s="964"/>
      <c r="KEB15" s="964"/>
      <c r="KEC15" s="965"/>
      <c r="KED15" s="966"/>
      <c r="KEE15" s="964"/>
      <c r="KEF15" s="964"/>
      <c r="KEG15" s="965"/>
      <c r="KEH15" s="966"/>
      <c r="KEI15" s="964"/>
      <c r="KEJ15" s="964"/>
      <c r="KEK15" s="965"/>
      <c r="KEL15" s="966"/>
      <c r="KEM15" s="964"/>
      <c r="KEN15" s="964"/>
      <c r="KEO15" s="965"/>
      <c r="KEP15" s="966"/>
      <c r="KEQ15" s="964"/>
      <c r="KER15" s="964"/>
      <c r="KES15" s="965"/>
      <c r="KET15" s="966"/>
      <c r="KEU15" s="964"/>
      <c r="KEV15" s="964"/>
      <c r="KEW15" s="965"/>
      <c r="KEX15" s="966"/>
      <c r="KEY15" s="964"/>
      <c r="KEZ15" s="964"/>
      <c r="KFA15" s="965"/>
      <c r="KFB15" s="966"/>
      <c r="KFC15" s="964"/>
      <c r="KFD15" s="964"/>
      <c r="KFE15" s="965"/>
      <c r="KFF15" s="966"/>
      <c r="KFG15" s="964"/>
      <c r="KFH15" s="964"/>
      <c r="KFI15" s="965"/>
      <c r="KFJ15" s="966"/>
      <c r="KFK15" s="964"/>
      <c r="KFL15" s="964"/>
      <c r="KFM15" s="965"/>
      <c r="KFN15" s="966"/>
      <c r="KFO15" s="964"/>
      <c r="KFP15" s="964"/>
      <c r="KFQ15" s="965"/>
      <c r="KFR15" s="966"/>
      <c r="KFS15" s="964"/>
      <c r="KFT15" s="964"/>
      <c r="KFU15" s="965"/>
      <c r="KFV15" s="966"/>
      <c r="KFW15" s="964"/>
      <c r="KFX15" s="964"/>
      <c r="KFY15" s="965"/>
      <c r="KFZ15" s="966"/>
      <c r="KGA15" s="964"/>
      <c r="KGB15" s="964"/>
      <c r="KGC15" s="965"/>
      <c r="KGD15" s="966"/>
      <c r="KGE15" s="964"/>
      <c r="KGF15" s="964"/>
      <c r="KGG15" s="965"/>
      <c r="KGH15" s="966"/>
      <c r="KGI15" s="964"/>
      <c r="KGJ15" s="964"/>
      <c r="KGK15" s="965"/>
      <c r="KGL15" s="966"/>
      <c r="KGM15" s="964"/>
      <c r="KGN15" s="964"/>
      <c r="KGO15" s="965"/>
      <c r="KGP15" s="966"/>
      <c r="KGQ15" s="964"/>
      <c r="KGR15" s="964"/>
      <c r="KGS15" s="965"/>
      <c r="KGT15" s="966"/>
      <c r="KGU15" s="964"/>
      <c r="KGV15" s="964"/>
      <c r="KGW15" s="965"/>
      <c r="KGX15" s="966"/>
      <c r="KGY15" s="964"/>
      <c r="KGZ15" s="964"/>
      <c r="KHA15" s="965"/>
      <c r="KHB15" s="966"/>
      <c r="KHC15" s="964"/>
      <c r="KHD15" s="964"/>
      <c r="KHE15" s="965"/>
      <c r="KHF15" s="966"/>
      <c r="KHG15" s="964"/>
      <c r="KHH15" s="964"/>
      <c r="KHI15" s="965"/>
      <c r="KHJ15" s="966"/>
      <c r="KHK15" s="964"/>
      <c r="KHL15" s="964"/>
      <c r="KHM15" s="965"/>
      <c r="KHN15" s="966"/>
      <c r="KHO15" s="964"/>
      <c r="KHP15" s="964"/>
      <c r="KHQ15" s="965"/>
      <c r="KHR15" s="966"/>
      <c r="KHS15" s="964"/>
      <c r="KHT15" s="964"/>
      <c r="KHU15" s="965"/>
      <c r="KHV15" s="966"/>
      <c r="KHW15" s="964"/>
      <c r="KHX15" s="964"/>
      <c r="KHY15" s="965"/>
      <c r="KHZ15" s="966"/>
      <c r="KIA15" s="964"/>
      <c r="KIB15" s="964"/>
      <c r="KIC15" s="965"/>
      <c r="KID15" s="966"/>
      <c r="KIE15" s="964"/>
      <c r="KIF15" s="964"/>
      <c r="KIG15" s="965"/>
      <c r="KIH15" s="966"/>
      <c r="KII15" s="964"/>
      <c r="KIJ15" s="964"/>
      <c r="KIK15" s="965"/>
      <c r="KIL15" s="966"/>
      <c r="KIM15" s="964"/>
      <c r="KIN15" s="964"/>
      <c r="KIO15" s="965"/>
      <c r="KIP15" s="966"/>
      <c r="KIQ15" s="964"/>
      <c r="KIR15" s="964"/>
      <c r="KIS15" s="965"/>
      <c r="KIT15" s="966"/>
      <c r="KIU15" s="964"/>
      <c r="KIV15" s="964"/>
      <c r="KIW15" s="965"/>
      <c r="KIX15" s="966"/>
      <c r="KIY15" s="964"/>
      <c r="KIZ15" s="964"/>
      <c r="KJA15" s="965"/>
      <c r="KJB15" s="966"/>
      <c r="KJC15" s="964"/>
      <c r="KJD15" s="964"/>
      <c r="KJE15" s="965"/>
      <c r="KJF15" s="966"/>
      <c r="KJG15" s="964"/>
      <c r="KJH15" s="964"/>
      <c r="KJI15" s="965"/>
      <c r="KJJ15" s="966"/>
      <c r="KJK15" s="964"/>
      <c r="KJL15" s="964"/>
      <c r="KJM15" s="965"/>
      <c r="KJN15" s="966"/>
      <c r="KJO15" s="964"/>
      <c r="KJP15" s="964"/>
      <c r="KJQ15" s="965"/>
      <c r="KJR15" s="966"/>
      <c r="KJS15" s="964"/>
      <c r="KJT15" s="964"/>
      <c r="KJU15" s="965"/>
      <c r="KJV15" s="966"/>
      <c r="KJW15" s="964"/>
      <c r="KJX15" s="964"/>
      <c r="KJY15" s="965"/>
      <c r="KJZ15" s="966"/>
      <c r="KKA15" s="964"/>
      <c r="KKB15" s="964"/>
      <c r="KKC15" s="965"/>
      <c r="KKD15" s="966"/>
      <c r="KKE15" s="964"/>
      <c r="KKF15" s="964"/>
      <c r="KKG15" s="965"/>
      <c r="KKH15" s="966"/>
      <c r="KKI15" s="964"/>
      <c r="KKJ15" s="964"/>
      <c r="KKK15" s="965"/>
      <c r="KKL15" s="966"/>
      <c r="KKM15" s="964"/>
      <c r="KKN15" s="964"/>
      <c r="KKO15" s="965"/>
      <c r="KKP15" s="966"/>
      <c r="KKQ15" s="964"/>
      <c r="KKR15" s="964"/>
      <c r="KKS15" s="965"/>
      <c r="KKT15" s="966"/>
      <c r="KKU15" s="964"/>
      <c r="KKV15" s="964"/>
      <c r="KKW15" s="965"/>
      <c r="KKX15" s="966"/>
      <c r="KKY15" s="964"/>
      <c r="KKZ15" s="964"/>
      <c r="KLA15" s="965"/>
      <c r="KLB15" s="966"/>
      <c r="KLC15" s="964"/>
      <c r="KLD15" s="964"/>
      <c r="KLE15" s="965"/>
      <c r="KLF15" s="966"/>
      <c r="KLG15" s="964"/>
      <c r="KLH15" s="964"/>
      <c r="KLI15" s="965"/>
      <c r="KLJ15" s="966"/>
      <c r="KLK15" s="964"/>
      <c r="KLL15" s="964"/>
      <c r="KLM15" s="965"/>
      <c r="KLN15" s="966"/>
      <c r="KLO15" s="964"/>
      <c r="KLP15" s="964"/>
      <c r="KLQ15" s="965"/>
      <c r="KLR15" s="966"/>
      <c r="KLS15" s="964"/>
      <c r="KLT15" s="964"/>
      <c r="KLU15" s="965"/>
      <c r="KLV15" s="966"/>
      <c r="KLW15" s="964"/>
      <c r="KLX15" s="964"/>
      <c r="KLY15" s="965"/>
      <c r="KLZ15" s="966"/>
      <c r="KMA15" s="964"/>
      <c r="KMB15" s="964"/>
      <c r="KMC15" s="965"/>
      <c r="KMD15" s="966"/>
      <c r="KME15" s="964"/>
      <c r="KMF15" s="964"/>
      <c r="KMG15" s="965"/>
      <c r="KMH15" s="966"/>
      <c r="KMI15" s="964"/>
      <c r="KMJ15" s="964"/>
      <c r="KMK15" s="965"/>
      <c r="KML15" s="966"/>
      <c r="KMM15" s="964"/>
      <c r="KMN15" s="964"/>
      <c r="KMO15" s="965"/>
      <c r="KMP15" s="966"/>
      <c r="KMQ15" s="964"/>
      <c r="KMR15" s="964"/>
      <c r="KMS15" s="965"/>
      <c r="KMT15" s="966"/>
      <c r="KMU15" s="964"/>
      <c r="KMV15" s="964"/>
      <c r="KMW15" s="965"/>
      <c r="KMX15" s="966"/>
      <c r="KMY15" s="964"/>
      <c r="KMZ15" s="964"/>
      <c r="KNA15" s="965"/>
      <c r="KNB15" s="966"/>
      <c r="KNC15" s="964"/>
      <c r="KND15" s="964"/>
      <c r="KNE15" s="965"/>
      <c r="KNF15" s="966"/>
      <c r="KNG15" s="964"/>
      <c r="KNH15" s="964"/>
      <c r="KNI15" s="965"/>
      <c r="KNJ15" s="966"/>
      <c r="KNK15" s="964"/>
      <c r="KNL15" s="964"/>
      <c r="KNM15" s="965"/>
      <c r="KNN15" s="966"/>
      <c r="KNO15" s="964"/>
      <c r="KNP15" s="964"/>
      <c r="KNQ15" s="965"/>
      <c r="KNR15" s="966"/>
      <c r="KNS15" s="964"/>
      <c r="KNT15" s="964"/>
      <c r="KNU15" s="965"/>
      <c r="KNV15" s="966"/>
      <c r="KNW15" s="964"/>
      <c r="KNX15" s="964"/>
      <c r="KNY15" s="965"/>
      <c r="KNZ15" s="966"/>
      <c r="KOA15" s="964"/>
      <c r="KOB15" s="964"/>
      <c r="KOC15" s="965"/>
      <c r="KOD15" s="966"/>
      <c r="KOE15" s="964"/>
      <c r="KOF15" s="964"/>
      <c r="KOG15" s="965"/>
      <c r="KOH15" s="966"/>
      <c r="KOI15" s="964"/>
      <c r="KOJ15" s="964"/>
      <c r="KOK15" s="965"/>
      <c r="KOL15" s="966"/>
      <c r="KOM15" s="964"/>
      <c r="KON15" s="964"/>
      <c r="KOO15" s="965"/>
      <c r="KOP15" s="966"/>
      <c r="KOQ15" s="964"/>
      <c r="KOR15" s="964"/>
      <c r="KOS15" s="965"/>
      <c r="KOT15" s="966"/>
      <c r="KOU15" s="964"/>
      <c r="KOV15" s="964"/>
      <c r="KOW15" s="965"/>
      <c r="KOX15" s="966"/>
      <c r="KOY15" s="964"/>
      <c r="KOZ15" s="964"/>
      <c r="KPA15" s="965"/>
      <c r="KPB15" s="966"/>
      <c r="KPC15" s="964"/>
      <c r="KPD15" s="964"/>
      <c r="KPE15" s="965"/>
      <c r="KPF15" s="966"/>
      <c r="KPG15" s="964"/>
      <c r="KPH15" s="964"/>
      <c r="KPI15" s="965"/>
      <c r="KPJ15" s="966"/>
      <c r="KPK15" s="964"/>
      <c r="KPL15" s="964"/>
      <c r="KPM15" s="965"/>
      <c r="KPN15" s="966"/>
      <c r="KPO15" s="964"/>
      <c r="KPP15" s="964"/>
      <c r="KPQ15" s="965"/>
      <c r="KPR15" s="966"/>
      <c r="KPS15" s="964"/>
      <c r="KPT15" s="964"/>
      <c r="KPU15" s="965"/>
      <c r="KPV15" s="966"/>
      <c r="KPW15" s="964"/>
      <c r="KPX15" s="964"/>
      <c r="KPY15" s="965"/>
      <c r="KPZ15" s="966"/>
      <c r="KQA15" s="964"/>
      <c r="KQB15" s="964"/>
      <c r="KQC15" s="965"/>
      <c r="KQD15" s="966"/>
      <c r="KQE15" s="964"/>
      <c r="KQF15" s="964"/>
      <c r="KQG15" s="965"/>
      <c r="KQH15" s="966"/>
      <c r="KQI15" s="964"/>
      <c r="KQJ15" s="964"/>
      <c r="KQK15" s="965"/>
      <c r="KQL15" s="966"/>
      <c r="KQM15" s="964"/>
      <c r="KQN15" s="964"/>
      <c r="KQO15" s="965"/>
      <c r="KQP15" s="966"/>
      <c r="KQQ15" s="964"/>
      <c r="KQR15" s="964"/>
      <c r="KQS15" s="965"/>
      <c r="KQT15" s="966"/>
      <c r="KQU15" s="964"/>
      <c r="KQV15" s="964"/>
      <c r="KQW15" s="965"/>
      <c r="KQX15" s="966"/>
      <c r="KQY15" s="964"/>
      <c r="KQZ15" s="964"/>
      <c r="KRA15" s="965"/>
      <c r="KRB15" s="966"/>
      <c r="KRC15" s="964"/>
      <c r="KRD15" s="964"/>
      <c r="KRE15" s="965"/>
      <c r="KRF15" s="966"/>
      <c r="KRG15" s="964"/>
      <c r="KRH15" s="964"/>
      <c r="KRI15" s="965"/>
      <c r="KRJ15" s="966"/>
      <c r="KRK15" s="964"/>
      <c r="KRL15" s="964"/>
      <c r="KRM15" s="965"/>
      <c r="KRN15" s="966"/>
      <c r="KRO15" s="964"/>
      <c r="KRP15" s="964"/>
      <c r="KRQ15" s="965"/>
      <c r="KRR15" s="966"/>
      <c r="KRS15" s="964"/>
      <c r="KRT15" s="964"/>
      <c r="KRU15" s="965"/>
      <c r="KRV15" s="966"/>
      <c r="KRW15" s="964"/>
      <c r="KRX15" s="964"/>
      <c r="KRY15" s="965"/>
      <c r="KRZ15" s="966"/>
      <c r="KSA15" s="964"/>
      <c r="KSB15" s="964"/>
      <c r="KSC15" s="965"/>
      <c r="KSD15" s="966"/>
      <c r="KSE15" s="964"/>
      <c r="KSF15" s="964"/>
      <c r="KSG15" s="965"/>
      <c r="KSH15" s="966"/>
      <c r="KSI15" s="964"/>
      <c r="KSJ15" s="964"/>
      <c r="KSK15" s="965"/>
      <c r="KSL15" s="966"/>
      <c r="KSM15" s="964"/>
      <c r="KSN15" s="964"/>
      <c r="KSO15" s="965"/>
      <c r="KSP15" s="966"/>
      <c r="KSQ15" s="964"/>
      <c r="KSR15" s="964"/>
      <c r="KSS15" s="965"/>
      <c r="KST15" s="966"/>
      <c r="KSU15" s="964"/>
      <c r="KSV15" s="964"/>
      <c r="KSW15" s="965"/>
      <c r="KSX15" s="966"/>
      <c r="KSY15" s="964"/>
      <c r="KSZ15" s="964"/>
      <c r="KTA15" s="965"/>
      <c r="KTB15" s="966"/>
      <c r="KTC15" s="964"/>
      <c r="KTD15" s="964"/>
      <c r="KTE15" s="965"/>
      <c r="KTF15" s="966"/>
      <c r="KTG15" s="964"/>
      <c r="KTH15" s="964"/>
      <c r="KTI15" s="965"/>
      <c r="KTJ15" s="966"/>
      <c r="KTK15" s="964"/>
      <c r="KTL15" s="964"/>
      <c r="KTM15" s="965"/>
      <c r="KTN15" s="966"/>
      <c r="KTO15" s="964"/>
      <c r="KTP15" s="964"/>
      <c r="KTQ15" s="965"/>
      <c r="KTR15" s="966"/>
      <c r="KTS15" s="964"/>
      <c r="KTT15" s="964"/>
      <c r="KTU15" s="965"/>
      <c r="KTV15" s="966"/>
      <c r="KTW15" s="964"/>
      <c r="KTX15" s="964"/>
      <c r="KTY15" s="965"/>
      <c r="KTZ15" s="966"/>
      <c r="KUA15" s="964"/>
      <c r="KUB15" s="964"/>
      <c r="KUC15" s="965"/>
      <c r="KUD15" s="966"/>
      <c r="KUE15" s="964"/>
      <c r="KUF15" s="964"/>
      <c r="KUG15" s="965"/>
      <c r="KUH15" s="966"/>
      <c r="KUI15" s="964"/>
      <c r="KUJ15" s="964"/>
      <c r="KUK15" s="965"/>
      <c r="KUL15" s="966"/>
      <c r="KUM15" s="964"/>
      <c r="KUN15" s="964"/>
      <c r="KUO15" s="965"/>
      <c r="KUP15" s="966"/>
      <c r="KUQ15" s="964"/>
      <c r="KUR15" s="964"/>
      <c r="KUS15" s="965"/>
      <c r="KUT15" s="966"/>
      <c r="KUU15" s="964"/>
      <c r="KUV15" s="964"/>
      <c r="KUW15" s="965"/>
      <c r="KUX15" s="966"/>
      <c r="KUY15" s="964"/>
      <c r="KUZ15" s="964"/>
      <c r="KVA15" s="965"/>
      <c r="KVB15" s="966"/>
      <c r="KVC15" s="964"/>
      <c r="KVD15" s="964"/>
      <c r="KVE15" s="965"/>
      <c r="KVF15" s="966"/>
      <c r="KVG15" s="964"/>
      <c r="KVH15" s="964"/>
      <c r="KVI15" s="965"/>
      <c r="KVJ15" s="966"/>
      <c r="KVK15" s="964"/>
      <c r="KVL15" s="964"/>
      <c r="KVM15" s="965"/>
      <c r="KVN15" s="966"/>
      <c r="KVO15" s="964"/>
      <c r="KVP15" s="964"/>
      <c r="KVQ15" s="965"/>
      <c r="KVR15" s="966"/>
      <c r="KVS15" s="964"/>
      <c r="KVT15" s="964"/>
      <c r="KVU15" s="965"/>
      <c r="KVV15" s="966"/>
      <c r="KVW15" s="964"/>
      <c r="KVX15" s="964"/>
      <c r="KVY15" s="965"/>
      <c r="KVZ15" s="966"/>
      <c r="KWA15" s="964"/>
      <c r="KWB15" s="964"/>
      <c r="KWC15" s="965"/>
      <c r="KWD15" s="966"/>
      <c r="KWE15" s="964"/>
      <c r="KWF15" s="964"/>
      <c r="KWG15" s="965"/>
      <c r="KWH15" s="966"/>
      <c r="KWI15" s="964"/>
      <c r="KWJ15" s="964"/>
      <c r="KWK15" s="965"/>
      <c r="KWL15" s="966"/>
      <c r="KWM15" s="964"/>
      <c r="KWN15" s="964"/>
      <c r="KWO15" s="965"/>
      <c r="KWP15" s="966"/>
      <c r="KWQ15" s="964"/>
      <c r="KWR15" s="964"/>
      <c r="KWS15" s="965"/>
      <c r="KWT15" s="966"/>
      <c r="KWU15" s="964"/>
      <c r="KWV15" s="964"/>
      <c r="KWW15" s="965"/>
      <c r="KWX15" s="966"/>
      <c r="KWY15" s="964"/>
      <c r="KWZ15" s="964"/>
      <c r="KXA15" s="965"/>
      <c r="KXB15" s="966"/>
      <c r="KXC15" s="964"/>
      <c r="KXD15" s="964"/>
      <c r="KXE15" s="965"/>
      <c r="KXF15" s="966"/>
      <c r="KXG15" s="964"/>
      <c r="KXH15" s="964"/>
      <c r="KXI15" s="965"/>
      <c r="KXJ15" s="966"/>
      <c r="KXK15" s="964"/>
      <c r="KXL15" s="964"/>
      <c r="KXM15" s="965"/>
      <c r="KXN15" s="966"/>
      <c r="KXO15" s="964"/>
      <c r="KXP15" s="964"/>
      <c r="KXQ15" s="965"/>
      <c r="KXR15" s="966"/>
      <c r="KXS15" s="964"/>
      <c r="KXT15" s="964"/>
      <c r="KXU15" s="965"/>
      <c r="KXV15" s="966"/>
      <c r="KXW15" s="964"/>
      <c r="KXX15" s="964"/>
      <c r="KXY15" s="965"/>
      <c r="KXZ15" s="966"/>
      <c r="KYA15" s="964"/>
      <c r="KYB15" s="964"/>
      <c r="KYC15" s="965"/>
      <c r="KYD15" s="966"/>
      <c r="KYE15" s="964"/>
      <c r="KYF15" s="964"/>
      <c r="KYG15" s="965"/>
      <c r="KYH15" s="966"/>
      <c r="KYI15" s="964"/>
      <c r="KYJ15" s="964"/>
      <c r="KYK15" s="965"/>
      <c r="KYL15" s="966"/>
      <c r="KYM15" s="964"/>
      <c r="KYN15" s="964"/>
      <c r="KYO15" s="965"/>
      <c r="KYP15" s="966"/>
      <c r="KYQ15" s="964"/>
      <c r="KYR15" s="964"/>
      <c r="KYS15" s="965"/>
      <c r="KYT15" s="966"/>
      <c r="KYU15" s="964"/>
      <c r="KYV15" s="964"/>
      <c r="KYW15" s="965"/>
      <c r="KYX15" s="966"/>
      <c r="KYY15" s="964"/>
      <c r="KYZ15" s="964"/>
      <c r="KZA15" s="965"/>
      <c r="KZB15" s="966"/>
      <c r="KZC15" s="964"/>
      <c r="KZD15" s="964"/>
      <c r="KZE15" s="965"/>
      <c r="KZF15" s="966"/>
      <c r="KZG15" s="964"/>
      <c r="KZH15" s="964"/>
      <c r="KZI15" s="965"/>
      <c r="KZJ15" s="966"/>
      <c r="KZK15" s="964"/>
      <c r="KZL15" s="964"/>
      <c r="KZM15" s="965"/>
      <c r="KZN15" s="966"/>
      <c r="KZO15" s="964"/>
      <c r="KZP15" s="964"/>
      <c r="KZQ15" s="965"/>
      <c r="KZR15" s="966"/>
      <c r="KZS15" s="964"/>
      <c r="KZT15" s="964"/>
      <c r="KZU15" s="965"/>
      <c r="KZV15" s="966"/>
      <c r="KZW15" s="964"/>
      <c r="KZX15" s="964"/>
      <c r="KZY15" s="965"/>
      <c r="KZZ15" s="966"/>
      <c r="LAA15" s="964"/>
      <c r="LAB15" s="964"/>
      <c r="LAC15" s="965"/>
      <c r="LAD15" s="966"/>
      <c r="LAE15" s="964"/>
      <c r="LAF15" s="964"/>
      <c r="LAG15" s="965"/>
      <c r="LAH15" s="966"/>
      <c r="LAI15" s="964"/>
      <c r="LAJ15" s="964"/>
      <c r="LAK15" s="965"/>
      <c r="LAL15" s="966"/>
      <c r="LAM15" s="964"/>
      <c r="LAN15" s="964"/>
      <c r="LAO15" s="965"/>
      <c r="LAP15" s="966"/>
      <c r="LAQ15" s="964"/>
      <c r="LAR15" s="964"/>
      <c r="LAS15" s="965"/>
      <c r="LAT15" s="966"/>
      <c r="LAU15" s="964"/>
      <c r="LAV15" s="964"/>
      <c r="LAW15" s="965"/>
      <c r="LAX15" s="966"/>
      <c r="LAY15" s="964"/>
      <c r="LAZ15" s="964"/>
      <c r="LBA15" s="965"/>
      <c r="LBB15" s="966"/>
      <c r="LBC15" s="964"/>
      <c r="LBD15" s="964"/>
      <c r="LBE15" s="965"/>
      <c r="LBF15" s="966"/>
      <c r="LBG15" s="964"/>
      <c r="LBH15" s="964"/>
      <c r="LBI15" s="965"/>
      <c r="LBJ15" s="966"/>
      <c r="LBK15" s="964"/>
      <c r="LBL15" s="964"/>
      <c r="LBM15" s="965"/>
      <c r="LBN15" s="966"/>
      <c r="LBO15" s="964"/>
      <c r="LBP15" s="964"/>
      <c r="LBQ15" s="965"/>
      <c r="LBR15" s="966"/>
      <c r="LBS15" s="964"/>
      <c r="LBT15" s="964"/>
      <c r="LBU15" s="965"/>
      <c r="LBV15" s="966"/>
      <c r="LBW15" s="964"/>
      <c r="LBX15" s="964"/>
      <c r="LBY15" s="965"/>
      <c r="LBZ15" s="966"/>
      <c r="LCA15" s="964"/>
      <c r="LCB15" s="964"/>
      <c r="LCC15" s="965"/>
      <c r="LCD15" s="966"/>
      <c r="LCE15" s="964"/>
      <c r="LCF15" s="964"/>
      <c r="LCG15" s="965"/>
      <c r="LCH15" s="966"/>
      <c r="LCI15" s="964"/>
      <c r="LCJ15" s="964"/>
      <c r="LCK15" s="965"/>
      <c r="LCL15" s="966"/>
      <c r="LCM15" s="964"/>
      <c r="LCN15" s="964"/>
      <c r="LCO15" s="965"/>
      <c r="LCP15" s="966"/>
      <c r="LCQ15" s="964"/>
      <c r="LCR15" s="964"/>
      <c r="LCS15" s="965"/>
      <c r="LCT15" s="966"/>
      <c r="LCU15" s="964"/>
      <c r="LCV15" s="964"/>
      <c r="LCW15" s="965"/>
      <c r="LCX15" s="966"/>
      <c r="LCY15" s="964"/>
      <c r="LCZ15" s="964"/>
      <c r="LDA15" s="965"/>
      <c r="LDB15" s="966"/>
      <c r="LDC15" s="964"/>
      <c r="LDD15" s="964"/>
      <c r="LDE15" s="965"/>
      <c r="LDF15" s="966"/>
      <c r="LDG15" s="964"/>
      <c r="LDH15" s="964"/>
      <c r="LDI15" s="965"/>
      <c r="LDJ15" s="966"/>
      <c r="LDK15" s="964"/>
      <c r="LDL15" s="964"/>
      <c r="LDM15" s="965"/>
      <c r="LDN15" s="966"/>
      <c r="LDO15" s="964"/>
      <c r="LDP15" s="964"/>
      <c r="LDQ15" s="965"/>
      <c r="LDR15" s="966"/>
      <c r="LDS15" s="964"/>
      <c r="LDT15" s="964"/>
      <c r="LDU15" s="965"/>
      <c r="LDV15" s="966"/>
      <c r="LDW15" s="964"/>
      <c r="LDX15" s="964"/>
      <c r="LDY15" s="965"/>
      <c r="LDZ15" s="966"/>
      <c r="LEA15" s="964"/>
      <c r="LEB15" s="964"/>
      <c r="LEC15" s="965"/>
      <c r="LED15" s="966"/>
      <c r="LEE15" s="964"/>
      <c r="LEF15" s="964"/>
      <c r="LEG15" s="965"/>
      <c r="LEH15" s="966"/>
      <c r="LEI15" s="964"/>
      <c r="LEJ15" s="964"/>
      <c r="LEK15" s="965"/>
      <c r="LEL15" s="966"/>
      <c r="LEM15" s="964"/>
      <c r="LEN15" s="964"/>
      <c r="LEO15" s="965"/>
      <c r="LEP15" s="966"/>
      <c r="LEQ15" s="964"/>
      <c r="LER15" s="964"/>
      <c r="LES15" s="965"/>
      <c r="LET15" s="966"/>
      <c r="LEU15" s="964"/>
      <c r="LEV15" s="964"/>
      <c r="LEW15" s="965"/>
      <c r="LEX15" s="966"/>
      <c r="LEY15" s="964"/>
      <c r="LEZ15" s="964"/>
      <c r="LFA15" s="965"/>
      <c r="LFB15" s="966"/>
      <c r="LFC15" s="964"/>
      <c r="LFD15" s="964"/>
      <c r="LFE15" s="965"/>
      <c r="LFF15" s="966"/>
      <c r="LFG15" s="964"/>
      <c r="LFH15" s="964"/>
      <c r="LFI15" s="965"/>
      <c r="LFJ15" s="966"/>
      <c r="LFK15" s="964"/>
      <c r="LFL15" s="964"/>
      <c r="LFM15" s="965"/>
      <c r="LFN15" s="966"/>
      <c r="LFO15" s="964"/>
      <c r="LFP15" s="964"/>
      <c r="LFQ15" s="965"/>
      <c r="LFR15" s="966"/>
      <c r="LFS15" s="964"/>
      <c r="LFT15" s="964"/>
      <c r="LFU15" s="965"/>
      <c r="LFV15" s="966"/>
      <c r="LFW15" s="964"/>
      <c r="LFX15" s="964"/>
      <c r="LFY15" s="965"/>
      <c r="LFZ15" s="966"/>
      <c r="LGA15" s="964"/>
      <c r="LGB15" s="964"/>
      <c r="LGC15" s="965"/>
      <c r="LGD15" s="966"/>
      <c r="LGE15" s="964"/>
      <c r="LGF15" s="964"/>
      <c r="LGG15" s="965"/>
      <c r="LGH15" s="966"/>
      <c r="LGI15" s="964"/>
      <c r="LGJ15" s="964"/>
      <c r="LGK15" s="965"/>
      <c r="LGL15" s="966"/>
      <c r="LGM15" s="964"/>
      <c r="LGN15" s="964"/>
      <c r="LGO15" s="965"/>
      <c r="LGP15" s="966"/>
      <c r="LGQ15" s="964"/>
      <c r="LGR15" s="964"/>
      <c r="LGS15" s="965"/>
      <c r="LGT15" s="966"/>
      <c r="LGU15" s="964"/>
      <c r="LGV15" s="964"/>
      <c r="LGW15" s="965"/>
      <c r="LGX15" s="966"/>
      <c r="LGY15" s="964"/>
      <c r="LGZ15" s="964"/>
      <c r="LHA15" s="965"/>
      <c r="LHB15" s="966"/>
      <c r="LHC15" s="964"/>
      <c r="LHD15" s="964"/>
      <c r="LHE15" s="965"/>
      <c r="LHF15" s="966"/>
      <c r="LHG15" s="964"/>
      <c r="LHH15" s="964"/>
      <c r="LHI15" s="965"/>
      <c r="LHJ15" s="966"/>
      <c r="LHK15" s="964"/>
      <c r="LHL15" s="964"/>
      <c r="LHM15" s="965"/>
      <c r="LHN15" s="966"/>
      <c r="LHO15" s="964"/>
      <c r="LHP15" s="964"/>
      <c r="LHQ15" s="965"/>
      <c r="LHR15" s="966"/>
      <c r="LHS15" s="964"/>
      <c r="LHT15" s="964"/>
      <c r="LHU15" s="965"/>
      <c r="LHV15" s="966"/>
      <c r="LHW15" s="964"/>
      <c r="LHX15" s="964"/>
      <c r="LHY15" s="965"/>
      <c r="LHZ15" s="966"/>
      <c r="LIA15" s="964"/>
      <c r="LIB15" s="964"/>
      <c r="LIC15" s="965"/>
      <c r="LID15" s="966"/>
      <c r="LIE15" s="964"/>
      <c r="LIF15" s="964"/>
      <c r="LIG15" s="965"/>
      <c r="LIH15" s="966"/>
      <c r="LII15" s="964"/>
      <c r="LIJ15" s="964"/>
      <c r="LIK15" s="965"/>
      <c r="LIL15" s="966"/>
      <c r="LIM15" s="964"/>
      <c r="LIN15" s="964"/>
      <c r="LIO15" s="965"/>
      <c r="LIP15" s="966"/>
      <c r="LIQ15" s="964"/>
      <c r="LIR15" s="964"/>
      <c r="LIS15" s="965"/>
      <c r="LIT15" s="966"/>
      <c r="LIU15" s="964"/>
      <c r="LIV15" s="964"/>
      <c r="LIW15" s="965"/>
      <c r="LIX15" s="966"/>
      <c r="LIY15" s="964"/>
      <c r="LIZ15" s="964"/>
      <c r="LJA15" s="965"/>
      <c r="LJB15" s="966"/>
      <c r="LJC15" s="964"/>
      <c r="LJD15" s="964"/>
      <c r="LJE15" s="965"/>
      <c r="LJF15" s="966"/>
      <c r="LJG15" s="964"/>
      <c r="LJH15" s="964"/>
      <c r="LJI15" s="965"/>
      <c r="LJJ15" s="966"/>
      <c r="LJK15" s="964"/>
      <c r="LJL15" s="964"/>
      <c r="LJM15" s="965"/>
      <c r="LJN15" s="966"/>
      <c r="LJO15" s="964"/>
      <c r="LJP15" s="964"/>
      <c r="LJQ15" s="965"/>
      <c r="LJR15" s="966"/>
      <c r="LJS15" s="964"/>
      <c r="LJT15" s="964"/>
      <c r="LJU15" s="965"/>
      <c r="LJV15" s="966"/>
      <c r="LJW15" s="964"/>
      <c r="LJX15" s="964"/>
      <c r="LJY15" s="965"/>
      <c r="LJZ15" s="966"/>
      <c r="LKA15" s="964"/>
      <c r="LKB15" s="964"/>
      <c r="LKC15" s="965"/>
      <c r="LKD15" s="966"/>
      <c r="LKE15" s="964"/>
      <c r="LKF15" s="964"/>
      <c r="LKG15" s="965"/>
      <c r="LKH15" s="966"/>
      <c r="LKI15" s="964"/>
      <c r="LKJ15" s="964"/>
      <c r="LKK15" s="965"/>
      <c r="LKL15" s="966"/>
      <c r="LKM15" s="964"/>
      <c r="LKN15" s="964"/>
      <c r="LKO15" s="965"/>
      <c r="LKP15" s="966"/>
      <c r="LKQ15" s="964"/>
      <c r="LKR15" s="964"/>
      <c r="LKS15" s="965"/>
      <c r="LKT15" s="966"/>
      <c r="LKU15" s="964"/>
      <c r="LKV15" s="964"/>
      <c r="LKW15" s="965"/>
      <c r="LKX15" s="966"/>
      <c r="LKY15" s="964"/>
      <c r="LKZ15" s="964"/>
      <c r="LLA15" s="965"/>
      <c r="LLB15" s="966"/>
      <c r="LLC15" s="964"/>
      <c r="LLD15" s="964"/>
      <c r="LLE15" s="965"/>
      <c r="LLF15" s="966"/>
      <c r="LLG15" s="964"/>
      <c r="LLH15" s="964"/>
      <c r="LLI15" s="965"/>
      <c r="LLJ15" s="966"/>
      <c r="LLK15" s="964"/>
      <c r="LLL15" s="964"/>
      <c r="LLM15" s="965"/>
      <c r="LLN15" s="966"/>
      <c r="LLO15" s="964"/>
      <c r="LLP15" s="964"/>
      <c r="LLQ15" s="965"/>
      <c r="LLR15" s="966"/>
      <c r="LLS15" s="964"/>
      <c r="LLT15" s="964"/>
      <c r="LLU15" s="965"/>
      <c r="LLV15" s="966"/>
      <c r="LLW15" s="964"/>
      <c r="LLX15" s="964"/>
      <c r="LLY15" s="965"/>
      <c r="LLZ15" s="966"/>
      <c r="LMA15" s="964"/>
      <c r="LMB15" s="964"/>
      <c r="LMC15" s="965"/>
      <c r="LMD15" s="966"/>
      <c r="LME15" s="964"/>
      <c r="LMF15" s="964"/>
      <c r="LMG15" s="965"/>
      <c r="LMH15" s="966"/>
      <c r="LMI15" s="964"/>
      <c r="LMJ15" s="964"/>
      <c r="LMK15" s="965"/>
      <c r="LML15" s="966"/>
      <c r="LMM15" s="964"/>
      <c r="LMN15" s="964"/>
      <c r="LMO15" s="965"/>
      <c r="LMP15" s="966"/>
      <c r="LMQ15" s="964"/>
      <c r="LMR15" s="964"/>
      <c r="LMS15" s="965"/>
      <c r="LMT15" s="966"/>
      <c r="LMU15" s="964"/>
      <c r="LMV15" s="964"/>
      <c r="LMW15" s="965"/>
      <c r="LMX15" s="966"/>
      <c r="LMY15" s="964"/>
      <c r="LMZ15" s="964"/>
      <c r="LNA15" s="965"/>
      <c r="LNB15" s="966"/>
      <c r="LNC15" s="964"/>
      <c r="LND15" s="964"/>
      <c r="LNE15" s="965"/>
      <c r="LNF15" s="966"/>
      <c r="LNG15" s="964"/>
      <c r="LNH15" s="964"/>
      <c r="LNI15" s="965"/>
      <c r="LNJ15" s="966"/>
      <c r="LNK15" s="964"/>
      <c r="LNL15" s="964"/>
      <c r="LNM15" s="965"/>
      <c r="LNN15" s="966"/>
      <c r="LNO15" s="964"/>
      <c r="LNP15" s="964"/>
      <c r="LNQ15" s="965"/>
      <c r="LNR15" s="966"/>
      <c r="LNS15" s="964"/>
      <c r="LNT15" s="964"/>
      <c r="LNU15" s="965"/>
      <c r="LNV15" s="966"/>
      <c r="LNW15" s="964"/>
      <c r="LNX15" s="964"/>
      <c r="LNY15" s="965"/>
      <c r="LNZ15" s="966"/>
      <c r="LOA15" s="964"/>
      <c r="LOB15" s="964"/>
      <c r="LOC15" s="965"/>
      <c r="LOD15" s="966"/>
      <c r="LOE15" s="964"/>
      <c r="LOF15" s="964"/>
      <c r="LOG15" s="965"/>
      <c r="LOH15" s="966"/>
      <c r="LOI15" s="964"/>
      <c r="LOJ15" s="964"/>
      <c r="LOK15" s="965"/>
      <c r="LOL15" s="966"/>
      <c r="LOM15" s="964"/>
      <c r="LON15" s="964"/>
      <c r="LOO15" s="965"/>
      <c r="LOP15" s="966"/>
      <c r="LOQ15" s="964"/>
      <c r="LOR15" s="964"/>
      <c r="LOS15" s="965"/>
      <c r="LOT15" s="966"/>
      <c r="LOU15" s="964"/>
      <c r="LOV15" s="964"/>
      <c r="LOW15" s="965"/>
      <c r="LOX15" s="966"/>
      <c r="LOY15" s="964"/>
      <c r="LOZ15" s="964"/>
      <c r="LPA15" s="965"/>
      <c r="LPB15" s="966"/>
      <c r="LPC15" s="964"/>
      <c r="LPD15" s="964"/>
      <c r="LPE15" s="965"/>
      <c r="LPF15" s="966"/>
      <c r="LPG15" s="964"/>
      <c r="LPH15" s="964"/>
      <c r="LPI15" s="965"/>
      <c r="LPJ15" s="966"/>
      <c r="LPK15" s="964"/>
      <c r="LPL15" s="964"/>
      <c r="LPM15" s="965"/>
      <c r="LPN15" s="966"/>
      <c r="LPO15" s="964"/>
      <c r="LPP15" s="964"/>
      <c r="LPQ15" s="965"/>
      <c r="LPR15" s="966"/>
      <c r="LPS15" s="964"/>
      <c r="LPT15" s="964"/>
      <c r="LPU15" s="965"/>
      <c r="LPV15" s="966"/>
      <c r="LPW15" s="964"/>
      <c r="LPX15" s="964"/>
      <c r="LPY15" s="965"/>
      <c r="LPZ15" s="966"/>
      <c r="LQA15" s="964"/>
      <c r="LQB15" s="964"/>
      <c r="LQC15" s="965"/>
      <c r="LQD15" s="966"/>
      <c r="LQE15" s="964"/>
      <c r="LQF15" s="964"/>
      <c r="LQG15" s="965"/>
      <c r="LQH15" s="966"/>
      <c r="LQI15" s="964"/>
      <c r="LQJ15" s="964"/>
      <c r="LQK15" s="965"/>
      <c r="LQL15" s="966"/>
      <c r="LQM15" s="964"/>
      <c r="LQN15" s="964"/>
      <c r="LQO15" s="965"/>
      <c r="LQP15" s="966"/>
      <c r="LQQ15" s="964"/>
      <c r="LQR15" s="964"/>
      <c r="LQS15" s="965"/>
      <c r="LQT15" s="966"/>
      <c r="LQU15" s="964"/>
      <c r="LQV15" s="964"/>
      <c r="LQW15" s="965"/>
      <c r="LQX15" s="966"/>
      <c r="LQY15" s="964"/>
      <c r="LQZ15" s="964"/>
      <c r="LRA15" s="965"/>
      <c r="LRB15" s="966"/>
      <c r="LRC15" s="964"/>
      <c r="LRD15" s="964"/>
      <c r="LRE15" s="965"/>
      <c r="LRF15" s="966"/>
      <c r="LRG15" s="964"/>
      <c r="LRH15" s="964"/>
      <c r="LRI15" s="965"/>
      <c r="LRJ15" s="966"/>
      <c r="LRK15" s="964"/>
      <c r="LRL15" s="964"/>
      <c r="LRM15" s="965"/>
      <c r="LRN15" s="966"/>
      <c r="LRO15" s="964"/>
      <c r="LRP15" s="964"/>
      <c r="LRQ15" s="965"/>
      <c r="LRR15" s="966"/>
      <c r="LRS15" s="964"/>
      <c r="LRT15" s="964"/>
      <c r="LRU15" s="965"/>
      <c r="LRV15" s="966"/>
      <c r="LRW15" s="964"/>
      <c r="LRX15" s="964"/>
      <c r="LRY15" s="965"/>
      <c r="LRZ15" s="966"/>
      <c r="LSA15" s="964"/>
      <c r="LSB15" s="964"/>
      <c r="LSC15" s="965"/>
      <c r="LSD15" s="966"/>
      <c r="LSE15" s="964"/>
      <c r="LSF15" s="964"/>
      <c r="LSG15" s="965"/>
      <c r="LSH15" s="966"/>
      <c r="LSI15" s="964"/>
      <c r="LSJ15" s="964"/>
      <c r="LSK15" s="965"/>
      <c r="LSL15" s="966"/>
      <c r="LSM15" s="964"/>
      <c r="LSN15" s="964"/>
      <c r="LSO15" s="965"/>
      <c r="LSP15" s="966"/>
      <c r="LSQ15" s="964"/>
      <c r="LSR15" s="964"/>
      <c r="LSS15" s="965"/>
      <c r="LST15" s="966"/>
      <c r="LSU15" s="964"/>
      <c r="LSV15" s="964"/>
      <c r="LSW15" s="965"/>
      <c r="LSX15" s="966"/>
      <c r="LSY15" s="964"/>
      <c r="LSZ15" s="964"/>
      <c r="LTA15" s="965"/>
      <c r="LTB15" s="966"/>
      <c r="LTC15" s="964"/>
      <c r="LTD15" s="964"/>
      <c r="LTE15" s="965"/>
      <c r="LTF15" s="966"/>
      <c r="LTG15" s="964"/>
      <c r="LTH15" s="964"/>
      <c r="LTI15" s="965"/>
      <c r="LTJ15" s="966"/>
      <c r="LTK15" s="964"/>
      <c r="LTL15" s="964"/>
      <c r="LTM15" s="965"/>
      <c r="LTN15" s="966"/>
      <c r="LTO15" s="964"/>
      <c r="LTP15" s="964"/>
      <c r="LTQ15" s="965"/>
      <c r="LTR15" s="966"/>
      <c r="LTS15" s="964"/>
      <c r="LTT15" s="964"/>
      <c r="LTU15" s="965"/>
      <c r="LTV15" s="966"/>
      <c r="LTW15" s="964"/>
      <c r="LTX15" s="964"/>
      <c r="LTY15" s="965"/>
      <c r="LTZ15" s="966"/>
      <c r="LUA15" s="964"/>
      <c r="LUB15" s="964"/>
      <c r="LUC15" s="965"/>
      <c r="LUD15" s="966"/>
      <c r="LUE15" s="964"/>
      <c r="LUF15" s="964"/>
      <c r="LUG15" s="965"/>
      <c r="LUH15" s="966"/>
      <c r="LUI15" s="964"/>
      <c r="LUJ15" s="964"/>
      <c r="LUK15" s="965"/>
      <c r="LUL15" s="966"/>
      <c r="LUM15" s="964"/>
      <c r="LUN15" s="964"/>
      <c r="LUO15" s="965"/>
      <c r="LUP15" s="966"/>
      <c r="LUQ15" s="964"/>
      <c r="LUR15" s="964"/>
      <c r="LUS15" s="965"/>
      <c r="LUT15" s="966"/>
      <c r="LUU15" s="964"/>
      <c r="LUV15" s="964"/>
      <c r="LUW15" s="965"/>
      <c r="LUX15" s="966"/>
      <c r="LUY15" s="964"/>
      <c r="LUZ15" s="964"/>
      <c r="LVA15" s="965"/>
      <c r="LVB15" s="966"/>
      <c r="LVC15" s="964"/>
      <c r="LVD15" s="964"/>
      <c r="LVE15" s="965"/>
      <c r="LVF15" s="966"/>
      <c r="LVG15" s="964"/>
      <c r="LVH15" s="964"/>
      <c r="LVI15" s="965"/>
      <c r="LVJ15" s="966"/>
      <c r="LVK15" s="964"/>
      <c r="LVL15" s="964"/>
      <c r="LVM15" s="965"/>
      <c r="LVN15" s="966"/>
      <c r="LVO15" s="964"/>
      <c r="LVP15" s="964"/>
      <c r="LVQ15" s="965"/>
      <c r="LVR15" s="966"/>
      <c r="LVS15" s="964"/>
      <c r="LVT15" s="964"/>
      <c r="LVU15" s="965"/>
      <c r="LVV15" s="966"/>
      <c r="LVW15" s="964"/>
      <c r="LVX15" s="964"/>
      <c r="LVY15" s="965"/>
      <c r="LVZ15" s="966"/>
      <c r="LWA15" s="964"/>
      <c r="LWB15" s="964"/>
      <c r="LWC15" s="965"/>
      <c r="LWD15" s="966"/>
      <c r="LWE15" s="964"/>
      <c r="LWF15" s="964"/>
      <c r="LWG15" s="965"/>
      <c r="LWH15" s="966"/>
      <c r="LWI15" s="964"/>
      <c r="LWJ15" s="964"/>
      <c r="LWK15" s="965"/>
      <c r="LWL15" s="966"/>
      <c r="LWM15" s="964"/>
      <c r="LWN15" s="964"/>
      <c r="LWO15" s="965"/>
      <c r="LWP15" s="966"/>
      <c r="LWQ15" s="964"/>
      <c r="LWR15" s="964"/>
      <c r="LWS15" s="965"/>
      <c r="LWT15" s="966"/>
      <c r="LWU15" s="964"/>
      <c r="LWV15" s="964"/>
      <c r="LWW15" s="965"/>
      <c r="LWX15" s="966"/>
      <c r="LWY15" s="964"/>
      <c r="LWZ15" s="964"/>
      <c r="LXA15" s="965"/>
      <c r="LXB15" s="966"/>
      <c r="LXC15" s="964"/>
      <c r="LXD15" s="964"/>
      <c r="LXE15" s="965"/>
      <c r="LXF15" s="966"/>
      <c r="LXG15" s="964"/>
      <c r="LXH15" s="964"/>
      <c r="LXI15" s="965"/>
      <c r="LXJ15" s="966"/>
      <c r="LXK15" s="964"/>
      <c r="LXL15" s="964"/>
      <c r="LXM15" s="965"/>
      <c r="LXN15" s="966"/>
      <c r="LXO15" s="964"/>
      <c r="LXP15" s="964"/>
      <c r="LXQ15" s="965"/>
      <c r="LXR15" s="966"/>
      <c r="LXS15" s="964"/>
      <c r="LXT15" s="964"/>
      <c r="LXU15" s="965"/>
      <c r="LXV15" s="966"/>
      <c r="LXW15" s="964"/>
      <c r="LXX15" s="964"/>
      <c r="LXY15" s="965"/>
      <c r="LXZ15" s="966"/>
      <c r="LYA15" s="964"/>
      <c r="LYB15" s="964"/>
      <c r="LYC15" s="965"/>
      <c r="LYD15" s="966"/>
      <c r="LYE15" s="964"/>
      <c r="LYF15" s="964"/>
      <c r="LYG15" s="965"/>
      <c r="LYH15" s="966"/>
      <c r="LYI15" s="964"/>
      <c r="LYJ15" s="964"/>
      <c r="LYK15" s="965"/>
      <c r="LYL15" s="966"/>
      <c r="LYM15" s="964"/>
      <c r="LYN15" s="964"/>
      <c r="LYO15" s="965"/>
      <c r="LYP15" s="966"/>
      <c r="LYQ15" s="964"/>
      <c r="LYR15" s="964"/>
      <c r="LYS15" s="965"/>
      <c r="LYT15" s="966"/>
      <c r="LYU15" s="964"/>
      <c r="LYV15" s="964"/>
      <c r="LYW15" s="965"/>
      <c r="LYX15" s="966"/>
      <c r="LYY15" s="964"/>
      <c r="LYZ15" s="964"/>
      <c r="LZA15" s="965"/>
      <c r="LZB15" s="966"/>
      <c r="LZC15" s="964"/>
      <c r="LZD15" s="964"/>
      <c r="LZE15" s="965"/>
      <c r="LZF15" s="966"/>
      <c r="LZG15" s="964"/>
      <c r="LZH15" s="964"/>
      <c r="LZI15" s="965"/>
      <c r="LZJ15" s="966"/>
      <c r="LZK15" s="964"/>
      <c r="LZL15" s="964"/>
      <c r="LZM15" s="965"/>
      <c r="LZN15" s="966"/>
      <c r="LZO15" s="964"/>
      <c r="LZP15" s="964"/>
      <c r="LZQ15" s="965"/>
      <c r="LZR15" s="966"/>
      <c r="LZS15" s="964"/>
      <c r="LZT15" s="964"/>
      <c r="LZU15" s="965"/>
      <c r="LZV15" s="966"/>
      <c r="LZW15" s="964"/>
      <c r="LZX15" s="964"/>
      <c r="LZY15" s="965"/>
      <c r="LZZ15" s="966"/>
      <c r="MAA15" s="964"/>
      <c r="MAB15" s="964"/>
      <c r="MAC15" s="965"/>
      <c r="MAD15" s="966"/>
      <c r="MAE15" s="964"/>
      <c r="MAF15" s="964"/>
      <c r="MAG15" s="965"/>
      <c r="MAH15" s="966"/>
      <c r="MAI15" s="964"/>
      <c r="MAJ15" s="964"/>
      <c r="MAK15" s="965"/>
      <c r="MAL15" s="966"/>
      <c r="MAM15" s="964"/>
      <c r="MAN15" s="964"/>
      <c r="MAO15" s="965"/>
      <c r="MAP15" s="966"/>
      <c r="MAQ15" s="964"/>
      <c r="MAR15" s="964"/>
      <c r="MAS15" s="965"/>
      <c r="MAT15" s="966"/>
      <c r="MAU15" s="964"/>
      <c r="MAV15" s="964"/>
      <c r="MAW15" s="965"/>
      <c r="MAX15" s="966"/>
      <c r="MAY15" s="964"/>
      <c r="MAZ15" s="964"/>
      <c r="MBA15" s="965"/>
      <c r="MBB15" s="966"/>
      <c r="MBC15" s="964"/>
      <c r="MBD15" s="964"/>
      <c r="MBE15" s="965"/>
      <c r="MBF15" s="966"/>
      <c r="MBG15" s="964"/>
      <c r="MBH15" s="964"/>
      <c r="MBI15" s="965"/>
      <c r="MBJ15" s="966"/>
      <c r="MBK15" s="964"/>
      <c r="MBL15" s="964"/>
      <c r="MBM15" s="965"/>
      <c r="MBN15" s="966"/>
      <c r="MBO15" s="964"/>
      <c r="MBP15" s="964"/>
      <c r="MBQ15" s="965"/>
      <c r="MBR15" s="966"/>
      <c r="MBS15" s="964"/>
      <c r="MBT15" s="964"/>
      <c r="MBU15" s="965"/>
      <c r="MBV15" s="966"/>
      <c r="MBW15" s="964"/>
      <c r="MBX15" s="964"/>
      <c r="MBY15" s="965"/>
      <c r="MBZ15" s="966"/>
      <c r="MCA15" s="964"/>
      <c r="MCB15" s="964"/>
      <c r="MCC15" s="965"/>
      <c r="MCD15" s="966"/>
      <c r="MCE15" s="964"/>
      <c r="MCF15" s="964"/>
      <c r="MCG15" s="965"/>
      <c r="MCH15" s="966"/>
      <c r="MCI15" s="964"/>
      <c r="MCJ15" s="964"/>
      <c r="MCK15" s="965"/>
      <c r="MCL15" s="966"/>
      <c r="MCM15" s="964"/>
      <c r="MCN15" s="964"/>
      <c r="MCO15" s="965"/>
      <c r="MCP15" s="966"/>
      <c r="MCQ15" s="964"/>
      <c r="MCR15" s="964"/>
      <c r="MCS15" s="965"/>
      <c r="MCT15" s="966"/>
      <c r="MCU15" s="964"/>
      <c r="MCV15" s="964"/>
      <c r="MCW15" s="965"/>
      <c r="MCX15" s="966"/>
      <c r="MCY15" s="964"/>
      <c r="MCZ15" s="964"/>
      <c r="MDA15" s="965"/>
      <c r="MDB15" s="966"/>
      <c r="MDC15" s="964"/>
      <c r="MDD15" s="964"/>
      <c r="MDE15" s="965"/>
      <c r="MDF15" s="966"/>
      <c r="MDG15" s="964"/>
      <c r="MDH15" s="964"/>
      <c r="MDI15" s="965"/>
      <c r="MDJ15" s="966"/>
      <c r="MDK15" s="964"/>
      <c r="MDL15" s="964"/>
      <c r="MDM15" s="965"/>
      <c r="MDN15" s="966"/>
      <c r="MDO15" s="964"/>
      <c r="MDP15" s="964"/>
      <c r="MDQ15" s="965"/>
      <c r="MDR15" s="966"/>
      <c r="MDS15" s="964"/>
      <c r="MDT15" s="964"/>
      <c r="MDU15" s="965"/>
      <c r="MDV15" s="966"/>
      <c r="MDW15" s="964"/>
      <c r="MDX15" s="964"/>
      <c r="MDY15" s="965"/>
      <c r="MDZ15" s="966"/>
      <c r="MEA15" s="964"/>
      <c r="MEB15" s="964"/>
      <c r="MEC15" s="965"/>
      <c r="MED15" s="966"/>
      <c r="MEE15" s="964"/>
      <c r="MEF15" s="964"/>
      <c r="MEG15" s="965"/>
      <c r="MEH15" s="966"/>
      <c r="MEI15" s="964"/>
      <c r="MEJ15" s="964"/>
      <c r="MEK15" s="965"/>
      <c r="MEL15" s="966"/>
      <c r="MEM15" s="964"/>
      <c r="MEN15" s="964"/>
      <c r="MEO15" s="965"/>
      <c r="MEP15" s="966"/>
      <c r="MEQ15" s="964"/>
      <c r="MER15" s="964"/>
      <c r="MES15" s="965"/>
      <c r="MET15" s="966"/>
      <c r="MEU15" s="964"/>
      <c r="MEV15" s="964"/>
      <c r="MEW15" s="965"/>
      <c r="MEX15" s="966"/>
      <c r="MEY15" s="964"/>
      <c r="MEZ15" s="964"/>
      <c r="MFA15" s="965"/>
      <c r="MFB15" s="966"/>
      <c r="MFC15" s="964"/>
      <c r="MFD15" s="964"/>
      <c r="MFE15" s="965"/>
      <c r="MFF15" s="966"/>
      <c r="MFG15" s="964"/>
      <c r="MFH15" s="964"/>
      <c r="MFI15" s="965"/>
      <c r="MFJ15" s="966"/>
      <c r="MFK15" s="964"/>
      <c r="MFL15" s="964"/>
      <c r="MFM15" s="965"/>
      <c r="MFN15" s="966"/>
      <c r="MFO15" s="964"/>
      <c r="MFP15" s="964"/>
      <c r="MFQ15" s="965"/>
      <c r="MFR15" s="966"/>
      <c r="MFS15" s="964"/>
      <c r="MFT15" s="964"/>
      <c r="MFU15" s="965"/>
      <c r="MFV15" s="966"/>
      <c r="MFW15" s="964"/>
      <c r="MFX15" s="964"/>
      <c r="MFY15" s="965"/>
      <c r="MFZ15" s="966"/>
      <c r="MGA15" s="964"/>
      <c r="MGB15" s="964"/>
      <c r="MGC15" s="965"/>
      <c r="MGD15" s="966"/>
      <c r="MGE15" s="964"/>
      <c r="MGF15" s="964"/>
      <c r="MGG15" s="965"/>
      <c r="MGH15" s="966"/>
      <c r="MGI15" s="964"/>
      <c r="MGJ15" s="964"/>
      <c r="MGK15" s="965"/>
      <c r="MGL15" s="966"/>
      <c r="MGM15" s="964"/>
      <c r="MGN15" s="964"/>
      <c r="MGO15" s="965"/>
      <c r="MGP15" s="966"/>
      <c r="MGQ15" s="964"/>
      <c r="MGR15" s="964"/>
      <c r="MGS15" s="965"/>
      <c r="MGT15" s="966"/>
      <c r="MGU15" s="964"/>
      <c r="MGV15" s="964"/>
      <c r="MGW15" s="965"/>
      <c r="MGX15" s="966"/>
      <c r="MGY15" s="964"/>
      <c r="MGZ15" s="964"/>
      <c r="MHA15" s="965"/>
      <c r="MHB15" s="966"/>
      <c r="MHC15" s="964"/>
      <c r="MHD15" s="964"/>
      <c r="MHE15" s="965"/>
      <c r="MHF15" s="966"/>
      <c r="MHG15" s="964"/>
      <c r="MHH15" s="964"/>
      <c r="MHI15" s="965"/>
      <c r="MHJ15" s="966"/>
      <c r="MHK15" s="964"/>
      <c r="MHL15" s="964"/>
      <c r="MHM15" s="965"/>
      <c r="MHN15" s="966"/>
      <c r="MHO15" s="964"/>
      <c r="MHP15" s="964"/>
      <c r="MHQ15" s="965"/>
      <c r="MHR15" s="966"/>
      <c r="MHS15" s="964"/>
      <c r="MHT15" s="964"/>
      <c r="MHU15" s="965"/>
      <c r="MHV15" s="966"/>
      <c r="MHW15" s="964"/>
      <c r="MHX15" s="964"/>
      <c r="MHY15" s="965"/>
      <c r="MHZ15" s="966"/>
      <c r="MIA15" s="964"/>
      <c r="MIB15" s="964"/>
      <c r="MIC15" s="965"/>
      <c r="MID15" s="966"/>
      <c r="MIE15" s="964"/>
      <c r="MIF15" s="964"/>
      <c r="MIG15" s="965"/>
      <c r="MIH15" s="966"/>
      <c r="MII15" s="964"/>
      <c r="MIJ15" s="964"/>
      <c r="MIK15" s="965"/>
      <c r="MIL15" s="966"/>
      <c r="MIM15" s="964"/>
      <c r="MIN15" s="964"/>
      <c r="MIO15" s="965"/>
      <c r="MIP15" s="966"/>
      <c r="MIQ15" s="964"/>
      <c r="MIR15" s="964"/>
      <c r="MIS15" s="965"/>
      <c r="MIT15" s="966"/>
      <c r="MIU15" s="964"/>
      <c r="MIV15" s="964"/>
      <c r="MIW15" s="965"/>
      <c r="MIX15" s="966"/>
      <c r="MIY15" s="964"/>
      <c r="MIZ15" s="964"/>
      <c r="MJA15" s="965"/>
      <c r="MJB15" s="966"/>
      <c r="MJC15" s="964"/>
      <c r="MJD15" s="964"/>
      <c r="MJE15" s="965"/>
      <c r="MJF15" s="966"/>
      <c r="MJG15" s="964"/>
      <c r="MJH15" s="964"/>
      <c r="MJI15" s="965"/>
      <c r="MJJ15" s="966"/>
      <c r="MJK15" s="964"/>
      <c r="MJL15" s="964"/>
      <c r="MJM15" s="965"/>
      <c r="MJN15" s="966"/>
      <c r="MJO15" s="964"/>
      <c r="MJP15" s="964"/>
      <c r="MJQ15" s="965"/>
      <c r="MJR15" s="966"/>
      <c r="MJS15" s="964"/>
      <c r="MJT15" s="964"/>
      <c r="MJU15" s="965"/>
      <c r="MJV15" s="966"/>
      <c r="MJW15" s="964"/>
      <c r="MJX15" s="964"/>
      <c r="MJY15" s="965"/>
      <c r="MJZ15" s="966"/>
      <c r="MKA15" s="964"/>
      <c r="MKB15" s="964"/>
      <c r="MKC15" s="965"/>
      <c r="MKD15" s="966"/>
      <c r="MKE15" s="964"/>
      <c r="MKF15" s="964"/>
      <c r="MKG15" s="965"/>
      <c r="MKH15" s="966"/>
      <c r="MKI15" s="964"/>
      <c r="MKJ15" s="964"/>
      <c r="MKK15" s="965"/>
      <c r="MKL15" s="966"/>
      <c r="MKM15" s="964"/>
      <c r="MKN15" s="964"/>
      <c r="MKO15" s="965"/>
      <c r="MKP15" s="966"/>
      <c r="MKQ15" s="964"/>
      <c r="MKR15" s="964"/>
      <c r="MKS15" s="965"/>
      <c r="MKT15" s="966"/>
      <c r="MKU15" s="964"/>
      <c r="MKV15" s="964"/>
      <c r="MKW15" s="965"/>
      <c r="MKX15" s="966"/>
      <c r="MKY15" s="964"/>
      <c r="MKZ15" s="964"/>
      <c r="MLA15" s="965"/>
      <c r="MLB15" s="966"/>
      <c r="MLC15" s="964"/>
      <c r="MLD15" s="964"/>
      <c r="MLE15" s="965"/>
      <c r="MLF15" s="966"/>
      <c r="MLG15" s="964"/>
      <c r="MLH15" s="964"/>
      <c r="MLI15" s="965"/>
      <c r="MLJ15" s="966"/>
      <c r="MLK15" s="964"/>
      <c r="MLL15" s="964"/>
      <c r="MLM15" s="965"/>
      <c r="MLN15" s="966"/>
      <c r="MLO15" s="964"/>
      <c r="MLP15" s="964"/>
      <c r="MLQ15" s="965"/>
      <c r="MLR15" s="966"/>
      <c r="MLS15" s="964"/>
      <c r="MLT15" s="964"/>
      <c r="MLU15" s="965"/>
      <c r="MLV15" s="966"/>
      <c r="MLW15" s="964"/>
      <c r="MLX15" s="964"/>
      <c r="MLY15" s="965"/>
      <c r="MLZ15" s="966"/>
      <c r="MMA15" s="964"/>
      <c r="MMB15" s="964"/>
      <c r="MMC15" s="965"/>
      <c r="MMD15" s="966"/>
      <c r="MME15" s="964"/>
      <c r="MMF15" s="964"/>
      <c r="MMG15" s="965"/>
      <c r="MMH15" s="966"/>
      <c r="MMI15" s="964"/>
      <c r="MMJ15" s="964"/>
      <c r="MMK15" s="965"/>
      <c r="MML15" s="966"/>
      <c r="MMM15" s="964"/>
      <c r="MMN15" s="964"/>
      <c r="MMO15" s="965"/>
      <c r="MMP15" s="966"/>
      <c r="MMQ15" s="964"/>
      <c r="MMR15" s="964"/>
      <c r="MMS15" s="965"/>
      <c r="MMT15" s="966"/>
      <c r="MMU15" s="964"/>
      <c r="MMV15" s="964"/>
      <c r="MMW15" s="965"/>
      <c r="MMX15" s="966"/>
      <c r="MMY15" s="964"/>
      <c r="MMZ15" s="964"/>
      <c r="MNA15" s="965"/>
      <c r="MNB15" s="966"/>
      <c r="MNC15" s="964"/>
      <c r="MND15" s="964"/>
      <c r="MNE15" s="965"/>
      <c r="MNF15" s="966"/>
      <c r="MNG15" s="964"/>
      <c r="MNH15" s="964"/>
      <c r="MNI15" s="965"/>
      <c r="MNJ15" s="966"/>
      <c r="MNK15" s="964"/>
      <c r="MNL15" s="964"/>
      <c r="MNM15" s="965"/>
      <c r="MNN15" s="966"/>
      <c r="MNO15" s="964"/>
      <c r="MNP15" s="964"/>
      <c r="MNQ15" s="965"/>
      <c r="MNR15" s="966"/>
      <c r="MNS15" s="964"/>
      <c r="MNT15" s="964"/>
      <c r="MNU15" s="965"/>
      <c r="MNV15" s="966"/>
      <c r="MNW15" s="964"/>
      <c r="MNX15" s="964"/>
      <c r="MNY15" s="965"/>
      <c r="MNZ15" s="966"/>
      <c r="MOA15" s="964"/>
      <c r="MOB15" s="964"/>
      <c r="MOC15" s="965"/>
      <c r="MOD15" s="966"/>
      <c r="MOE15" s="964"/>
      <c r="MOF15" s="964"/>
      <c r="MOG15" s="965"/>
      <c r="MOH15" s="966"/>
      <c r="MOI15" s="964"/>
      <c r="MOJ15" s="964"/>
      <c r="MOK15" s="965"/>
      <c r="MOL15" s="966"/>
      <c r="MOM15" s="964"/>
      <c r="MON15" s="964"/>
      <c r="MOO15" s="965"/>
      <c r="MOP15" s="966"/>
      <c r="MOQ15" s="964"/>
      <c r="MOR15" s="964"/>
      <c r="MOS15" s="965"/>
      <c r="MOT15" s="966"/>
      <c r="MOU15" s="964"/>
      <c r="MOV15" s="964"/>
      <c r="MOW15" s="965"/>
      <c r="MOX15" s="966"/>
      <c r="MOY15" s="964"/>
      <c r="MOZ15" s="964"/>
      <c r="MPA15" s="965"/>
      <c r="MPB15" s="966"/>
      <c r="MPC15" s="964"/>
      <c r="MPD15" s="964"/>
      <c r="MPE15" s="965"/>
      <c r="MPF15" s="966"/>
      <c r="MPG15" s="964"/>
      <c r="MPH15" s="964"/>
      <c r="MPI15" s="965"/>
      <c r="MPJ15" s="966"/>
      <c r="MPK15" s="964"/>
      <c r="MPL15" s="964"/>
      <c r="MPM15" s="965"/>
      <c r="MPN15" s="966"/>
      <c r="MPO15" s="964"/>
      <c r="MPP15" s="964"/>
      <c r="MPQ15" s="965"/>
      <c r="MPR15" s="966"/>
      <c r="MPS15" s="964"/>
      <c r="MPT15" s="964"/>
      <c r="MPU15" s="965"/>
      <c r="MPV15" s="966"/>
      <c r="MPW15" s="964"/>
      <c r="MPX15" s="964"/>
      <c r="MPY15" s="965"/>
      <c r="MPZ15" s="966"/>
      <c r="MQA15" s="964"/>
      <c r="MQB15" s="964"/>
      <c r="MQC15" s="965"/>
      <c r="MQD15" s="966"/>
      <c r="MQE15" s="964"/>
      <c r="MQF15" s="964"/>
      <c r="MQG15" s="965"/>
      <c r="MQH15" s="966"/>
      <c r="MQI15" s="964"/>
      <c r="MQJ15" s="964"/>
      <c r="MQK15" s="965"/>
      <c r="MQL15" s="966"/>
      <c r="MQM15" s="964"/>
      <c r="MQN15" s="964"/>
      <c r="MQO15" s="965"/>
      <c r="MQP15" s="966"/>
      <c r="MQQ15" s="964"/>
      <c r="MQR15" s="964"/>
      <c r="MQS15" s="965"/>
      <c r="MQT15" s="966"/>
      <c r="MQU15" s="964"/>
      <c r="MQV15" s="964"/>
      <c r="MQW15" s="965"/>
      <c r="MQX15" s="966"/>
      <c r="MQY15" s="964"/>
      <c r="MQZ15" s="964"/>
      <c r="MRA15" s="965"/>
      <c r="MRB15" s="966"/>
      <c r="MRC15" s="964"/>
      <c r="MRD15" s="964"/>
      <c r="MRE15" s="965"/>
      <c r="MRF15" s="966"/>
      <c r="MRG15" s="964"/>
      <c r="MRH15" s="964"/>
      <c r="MRI15" s="965"/>
      <c r="MRJ15" s="966"/>
      <c r="MRK15" s="964"/>
      <c r="MRL15" s="964"/>
      <c r="MRM15" s="965"/>
      <c r="MRN15" s="966"/>
      <c r="MRO15" s="964"/>
      <c r="MRP15" s="964"/>
      <c r="MRQ15" s="965"/>
      <c r="MRR15" s="966"/>
      <c r="MRS15" s="964"/>
      <c r="MRT15" s="964"/>
      <c r="MRU15" s="965"/>
      <c r="MRV15" s="966"/>
      <c r="MRW15" s="964"/>
      <c r="MRX15" s="964"/>
      <c r="MRY15" s="965"/>
      <c r="MRZ15" s="966"/>
      <c r="MSA15" s="964"/>
      <c r="MSB15" s="964"/>
      <c r="MSC15" s="965"/>
      <c r="MSD15" s="966"/>
      <c r="MSE15" s="964"/>
      <c r="MSF15" s="964"/>
      <c r="MSG15" s="965"/>
      <c r="MSH15" s="966"/>
      <c r="MSI15" s="964"/>
      <c r="MSJ15" s="964"/>
      <c r="MSK15" s="965"/>
      <c r="MSL15" s="966"/>
      <c r="MSM15" s="964"/>
      <c r="MSN15" s="964"/>
      <c r="MSO15" s="965"/>
      <c r="MSP15" s="966"/>
      <c r="MSQ15" s="964"/>
      <c r="MSR15" s="964"/>
      <c r="MSS15" s="965"/>
      <c r="MST15" s="966"/>
      <c r="MSU15" s="964"/>
      <c r="MSV15" s="964"/>
      <c r="MSW15" s="965"/>
      <c r="MSX15" s="966"/>
      <c r="MSY15" s="964"/>
      <c r="MSZ15" s="964"/>
      <c r="MTA15" s="965"/>
      <c r="MTB15" s="966"/>
      <c r="MTC15" s="964"/>
      <c r="MTD15" s="964"/>
      <c r="MTE15" s="965"/>
      <c r="MTF15" s="966"/>
      <c r="MTG15" s="964"/>
      <c r="MTH15" s="964"/>
      <c r="MTI15" s="965"/>
      <c r="MTJ15" s="966"/>
      <c r="MTK15" s="964"/>
      <c r="MTL15" s="964"/>
      <c r="MTM15" s="965"/>
      <c r="MTN15" s="966"/>
      <c r="MTO15" s="964"/>
      <c r="MTP15" s="964"/>
      <c r="MTQ15" s="965"/>
      <c r="MTR15" s="966"/>
      <c r="MTS15" s="964"/>
      <c r="MTT15" s="964"/>
      <c r="MTU15" s="965"/>
      <c r="MTV15" s="966"/>
      <c r="MTW15" s="964"/>
      <c r="MTX15" s="964"/>
      <c r="MTY15" s="965"/>
      <c r="MTZ15" s="966"/>
      <c r="MUA15" s="964"/>
      <c r="MUB15" s="964"/>
      <c r="MUC15" s="965"/>
      <c r="MUD15" s="966"/>
      <c r="MUE15" s="964"/>
      <c r="MUF15" s="964"/>
      <c r="MUG15" s="965"/>
      <c r="MUH15" s="966"/>
      <c r="MUI15" s="964"/>
      <c r="MUJ15" s="964"/>
      <c r="MUK15" s="965"/>
      <c r="MUL15" s="966"/>
      <c r="MUM15" s="964"/>
      <c r="MUN15" s="964"/>
      <c r="MUO15" s="965"/>
      <c r="MUP15" s="966"/>
      <c r="MUQ15" s="964"/>
      <c r="MUR15" s="964"/>
      <c r="MUS15" s="965"/>
      <c r="MUT15" s="966"/>
      <c r="MUU15" s="964"/>
      <c r="MUV15" s="964"/>
      <c r="MUW15" s="965"/>
      <c r="MUX15" s="966"/>
      <c r="MUY15" s="964"/>
      <c r="MUZ15" s="964"/>
      <c r="MVA15" s="965"/>
      <c r="MVB15" s="966"/>
      <c r="MVC15" s="964"/>
      <c r="MVD15" s="964"/>
      <c r="MVE15" s="965"/>
      <c r="MVF15" s="966"/>
      <c r="MVG15" s="964"/>
      <c r="MVH15" s="964"/>
      <c r="MVI15" s="965"/>
      <c r="MVJ15" s="966"/>
      <c r="MVK15" s="964"/>
      <c r="MVL15" s="964"/>
      <c r="MVM15" s="965"/>
      <c r="MVN15" s="966"/>
      <c r="MVO15" s="964"/>
      <c r="MVP15" s="964"/>
      <c r="MVQ15" s="965"/>
      <c r="MVR15" s="966"/>
      <c r="MVS15" s="964"/>
      <c r="MVT15" s="964"/>
      <c r="MVU15" s="965"/>
      <c r="MVV15" s="966"/>
      <c r="MVW15" s="964"/>
      <c r="MVX15" s="964"/>
      <c r="MVY15" s="965"/>
      <c r="MVZ15" s="966"/>
      <c r="MWA15" s="964"/>
      <c r="MWB15" s="964"/>
      <c r="MWC15" s="965"/>
      <c r="MWD15" s="966"/>
      <c r="MWE15" s="964"/>
      <c r="MWF15" s="964"/>
      <c r="MWG15" s="965"/>
      <c r="MWH15" s="966"/>
      <c r="MWI15" s="964"/>
      <c r="MWJ15" s="964"/>
      <c r="MWK15" s="965"/>
      <c r="MWL15" s="966"/>
      <c r="MWM15" s="964"/>
      <c r="MWN15" s="964"/>
      <c r="MWO15" s="965"/>
      <c r="MWP15" s="966"/>
      <c r="MWQ15" s="964"/>
      <c r="MWR15" s="964"/>
      <c r="MWS15" s="965"/>
      <c r="MWT15" s="966"/>
      <c r="MWU15" s="964"/>
      <c r="MWV15" s="964"/>
      <c r="MWW15" s="965"/>
      <c r="MWX15" s="966"/>
      <c r="MWY15" s="964"/>
      <c r="MWZ15" s="964"/>
      <c r="MXA15" s="965"/>
      <c r="MXB15" s="966"/>
      <c r="MXC15" s="964"/>
      <c r="MXD15" s="964"/>
      <c r="MXE15" s="965"/>
      <c r="MXF15" s="966"/>
      <c r="MXG15" s="964"/>
      <c r="MXH15" s="964"/>
      <c r="MXI15" s="965"/>
      <c r="MXJ15" s="966"/>
      <c r="MXK15" s="964"/>
      <c r="MXL15" s="964"/>
      <c r="MXM15" s="965"/>
      <c r="MXN15" s="966"/>
      <c r="MXO15" s="964"/>
      <c r="MXP15" s="964"/>
      <c r="MXQ15" s="965"/>
      <c r="MXR15" s="966"/>
      <c r="MXS15" s="964"/>
      <c r="MXT15" s="964"/>
      <c r="MXU15" s="965"/>
      <c r="MXV15" s="966"/>
      <c r="MXW15" s="964"/>
      <c r="MXX15" s="964"/>
      <c r="MXY15" s="965"/>
      <c r="MXZ15" s="966"/>
      <c r="MYA15" s="964"/>
      <c r="MYB15" s="964"/>
      <c r="MYC15" s="965"/>
      <c r="MYD15" s="966"/>
      <c r="MYE15" s="964"/>
      <c r="MYF15" s="964"/>
      <c r="MYG15" s="965"/>
      <c r="MYH15" s="966"/>
      <c r="MYI15" s="964"/>
      <c r="MYJ15" s="964"/>
      <c r="MYK15" s="965"/>
      <c r="MYL15" s="966"/>
      <c r="MYM15" s="964"/>
      <c r="MYN15" s="964"/>
      <c r="MYO15" s="965"/>
      <c r="MYP15" s="966"/>
      <c r="MYQ15" s="964"/>
      <c r="MYR15" s="964"/>
      <c r="MYS15" s="965"/>
      <c r="MYT15" s="966"/>
      <c r="MYU15" s="964"/>
      <c r="MYV15" s="964"/>
      <c r="MYW15" s="965"/>
      <c r="MYX15" s="966"/>
      <c r="MYY15" s="964"/>
      <c r="MYZ15" s="964"/>
      <c r="MZA15" s="965"/>
      <c r="MZB15" s="966"/>
      <c r="MZC15" s="964"/>
      <c r="MZD15" s="964"/>
      <c r="MZE15" s="965"/>
      <c r="MZF15" s="966"/>
      <c r="MZG15" s="964"/>
      <c r="MZH15" s="964"/>
      <c r="MZI15" s="965"/>
      <c r="MZJ15" s="966"/>
      <c r="MZK15" s="964"/>
      <c r="MZL15" s="964"/>
      <c r="MZM15" s="965"/>
      <c r="MZN15" s="966"/>
      <c r="MZO15" s="964"/>
      <c r="MZP15" s="964"/>
      <c r="MZQ15" s="965"/>
      <c r="MZR15" s="966"/>
      <c r="MZS15" s="964"/>
      <c r="MZT15" s="964"/>
      <c r="MZU15" s="965"/>
      <c r="MZV15" s="966"/>
      <c r="MZW15" s="964"/>
      <c r="MZX15" s="964"/>
      <c r="MZY15" s="965"/>
      <c r="MZZ15" s="966"/>
      <c r="NAA15" s="964"/>
      <c r="NAB15" s="964"/>
      <c r="NAC15" s="965"/>
      <c r="NAD15" s="966"/>
      <c r="NAE15" s="964"/>
      <c r="NAF15" s="964"/>
      <c r="NAG15" s="965"/>
      <c r="NAH15" s="966"/>
      <c r="NAI15" s="964"/>
      <c r="NAJ15" s="964"/>
      <c r="NAK15" s="965"/>
      <c r="NAL15" s="966"/>
      <c r="NAM15" s="964"/>
      <c r="NAN15" s="964"/>
      <c r="NAO15" s="965"/>
      <c r="NAP15" s="966"/>
      <c r="NAQ15" s="964"/>
      <c r="NAR15" s="964"/>
      <c r="NAS15" s="965"/>
      <c r="NAT15" s="966"/>
      <c r="NAU15" s="964"/>
      <c r="NAV15" s="964"/>
      <c r="NAW15" s="965"/>
      <c r="NAX15" s="966"/>
      <c r="NAY15" s="964"/>
      <c r="NAZ15" s="964"/>
      <c r="NBA15" s="965"/>
      <c r="NBB15" s="966"/>
      <c r="NBC15" s="964"/>
      <c r="NBD15" s="964"/>
      <c r="NBE15" s="965"/>
      <c r="NBF15" s="966"/>
      <c r="NBG15" s="964"/>
      <c r="NBH15" s="964"/>
      <c r="NBI15" s="965"/>
      <c r="NBJ15" s="966"/>
      <c r="NBK15" s="964"/>
      <c r="NBL15" s="964"/>
      <c r="NBM15" s="965"/>
      <c r="NBN15" s="966"/>
      <c r="NBO15" s="964"/>
      <c r="NBP15" s="964"/>
      <c r="NBQ15" s="965"/>
      <c r="NBR15" s="966"/>
      <c r="NBS15" s="964"/>
      <c r="NBT15" s="964"/>
      <c r="NBU15" s="965"/>
      <c r="NBV15" s="966"/>
      <c r="NBW15" s="964"/>
      <c r="NBX15" s="964"/>
      <c r="NBY15" s="965"/>
      <c r="NBZ15" s="966"/>
      <c r="NCA15" s="964"/>
      <c r="NCB15" s="964"/>
      <c r="NCC15" s="965"/>
      <c r="NCD15" s="966"/>
      <c r="NCE15" s="964"/>
      <c r="NCF15" s="964"/>
      <c r="NCG15" s="965"/>
      <c r="NCH15" s="966"/>
      <c r="NCI15" s="964"/>
      <c r="NCJ15" s="964"/>
      <c r="NCK15" s="965"/>
      <c r="NCL15" s="966"/>
      <c r="NCM15" s="964"/>
      <c r="NCN15" s="964"/>
      <c r="NCO15" s="965"/>
      <c r="NCP15" s="966"/>
      <c r="NCQ15" s="964"/>
      <c r="NCR15" s="964"/>
      <c r="NCS15" s="965"/>
      <c r="NCT15" s="966"/>
      <c r="NCU15" s="964"/>
      <c r="NCV15" s="964"/>
      <c r="NCW15" s="965"/>
      <c r="NCX15" s="966"/>
      <c r="NCY15" s="964"/>
      <c r="NCZ15" s="964"/>
      <c r="NDA15" s="965"/>
      <c r="NDB15" s="966"/>
      <c r="NDC15" s="964"/>
      <c r="NDD15" s="964"/>
      <c r="NDE15" s="965"/>
      <c r="NDF15" s="966"/>
      <c r="NDG15" s="964"/>
      <c r="NDH15" s="964"/>
      <c r="NDI15" s="965"/>
      <c r="NDJ15" s="966"/>
      <c r="NDK15" s="964"/>
      <c r="NDL15" s="964"/>
      <c r="NDM15" s="965"/>
      <c r="NDN15" s="966"/>
      <c r="NDO15" s="964"/>
      <c r="NDP15" s="964"/>
      <c r="NDQ15" s="965"/>
      <c r="NDR15" s="966"/>
      <c r="NDS15" s="964"/>
      <c r="NDT15" s="964"/>
      <c r="NDU15" s="965"/>
      <c r="NDV15" s="966"/>
      <c r="NDW15" s="964"/>
      <c r="NDX15" s="964"/>
      <c r="NDY15" s="965"/>
      <c r="NDZ15" s="966"/>
      <c r="NEA15" s="964"/>
      <c r="NEB15" s="964"/>
      <c r="NEC15" s="965"/>
      <c r="NED15" s="966"/>
      <c r="NEE15" s="964"/>
      <c r="NEF15" s="964"/>
      <c r="NEG15" s="965"/>
      <c r="NEH15" s="966"/>
      <c r="NEI15" s="964"/>
      <c r="NEJ15" s="964"/>
      <c r="NEK15" s="965"/>
      <c r="NEL15" s="966"/>
      <c r="NEM15" s="964"/>
      <c r="NEN15" s="964"/>
      <c r="NEO15" s="965"/>
      <c r="NEP15" s="966"/>
      <c r="NEQ15" s="964"/>
      <c r="NER15" s="964"/>
      <c r="NES15" s="965"/>
      <c r="NET15" s="966"/>
      <c r="NEU15" s="964"/>
      <c r="NEV15" s="964"/>
      <c r="NEW15" s="965"/>
      <c r="NEX15" s="966"/>
      <c r="NEY15" s="964"/>
      <c r="NEZ15" s="964"/>
      <c r="NFA15" s="965"/>
      <c r="NFB15" s="966"/>
      <c r="NFC15" s="964"/>
      <c r="NFD15" s="964"/>
      <c r="NFE15" s="965"/>
      <c r="NFF15" s="966"/>
      <c r="NFG15" s="964"/>
      <c r="NFH15" s="964"/>
      <c r="NFI15" s="965"/>
      <c r="NFJ15" s="966"/>
      <c r="NFK15" s="964"/>
      <c r="NFL15" s="964"/>
      <c r="NFM15" s="965"/>
      <c r="NFN15" s="966"/>
      <c r="NFO15" s="964"/>
      <c r="NFP15" s="964"/>
      <c r="NFQ15" s="965"/>
      <c r="NFR15" s="966"/>
      <c r="NFS15" s="964"/>
      <c r="NFT15" s="964"/>
      <c r="NFU15" s="965"/>
      <c r="NFV15" s="966"/>
      <c r="NFW15" s="964"/>
      <c r="NFX15" s="964"/>
      <c r="NFY15" s="965"/>
      <c r="NFZ15" s="966"/>
      <c r="NGA15" s="964"/>
      <c r="NGB15" s="964"/>
      <c r="NGC15" s="965"/>
      <c r="NGD15" s="966"/>
      <c r="NGE15" s="964"/>
      <c r="NGF15" s="964"/>
      <c r="NGG15" s="965"/>
      <c r="NGH15" s="966"/>
      <c r="NGI15" s="964"/>
      <c r="NGJ15" s="964"/>
      <c r="NGK15" s="965"/>
      <c r="NGL15" s="966"/>
      <c r="NGM15" s="964"/>
      <c r="NGN15" s="964"/>
      <c r="NGO15" s="965"/>
      <c r="NGP15" s="966"/>
      <c r="NGQ15" s="964"/>
      <c r="NGR15" s="964"/>
      <c r="NGS15" s="965"/>
      <c r="NGT15" s="966"/>
      <c r="NGU15" s="964"/>
      <c r="NGV15" s="964"/>
      <c r="NGW15" s="965"/>
      <c r="NGX15" s="966"/>
      <c r="NGY15" s="964"/>
      <c r="NGZ15" s="964"/>
      <c r="NHA15" s="965"/>
      <c r="NHB15" s="966"/>
      <c r="NHC15" s="964"/>
      <c r="NHD15" s="964"/>
      <c r="NHE15" s="965"/>
      <c r="NHF15" s="966"/>
      <c r="NHG15" s="964"/>
      <c r="NHH15" s="964"/>
      <c r="NHI15" s="965"/>
      <c r="NHJ15" s="966"/>
      <c r="NHK15" s="964"/>
      <c r="NHL15" s="964"/>
      <c r="NHM15" s="965"/>
      <c r="NHN15" s="966"/>
      <c r="NHO15" s="964"/>
      <c r="NHP15" s="964"/>
      <c r="NHQ15" s="965"/>
      <c r="NHR15" s="966"/>
      <c r="NHS15" s="964"/>
      <c r="NHT15" s="964"/>
      <c r="NHU15" s="965"/>
      <c r="NHV15" s="966"/>
      <c r="NHW15" s="964"/>
      <c r="NHX15" s="964"/>
      <c r="NHY15" s="965"/>
      <c r="NHZ15" s="966"/>
      <c r="NIA15" s="964"/>
      <c r="NIB15" s="964"/>
      <c r="NIC15" s="965"/>
      <c r="NID15" s="966"/>
      <c r="NIE15" s="964"/>
      <c r="NIF15" s="964"/>
      <c r="NIG15" s="965"/>
      <c r="NIH15" s="966"/>
      <c r="NII15" s="964"/>
      <c r="NIJ15" s="964"/>
      <c r="NIK15" s="965"/>
      <c r="NIL15" s="966"/>
      <c r="NIM15" s="964"/>
      <c r="NIN15" s="964"/>
      <c r="NIO15" s="965"/>
      <c r="NIP15" s="966"/>
      <c r="NIQ15" s="964"/>
      <c r="NIR15" s="964"/>
      <c r="NIS15" s="965"/>
      <c r="NIT15" s="966"/>
      <c r="NIU15" s="964"/>
      <c r="NIV15" s="964"/>
      <c r="NIW15" s="965"/>
      <c r="NIX15" s="966"/>
      <c r="NIY15" s="964"/>
      <c r="NIZ15" s="964"/>
      <c r="NJA15" s="965"/>
      <c r="NJB15" s="966"/>
      <c r="NJC15" s="964"/>
      <c r="NJD15" s="964"/>
      <c r="NJE15" s="965"/>
      <c r="NJF15" s="966"/>
      <c r="NJG15" s="964"/>
      <c r="NJH15" s="964"/>
      <c r="NJI15" s="965"/>
      <c r="NJJ15" s="966"/>
      <c r="NJK15" s="964"/>
      <c r="NJL15" s="964"/>
      <c r="NJM15" s="965"/>
      <c r="NJN15" s="966"/>
      <c r="NJO15" s="964"/>
      <c r="NJP15" s="964"/>
      <c r="NJQ15" s="965"/>
      <c r="NJR15" s="966"/>
      <c r="NJS15" s="964"/>
      <c r="NJT15" s="964"/>
      <c r="NJU15" s="965"/>
      <c r="NJV15" s="966"/>
      <c r="NJW15" s="964"/>
      <c r="NJX15" s="964"/>
      <c r="NJY15" s="965"/>
      <c r="NJZ15" s="966"/>
      <c r="NKA15" s="964"/>
      <c r="NKB15" s="964"/>
      <c r="NKC15" s="965"/>
      <c r="NKD15" s="966"/>
      <c r="NKE15" s="964"/>
      <c r="NKF15" s="964"/>
      <c r="NKG15" s="965"/>
      <c r="NKH15" s="966"/>
      <c r="NKI15" s="964"/>
      <c r="NKJ15" s="964"/>
      <c r="NKK15" s="965"/>
      <c r="NKL15" s="966"/>
      <c r="NKM15" s="964"/>
      <c r="NKN15" s="964"/>
      <c r="NKO15" s="965"/>
      <c r="NKP15" s="966"/>
      <c r="NKQ15" s="964"/>
      <c r="NKR15" s="964"/>
      <c r="NKS15" s="965"/>
      <c r="NKT15" s="966"/>
      <c r="NKU15" s="964"/>
      <c r="NKV15" s="964"/>
      <c r="NKW15" s="965"/>
      <c r="NKX15" s="966"/>
      <c r="NKY15" s="964"/>
      <c r="NKZ15" s="964"/>
      <c r="NLA15" s="965"/>
      <c r="NLB15" s="966"/>
      <c r="NLC15" s="964"/>
      <c r="NLD15" s="964"/>
      <c r="NLE15" s="965"/>
      <c r="NLF15" s="966"/>
      <c r="NLG15" s="964"/>
      <c r="NLH15" s="964"/>
      <c r="NLI15" s="965"/>
      <c r="NLJ15" s="966"/>
      <c r="NLK15" s="964"/>
      <c r="NLL15" s="964"/>
      <c r="NLM15" s="965"/>
      <c r="NLN15" s="966"/>
      <c r="NLO15" s="964"/>
      <c r="NLP15" s="964"/>
      <c r="NLQ15" s="965"/>
      <c r="NLR15" s="966"/>
      <c r="NLS15" s="964"/>
      <c r="NLT15" s="964"/>
      <c r="NLU15" s="965"/>
      <c r="NLV15" s="966"/>
      <c r="NLW15" s="964"/>
      <c r="NLX15" s="964"/>
      <c r="NLY15" s="965"/>
      <c r="NLZ15" s="966"/>
      <c r="NMA15" s="964"/>
      <c r="NMB15" s="964"/>
      <c r="NMC15" s="965"/>
      <c r="NMD15" s="966"/>
      <c r="NME15" s="964"/>
      <c r="NMF15" s="964"/>
      <c r="NMG15" s="965"/>
      <c r="NMH15" s="966"/>
      <c r="NMI15" s="964"/>
      <c r="NMJ15" s="964"/>
      <c r="NMK15" s="965"/>
      <c r="NML15" s="966"/>
      <c r="NMM15" s="964"/>
      <c r="NMN15" s="964"/>
      <c r="NMO15" s="965"/>
      <c r="NMP15" s="966"/>
      <c r="NMQ15" s="964"/>
      <c r="NMR15" s="964"/>
      <c r="NMS15" s="965"/>
      <c r="NMT15" s="966"/>
      <c r="NMU15" s="964"/>
      <c r="NMV15" s="964"/>
      <c r="NMW15" s="965"/>
      <c r="NMX15" s="966"/>
      <c r="NMY15" s="964"/>
      <c r="NMZ15" s="964"/>
      <c r="NNA15" s="965"/>
      <c r="NNB15" s="966"/>
      <c r="NNC15" s="964"/>
      <c r="NND15" s="964"/>
      <c r="NNE15" s="965"/>
      <c r="NNF15" s="966"/>
      <c r="NNG15" s="964"/>
      <c r="NNH15" s="964"/>
      <c r="NNI15" s="965"/>
      <c r="NNJ15" s="966"/>
      <c r="NNK15" s="964"/>
      <c r="NNL15" s="964"/>
      <c r="NNM15" s="965"/>
      <c r="NNN15" s="966"/>
      <c r="NNO15" s="964"/>
      <c r="NNP15" s="964"/>
      <c r="NNQ15" s="965"/>
      <c r="NNR15" s="966"/>
      <c r="NNS15" s="964"/>
      <c r="NNT15" s="964"/>
      <c r="NNU15" s="965"/>
      <c r="NNV15" s="966"/>
      <c r="NNW15" s="964"/>
      <c r="NNX15" s="964"/>
      <c r="NNY15" s="965"/>
      <c r="NNZ15" s="966"/>
      <c r="NOA15" s="964"/>
      <c r="NOB15" s="964"/>
      <c r="NOC15" s="965"/>
      <c r="NOD15" s="966"/>
      <c r="NOE15" s="964"/>
      <c r="NOF15" s="964"/>
      <c r="NOG15" s="965"/>
      <c r="NOH15" s="966"/>
      <c r="NOI15" s="964"/>
      <c r="NOJ15" s="964"/>
      <c r="NOK15" s="965"/>
      <c r="NOL15" s="966"/>
      <c r="NOM15" s="964"/>
      <c r="NON15" s="964"/>
      <c r="NOO15" s="965"/>
      <c r="NOP15" s="966"/>
      <c r="NOQ15" s="964"/>
      <c r="NOR15" s="964"/>
      <c r="NOS15" s="965"/>
      <c r="NOT15" s="966"/>
      <c r="NOU15" s="964"/>
      <c r="NOV15" s="964"/>
      <c r="NOW15" s="965"/>
      <c r="NOX15" s="966"/>
      <c r="NOY15" s="964"/>
      <c r="NOZ15" s="964"/>
      <c r="NPA15" s="965"/>
      <c r="NPB15" s="966"/>
      <c r="NPC15" s="964"/>
      <c r="NPD15" s="964"/>
      <c r="NPE15" s="965"/>
      <c r="NPF15" s="966"/>
      <c r="NPG15" s="964"/>
      <c r="NPH15" s="964"/>
      <c r="NPI15" s="965"/>
      <c r="NPJ15" s="966"/>
      <c r="NPK15" s="964"/>
      <c r="NPL15" s="964"/>
      <c r="NPM15" s="965"/>
      <c r="NPN15" s="966"/>
      <c r="NPO15" s="964"/>
      <c r="NPP15" s="964"/>
      <c r="NPQ15" s="965"/>
      <c r="NPR15" s="966"/>
      <c r="NPS15" s="964"/>
      <c r="NPT15" s="964"/>
      <c r="NPU15" s="965"/>
      <c r="NPV15" s="966"/>
      <c r="NPW15" s="964"/>
      <c r="NPX15" s="964"/>
      <c r="NPY15" s="965"/>
      <c r="NPZ15" s="966"/>
      <c r="NQA15" s="964"/>
      <c r="NQB15" s="964"/>
      <c r="NQC15" s="965"/>
      <c r="NQD15" s="966"/>
      <c r="NQE15" s="964"/>
      <c r="NQF15" s="964"/>
      <c r="NQG15" s="965"/>
      <c r="NQH15" s="966"/>
      <c r="NQI15" s="964"/>
      <c r="NQJ15" s="964"/>
      <c r="NQK15" s="965"/>
      <c r="NQL15" s="966"/>
      <c r="NQM15" s="964"/>
      <c r="NQN15" s="964"/>
      <c r="NQO15" s="965"/>
      <c r="NQP15" s="966"/>
      <c r="NQQ15" s="964"/>
      <c r="NQR15" s="964"/>
      <c r="NQS15" s="965"/>
      <c r="NQT15" s="966"/>
      <c r="NQU15" s="964"/>
      <c r="NQV15" s="964"/>
      <c r="NQW15" s="965"/>
      <c r="NQX15" s="966"/>
      <c r="NQY15" s="964"/>
      <c r="NQZ15" s="964"/>
      <c r="NRA15" s="965"/>
      <c r="NRB15" s="966"/>
      <c r="NRC15" s="964"/>
      <c r="NRD15" s="964"/>
      <c r="NRE15" s="965"/>
      <c r="NRF15" s="966"/>
      <c r="NRG15" s="964"/>
      <c r="NRH15" s="964"/>
      <c r="NRI15" s="965"/>
      <c r="NRJ15" s="966"/>
      <c r="NRK15" s="964"/>
      <c r="NRL15" s="964"/>
      <c r="NRM15" s="965"/>
      <c r="NRN15" s="966"/>
      <c r="NRO15" s="964"/>
      <c r="NRP15" s="964"/>
      <c r="NRQ15" s="965"/>
      <c r="NRR15" s="966"/>
      <c r="NRS15" s="964"/>
      <c r="NRT15" s="964"/>
      <c r="NRU15" s="965"/>
      <c r="NRV15" s="966"/>
      <c r="NRW15" s="964"/>
      <c r="NRX15" s="964"/>
      <c r="NRY15" s="965"/>
      <c r="NRZ15" s="966"/>
      <c r="NSA15" s="964"/>
      <c r="NSB15" s="964"/>
      <c r="NSC15" s="965"/>
      <c r="NSD15" s="966"/>
      <c r="NSE15" s="964"/>
      <c r="NSF15" s="964"/>
      <c r="NSG15" s="965"/>
      <c r="NSH15" s="966"/>
      <c r="NSI15" s="964"/>
      <c r="NSJ15" s="964"/>
      <c r="NSK15" s="965"/>
      <c r="NSL15" s="966"/>
      <c r="NSM15" s="964"/>
      <c r="NSN15" s="964"/>
      <c r="NSO15" s="965"/>
      <c r="NSP15" s="966"/>
      <c r="NSQ15" s="964"/>
      <c r="NSR15" s="964"/>
      <c r="NSS15" s="965"/>
      <c r="NST15" s="966"/>
      <c r="NSU15" s="964"/>
      <c r="NSV15" s="964"/>
      <c r="NSW15" s="965"/>
      <c r="NSX15" s="966"/>
      <c r="NSY15" s="964"/>
      <c r="NSZ15" s="964"/>
      <c r="NTA15" s="965"/>
      <c r="NTB15" s="966"/>
      <c r="NTC15" s="964"/>
      <c r="NTD15" s="964"/>
      <c r="NTE15" s="965"/>
      <c r="NTF15" s="966"/>
      <c r="NTG15" s="964"/>
      <c r="NTH15" s="964"/>
      <c r="NTI15" s="965"/>
      <c r="NTJ15" s="966"/>
      <c r="NTK15" s="964"/>
      <c r="NTL15" s="964"/>
      <c r="NTM15" s="965"/>
      <c r="NTN15" s="966"/>
      <c r="NTO15" s="964"/>
      <c r="NTP15" s="964"/>
      <c r="NTQ15" s="965"/>
      <c r="NTR15" s="966"/>
      <c r="NTS15" s="964"/>
      <c r="NTT15" s="964"/>
      <c r="NTU15" s="965"/>
      <c r="NTV15" s="966"/>
      <c r="NTW15" s="964"/>
      <c r="NTX15" s="964"/>
      <c r="NTY15" s="965"/>
      <c r="NTZ15" s="966"/>
      <c r="NUA15" s="964"/>
      <c r="NUB15" s="964"/>
      <c r="NUC15" s="965"/>
      <c r="NUD15" s="966"/>
      <c r="NUE15" s="964"/>
      <c r="NUF15" s="964"/>
      <c r="NUG15" s="965"/>
      <c r="NUH15" s="966"/>
      <c r="NUI15" s="964"/>
      <c r="NUJ15" s="964"/>
      <c r="NUK15" s="965"/>
      <c r="NUL15" s="966"/>
      <c r="NUM15" s="964"/>
      <c r="NUN15" s="964"/>
      <c r="NUO15" s="965"/>
      <c r="NUP15" s="966"/>
      <c r="NUQ15" s="964"/>
      <c r="NUR15" s="964"/>
      <c r="NUS15" s="965"/>
      <c r="NUT15" s="966"/>
      <c r="NUU15" s="964"/>
      <c r="NUV15" s="964"/>
      <c r="NUW15" s="965"/>
      <c r="NUX15" s="966"/>
      <c r="NUY15" s="964"/>
      <c r="NUZ15" s="964"/>
      <c r="NVA15" s="965"/>
      <c r="NVB15" s="966"/>
      <c r="NVC15" s="964"/>
      <c r="NVD15" s="964"/>
      <c r="NVE15" s="965"/>
      <c r="NVF15" s="966"/>
      <c r="NVG15" s="964"/>
      <c r="NVH15" s="964"/>
      <c r="NVI15" s="965"/>
      <c r="NVJ15" s="966"/>
      <c r="NVK15" s="964"/>
      <c r="NVL15" s="964"/>
      <c r="NVM15" s="965"/>
      <c r="NVN15" s="966"/>
      <c r="NVO15" s="964"/>
      <c r="NVP15" s="964"/>
      <c r="NVQ15" s="965"/>
      <c r="NVR15" s="966"/>
      <c r="NVS15" s="964"/>
      <c r="NVT15" s="964"/>
      <c r="NVU15" s="965"/>
      <c r="NVV15" s="966"/>
      <c r="NVW15" s="964"/>
      <c r="NVX15" s="964"/>
      <c r="NVY15" s="965"/>
      <c r="NVZ15" s="966"/>
      <c r="NWA15" s="964"/>
      <c r="NWB15" s="964"/>
      <c r="NWC15" s="965"/>
      <c r="NWD15" s="966"/>
      <c r="NWE15" s="964"/>
      <c r="NWF15" s="964"/>
      <c r="NWG15" s="965"/>
      <c r="NWH15" s="966"/>
      <c r="NWI15" s="964"/>
      <c r="NWJ15" s="964"/>
      <c r="NWK15" s="965"/>
      <c r="NWL15" s="966"/>
      <c r="NWM15" s="964"/>
      <c r="NWN15" s="964"/>
      <c r="NWO15" s="965"/>
      <c r="NWP15" s="966"/>
      <c r="NWQ15" s="964"/>
      <c r="NWR15" s="964"/>
      <c r="NWS15" s="965"/>
      <c r="NWT15" s="966"/>
      <c r="NWU15" s="964"/>
      <c r="NWV15" s="964"/>
      <c r="NWW15" s="965"/>
      <c r="NWX15" s="966"/>
      <c r="NWY15" s="964"/>
      <c r="NWZ15" s="964"/>
      <c r="NXA15" s="965"/>
      <c r="NXB15" s="966"/>
      <c r="NXC15" s="964"/>
      <c r="NXD15" s="964"/>
      <c r="NXE15" s="965"/>
      <c r="NXF15" s="966"/>
      <c r="NXG15" s="964"/>
      <c r="NXH15" s="964"/>
      <c r="NXI15" s="965"/>
      <c r="NXJ15" s="966"/>
      <c r="NXK15" s="964"/>
      <c r="NXL15" s="964"/>
      <c r="NXM15" s="965"/>
      <c r="NXN15" s="966"/>
      <c r="NXO15" s="964"/>
      <c r="NXP15" s="964"/>
      <c r="NXQ15" s="965"/>
      <c r="NXR15" s="966"/>
      <c r="NXS15" s="964"/>
      <c r="NXT15" s="964"/>
      <c r="NXU15" s="965"/>
      <c r="NXV15" s="966"/>
      <c r="NXW15" s="964"/>
      <c r="NXX15" s="964"/>
      <c r="NXY15" s="965"/>
      <c r="NXZ15" s="966"/>
      <c r="NYA15" s="964"/>
      <c r="NYB15" s="964"/>
      <c r="NYC15" s="965"/>
      <c r="NYD15" s="966"/>
      <c r="NYE15" s="964"/>
      <c r="NYF15" s="964"/>
      <c r="NYG15" s="965"/>
      <c r="NYH15" s="966"/>
      <c r="NYI15" s="964"/>
      <c r="NYJ15" s="964"/>
      <c r="NYK15" s="965"/>
      <c r="NYL15" s="966"/>
      <c r="NYM15" s="964"/>
      <c r="NYN15" s="964"/>
      <c r="NYO15" s="965"/>
      <c r="NYP15" s="966"/>
      <c r="NYQ15" s="964"/>
      <c r="NYR15" s="964"/>
      <c r="NYS15" s="965"/>
      <c r="NYT15" s="966"/>
      <c r="NYU15" s="964"/>
      <c r="NYV15" s="964"/>
      <c r="NYW15" s="965"/>
      <c r="NYX15" s="966"/>
      <c r="NYY15" s="964"/>
      <c r="NYZ15" s="964"/>
      <c r="NZA15" s="965"/>
      <c r="NZB15" s="966"/>
      <c r="NZC15" s="964"/>
      <c r="NZD15" s="964"/>
      <c r="NZE15" s="965"/>
      <c r="NZF15" s="966"/>
      <c r="NZG15" s="964"/>
      <c r="NZH15" s="964"/>
      <c r="NZI15" s="965"/>
      <c r="NZJ15" s="966"/>
      <c r="NZK15" s="964"/>
      <c r="NZL15" s="964"/>
      <c r="NZM15" s="965"/>
      <c r="NZN15" s="966"/>
      <c r="NZO15" s="964"/>
      <c r="NZP15" s="964"/>
      <c r="NZQ15" s="965"/>
      <c r="NZR15" s="966"/>
      <c r="NZS15" s="964"/>
      <c r="NZT15" s="964"/>
      <c r="NZU15" s="965"/>
      <c r="NZV15" s="966"/>
      <c r="NZW15" s="964"/>
      <c r="NZX15" s="964"/>
      <c r="NZY15" s="965"/>
      <c r="NZZ15" s="966"/>
      <c r="OAA15" s="964"/>
      <c r="OAB15" s="964"/>
      <c r="OAC15" s="965"/>
      <c r="OAD15" s="966"/>
      <c r="OAE15" s="964"/>
      <c r="OAF15" s="964"/>
      <c r="OAG15" s="965"/>
      <c r="OAH15" s="966"/>
      <c r="OAI15" s="964"/>
      <c r="OAJ15" s="964"/>
      <c r="OAK15" s="965"/>
      <c r="OAL15" s="966"/>
      <c r="OAM15" s="964"/>
      <c r="OAN15" s="964"/>
      <c r="OAO15" s="965"/>
      <c r="OAP15" s="966"/>
      <c r="OAQ15" s="964"/>
      <c r="OAR15" s="964"/>
      <c r="OAS15" s="965"/>
      <c r="OAT15" s="966"/>
      <c r="OAU15" s="964"/>
      <c r="OAV15" s="964"/>
      <c r="OAW15" s="965"/>
      <c r="OAX15" s="966"/>
      <c r="OAY15" s="964"/>
      <c r="OAZ15" s="964"/>
      <c r="OBA15" s="965"/>
      <c r="OBB15" s="966"/>
      <c r="OBC15" s="964"/>
      <c r="OBD15" s="964"/>
      <c r="OBE15" s="965"/>
      <c r="OBF15" s="966"/>
      <c r="OBG15" s="964"/>
      <c r="OBH15" s="964"/>
      <c r="OBI15" s="965"/>
      <c r="OBJ15" s="966"/>
      <c r="OBK15" s="964"/>
      <c r="OBL15" s="964"/>
      <c r="OBM15" s="965"/>
      <c r="OBN15" s="966"/>
      <c r="OBO15" s="964"/>
      <c r="OBP15" s="964"/>
      <c r="OBQ15" s="965"/>
      <c r="OBR15" s="966"/>
      <c r="OBS15" s="964"/>
      <c r="OBT15" s="964"/>
      <c r="OBU15" s="965"/>
      <c r="OBV15" s="966"/>
      <c r="OBW15" s="964"/>
      <c r="OBX15" s="964"/>
      <c r="OBY15" s="965"/>
      <c r="OBZ15" s="966"/>
      <c r="OCA15" s="964"/>
      <c r="OCB15" s="964"/>
      <c r="OCC15" s="965"/>
      <c r="OCD15" s="966"/>
      <c r="OCE15" s="964"/>
      <c r="OCF15" s="964"/>
      <c r="OCG15" s="965"/>
      <c r="OCH15" s="966"/>
      <c r="OCI15" s="964"/>
      <c r="OCJ15" s="964"/>
      <c r="OCK15" s="965"/>
      <c r="OCL15" s="966"/>
      <c r="OCM15" s="964"/>
      <c r="OCN15" s="964"/>
      <c r="OCO15" s="965"/>
      <c r="OCP15" s="966"/>
      <c r="OCQ15" s="964"/>
      <c r="OCR15" s="964"/>
      <c r="OCS15" s="965"/>
      <c r="OCT15" s="966"/>
      <c r="OCU15" s="964"/>
      <c r="OCV15" s="964"/>
      <c r="OCW15" s="965"/>
      <c r="OCX15" s="966"/>
      <c r="OCY15" s="964"/>
      <c r="OCZ15" s="964"/>
      <c r="ODA15" s="965"/>
      <c r="ODB15" s="966"/>
      <c r="ODC15" s="964"/>
      <c r="ODD15" s="964"/>
      <c r="ODE15" s="965"/>
      <c r="ODF15" s="966"/>
      <c r="ODG15" s="964"/>
      <c r="ODH15" s="964"/>
      <c r="ODI15" s="965"/>
      <c r="ODJ15" s="966"/>
      <c r="ODK15" s="964"/>
      <c r="ODL15" s="964"/>
      <c r="ODM15" s="965"/>
      <c r="ODN15" s="966"/>
      <c r="ODO15" s="964"/>
      <c r="ODP15" s="964"/>
      <c r="ODQ15" s="965"/>
      <c r="ODR15" s="966"/>
      <c r="ODS15" s="964"/>
      <c r="ODT15" s="964"/>
      <c r="ODU15" s="965"/>
      <c r="ODV15" s="966"/>
      <c r="ODW15" s="964"/>
      <c r="ODX15" s="964"/>
      <c r="ODY15" s="965"/>
      <c r="ODZ15" s="966"/>
      <c r="OEA15" s="964"/>
      <c r="OEB15" s="964"/>
      <c r="OEC15" s="965"/>
      <c r="OED15" s="966"/>
      <c r="OEE15" s="964"/>
      <c r="OEF15" s="964"/>
      <c r="OEG15" s="965"/>
      <c r="OEH15" s="966"/>
      <c r="OEI15" s="964"/>
      <c r="OEJ15" s="964"/>
      <c r="OEK15" s="965"/>
      <c r="OEL15" s="966"/>
      <c r="OEM15" s="964"/>
      <c r="OEN15" s="964"/>
      <c r="OEO15" s="965"/>
      <c r="OEP15" s="966"/>
      <c r="OEQ15" s="964"/>
      <c r="OER15" s="964"/>
      <c r="OES15" s="965"/>
      <c r="OET15" s="966"/>
      <c r="OEU15" s="964"/>
      <c r="OEV15" s="964"/>
      <c r="OEW15" s="965"/>
      <c r="OEX15" s="966"/>
      <c r="OEY15" s="964"/>
      <c r="OEZ15" s="964"/>
      <c r="OFA15" s="965"/>
      <c r="OFB15" s="966"/>
      <c r="OFC15" s="964"/>
      <c r="OFD15" s="964"/>
      <c r="OFE15" s="965"/>
      <c r="OFF15" s="966"/>
      <c r="OFG15" s="964"/>
      <c r="OFH15" s="964"/>
      <c r="OFI15" s="965"/>
      <c r="OFJ15" s="966"/>
      <c r="OFK15" s="964"/>
      <c r="OFL15" s="964"/>
      <c r="OFM15" s="965"/>
      <c r="OFN15" s="966"/>
      <c r="OFO15" s="964"/>
      <c r="OFP15" s="964"/>
      <c r="OFQ15" s="965"/>
      <c r="OFR15" s="966"/>
      <c r="OFS15" s="964"/>
      <c r="OFT15" s="964"/>
      <c r="OFU15" s="965"/>
      <c r="OFV15" s="966"/>
      <c r="OFW15" s="964"/>
      <c r="OFX15" s="964"/>
      <c r="OFY15" s="965"/>
      <c r="OFZ15" s="966"/>
      <c r="OGA15" s="964"/>
      <c r="OGB15" s="964"/>
      <c r="OGC15" s="965"/>
      <c r="OGD15" s="966"/>
      <c r="OGE15" s="964"/>
      <c r="OGF15" s="964"/>
      <c r="OGG15" s="965"/>
      <c r="OGH15" s="966"/>
      <c r="OGI15" s="964"/>
      <c r="OGJ15" s="964"/>
      <c r="OGK15" s="965"/>
      <c r="OGL15" s="966"/>
      <c r="OGM15" s="964"/>
      <c r="OGN15" s="964"/>
      <c r="OGO15" s="965"/>
      <c r="OGP15" s="966"/>
      <c r="OGQ15" s="964"/>
      <c r="OGR15" s="964"/>
      <c r="OGS15" s="965"/>
      <c r="OGT15" s="966"/>
      <c r="OGU15" s="964"/>
      <c r="OGV15" s="964"/>
      <c r="OGW15" s="965"/>
      <c r="OGX15" s="966"/>
      <c r="OGY15" s="964"/>
      <c r="OGZ15" s="964"/>
      <c r="OHA15" s="965"/>
      <c r="OHB15" s="966"/>
      <c r="OHC15" s="964"/>
      <c r="OHD15" s="964"/>
      <c r="OHE15" s="965"/>
      <c r="OHF15" s="966"/>
      <c r="OHG15" s="964"/>
      <c r="OHH15" s="964"/>
      <c r="OHI15" s="965"/>
      <c r="OHJ15" s="966"/>
      <c r="OHK15" s="964"/>
      <c r="OHL15" s="964"/>
      <c r="OHM15" s="965"/>
      <c r="OHN15" s="966"/>
      <c r="OHO15" s="964"/>
      <c r="OHP15" s="964"/>
      <c r="OHQ15" s="965"/>
      <c r="OHR15" s="966"/>
      <c r="OHS15" s="964"/>
      <c r="OHT15" s="964"/>
      <c r="OHU15" s="965"/>
      <c r="OHV15" s="966"/>
      <c r="OHW15" s="964"/>
      <c r="OHX15" s="964"/>
      <c r="OHY15" s="965"/>
      <c r="OHZ15" s="966"/>
      <c r="OIA15" s="964"/>
      <c r="OIB15" s="964"/>
      <c r="OIC15" s="965"/>
      <c r="OID15" s="966"/>
      <c r="OIE15" s="964"/>
      <c r="OIF15" s="964"/>
      <c r="OIG15" s="965"/>
      <c r="OIH15" s="966"/>
      <c r="OII15" s="964"/>
      <c r="OIJ15" s="964"/>
      <c r="OIK15" s="965"/>
      <c r="OIL15" s="966"/>
      <c r="OIM15" s="964"/>
      <c r="OIN15" s="964"/>
      <c r="OIO15" s="965"/>
      <c r="OIP15" s="966"/>
      <c r="OIQ15" s="964"/>
      <c r="OIR15" s="964"/>
      <c r="OIS15" s="965"/>
      <c r="OIT15" s="966"/>
      <c r="OIU15" s="964"/>
      <c r="OIV15" s="964"/>
      <c r="OIW15" s="965"/>
      <c r="OIX15" s="966"/>
      <c r="OIY15" s="964"/>
      <c r="OIZ15" s="964"/>
      <c r="OJA15" s="965"/>
      <c r="OJB15" s="966"/>
      <c r="OJC15" s="964"/>
      <c r="OJD15" s="964"/>
      <c r="OJE15" s="965"/>
      <c r="OJF15" s="966"/>
      <c r="OJG15" s="964"/>
      <c r="OJH15" s="964"/>
      <c r="OJI15" s="965"/>
      <c r="OJJ15" s="966"/>
      <c r="OJK15" s="964"/>
      <c r="OJL15" s="964"/>
      <c r="OJM15" s="965"/>
      <c r="OJN15" s="966"/>
      <c r="OJO15" s="964"/>
      <c r="OJP15" s="964"/>
      <c r="OJQ15" s="965"/>
      <c r="OJR15" s="966"/>
      <c r="OJS15" s="964"/>
      <c r="OJT15" s="964"/>
      <c r="OJU15" s="965"/>
      <c r="OJV15" s="966"/>
      <c r="OJW15" s="964"/>
      <c r="OJX15" s="964"/>
      <c r="OJY15" s="965"/>
      <c r="OJZ15" s="966"/>
      <c r="OKA15" s="964"/>
      <c r="OKB15" s="964"/>
      <c r="OKC15" s="965"/>
      <c r="OKD15" s="966"/>
      <c r="OKE15" s="964"/>
      <c r="OKF15" s="964"/>
      <c r="OKG15" s="965"/>
      <c r="OKH15" s="966"/>
      <c r="OKI15" s="964"/>
      <c r="OKJ15" s="964"/>
      <c r="OKK15" s="965"/>
      <c r="OKL15" s="966"/>
      <c r="OKM15" s="964"/>
      <c r="OKN15" s="964"/>
      <c r="OKO15" s="965"/>
      <c r="OKP15" s="966"/>
      <c r="OKQ15" s="964"/>
      <c r="OKR15" s="964"/>
      <c r="OKS15" s="965"/>
      <c r="OKT15" s="966"/>
      <c r="OKU15" s="964"/>
      <c r="OKV15" s="964"/>
      <c r="OKW15" s="965"/>
      <c r="OKX15" s="966"/>
      <c r="OKY15" s="964"/>
      <c r="OKZ15" s="964"/>
      <c r="OLA15" s="965"/>
      <c r="OLB15" s="966"/>
      <c r="OLC15" s="964"/>
      <c r="OLD15" s="964"/>
      <c r="OLE15" s="965"/>
      <c r="OLF15" s="966"/>
      <c r="OLG15" s="964"/>
      <c r="OLH15" s="964"/>
      <c r="OLI15" s="965"/>
      <c r="OLJ15" s="966"/>
      <c r="OLK15" s="964"/>
      <c r="OLL15" s="964"/>
      <c r="OLM15" s="965"/>
      <c r="OLN15" s="966"/>
      <c r="OLO15" s="964"/>
      <c r="OLP15" s="964"/>
      <c r="OLQ15" s="965"/>
      <c r="OLR15" s="966"/>
      <c r="OLS15" s="964"/>
      <c r="OLT15" s="964"/>
      <c r="OLU15" s="965"/>
      <c r="OLV15" s="966"/>
      <c r="OLW15" s="964"/>
      <c r="OLX15" s="964"/>
      <c r="OLY15" s="965"/>
      <c r="OLZ15" s="966"/>
      <c r="OMA15" s="964"/>
      <c r="OMB15" s="964"/>
      <c r="OMC15" s="965"/>
      <c r="OMD15" s="966"/>
      <c r="OME15" s="964"/>
      <c r="OMF15" s="964"/>
      <c r="OMG15" s="965"/>
      <c r="OMH15" s="966"/>
      <c r="OMI15" s="964"/>
      <c r="OMJ15" s="964"/>
      <c r="OMK15" s="965"/>
      <c r="OML15" s="966"/>
      <c r="OMM15" s="964"/>
      <c r="OMN15" s="964"/>
      <c r="OMO15" s="965"/>
      <c r="OMP15" s="966"/>
      <c r="OMQ15" s="964"/>
      <c r="OMR15" s="964"/>
      <c r="OMS15" s="965"/>
      <c r="OMT15" s="966"/>
      <c r="OMU15" s="964"/>
      <c r="OMV15" s="964"/>
      <c r="OMW15" s="965"/>
      <c r="OMX15" s="966"/>
      <c r="OMY15" s="964"/>
      <c r="OMZ15" s="964"/>
      <c r="ONA15" s="965"/>
      <c r="ONB15" s="966"/>
      <c r="ONC15" s="964"/>
      <c r="OND15" s="964"/>
      <c r="ONE15" s="965"/>
      <c r="ONF15" s="966"/>
      <c r="ONG15" s="964"/>
      <c r="ONH15" s="964"/>
      <c r="ONI15" s="965"/>
      <c r="ONJ15" s="966"/>
      <c r="ONK15" s="964"/>
      <c r="ONL15" s="964"/>
      <c r="ONM15" s="965"/>
      <c r="ONN15" s="966"/>
      <c r="ONO15" s="964"/>
      <c r="ONP15" s="964"/>
      <c r="ONQ15" s="965"/>
      <c r="ONR15" s="966"/>
      <c r="ONS15" s="964"/>
      <c r="ONT15" s="964"/>
      <c r="ONU15" s="965"/>
      <c r="ONV15" s="966"/>
      <c r="ONW15" s="964"/>
      <c r="ONX15" s="964"/>
      <c r="ONY15" s="965"/>
      <c r="ONZ15" s="966"/>
      <c r="OOA15" s="964"/>
      <c r="OOB15" s="964"/>
      <c r="OOC15" s="965"/>
      <c r="OOD15" s="966"/>
      <c r="OOE15" s="964"/>
      <c r="OOF15" s="964"/>
      <c r="OOG15" s="965"/>
      <c r="OOH15" s="966"/>
      <c r="OOI15" s="964"/>
      <c r="OOJ15" s="964"/>
      <c r="OOK15" s="965"/>
      <c r="OOL15" s="966"/>
      <c r="OOM15" s="964"/>
      <c r="OON15" s="964"/>
      <c r="OOO15" s="965"/>
      <c r="OOP15" s="966"/>
      <c r="OOQ15" s="964"/>
      <c r="OOR15" s="964"/>
      <c r="OOS15" s="965"/>
      <c r="OOT15" s="966"/>
      <c r="OOU15" s="964"/>
      <c r="OOV15" s="964"/>
      <c r="OOW15" s="965"/>
      <c r="OOX15" s="966"/>
      <c r="OOY15" s="964"/>
      <c r="OOZ15" s="964"/>
      <c r="OPA15" s="965"/>
      <c r="OPB15" s="966"/>
      <c r="OPC15" s="964"/>
      <c r="OPD15" s="964"/>
      <c r="OPE15" s="965"/>
      <c r="OPF15" s="966"/>
      <c r="OPG15" s="964"/>
      <c r="OPH15" s="964"/>
      <c r="OPI15" s="965"/>
      <c r="OPJ15" s="966"/>
      <c r="OPK15" s="964"/>
      <c r="OPL15" s="964"/>
      <c r="OPM15" s="965"/>
      <c r="OPN15" s="966"/>
      <c r="OPO15" s="964"/>
      <c r="OPP15" s="964"/>
      <c r="OPQ15" s="965"/>
      <c r="OPR15" s="966"/>
      <c r="OPS15" s="964"/>
      <c r="OPT15" s="964"/>
      <c r="OPU15" s="965"/>
      <c r="OPV15" s="966"/>
      <c r="OPW15" s="964"/>
      <c r="OPX15" s="964"/>
      <c r="OPY15" s="965"/>
      <c r="OPZ15" s="966"/>
      <c r="OQA15" s="964"/>
      <c r="OQB15" s="964"/>
      <c r="OQC15" s="965"/>
      <c r="OQD15" s="966"/>
      <c r="OQE15" s="964"/>
      <c r="OQF15" s="964"/>
      <c r="OQG15" s="965"/>
      <c r="OQH15" s="966"/>
      <c r="OQI15" s="964"/>
      <c r="OQJ15" s="964"/>
      <c r="OQK15" s="965"/>
      <c r="OQL15" s="966"/>
      <c r="OQM15" s="964"/>
      <c r="OQN15" s="964"/>
      <c r="OQO15" s="965"/>
      <c r="OQP15" s="966"/>
      <c r="OQQ15" s="964"/>
      <c r="OQR15" s="964"/>
      <c r="OQS15" s="965"/>
      <c r="OQT15" s="966"/>
      <c r="OQU15" s="964"/>
      <c r="OQV15" s="964"/>
      <c r="OQW15" s="965"/>
      <c r="OQX15" s="966"/>
      <c r="OQY15" s="964"/>
      <c r="OQZ15" s="964"/>
      <c r="ORA15" s="965"/>
      <c r="ORB15" s="966"/>
      <c r="ORC15" s="964"/>
      <c r="ORD15" s="964"/>
      <c r="ORE15" s="965"/>
      <c r="ORF15" s="966"/>
      <c r="ORG15" s="964"/>
      <c r="ORH15" s="964"/>
      <c r="ORI15" s="965"/>
      <c r="ORJ15" s="966"/>
      <c r="ORK15" s="964"/>
      <c r="ORL15" s="964"/>
      <c r="ORM15" s="965"/>
      <c r="ORN15" s="966"/>
      <c r="ORO15" s="964"/>
      <c r="ORP15" s="964"/>
      <c r="ORQ15" s="965"/>
      <c r="ORR15" s="966"/>
      <c r="ORS15" s="964"/>
      <c r="ORT15" s="964"/>
      <c r="ORU15" s="965"/>
      <c r="ORV15" s="966"/>
      <c r="ORW15" s="964"/>
      <c r="ORX15" s="964"/>
      <c r="ORY15" s="965"/>
      <c r="ORZ15" s="966"/>
      <c r="OSA15" s="964"/>
      <c r="OSB15" s="964"/>
      <c r="OSC15" s="965"/>
      <c r="OSD15" s="966"/>
      <c r="OSE15" s="964"/>
      <c r="OSF15" s="964"/>
      <c r="OSG15" s="965"/>
      <c r="OSH15" s="966"/>
      <c r="OSI15" s="964"/>
      <c r="OSJ15" s="964"/>
      <c r="OSK15" s="965"/>
      <c r="OSL15" s="966"/>
      <c r="OSM15" s="964"/>
      <c r="OSN15" s="964"/>
      <c r="OSO15" s="965"/>
      <c r="OSP15" s="966"/>
      <c r="OSQ15" s="964"/>
      <c r="OSR15" s="964"/>
      <c r="OSS15" s="965"/>
      <c r="OST15" s="966"/>
      <c r="OSU15" s="964"/>
      <c r="OSV15" s="964"/>
      <c r="OSW15" s="965"/>
      <c r="OSX15" s="966"/>
      <c r="OSY15" s="964"/>
      <c r="OSZ15" s="964"/>
      <c r="OTA15" s="965"/>
      <c r="OTB15" s="966"/>
      <c r="OTC15" s="964"/>
      <c r="OTD15" s="964"/>
      <c r="OTE15" s="965"/>
      <c r="OTF15" s="966"/>
      <c r="OTG15" s="964"/>
      <c r="OTH15" s="964"/>
      <c r="OTI15" s="965"/>
      <c r="OTJ15" s="966"/>
      <c r="OTK15" s="964"/>
      <c r="OTL15" s="964"/>
      <c r="OTM15" s="965"/>
      <c r="OTN15" s="966"/>
      <c r="OTO15" s="964"/>
      <c r="OTP15" s="964"/>
      <c r="OTQ15" s="965"/>
      <c r="OTR15" s="966"/>
      <c r="OTS15" s="964"/>
      <c r="OTT15" s="964"/>
      <c r="OTU15" s="965"/>
      <c r="OTV15" s="966"/>
      <c r="OTW15" s="964"/>
      <c r="OTX15" s="964"/>
      <c r="OTY15" s="965"/>
      <c r="OTZ15" s="966"/>
      <c r="OUA15" s="964"/>
      <c r="OUB15" s="964"/>
      <c r="OUC15" s="965"/>
      <c r="OUD15" s="966"/>
      <c r="OUE15" s="964"/>
      <c r="OUF15" s="964"/>
      <c r="OUG15" s="965"/>
      <c r="OUH15" s="966"/>
      <c r="OUI15" s="964"/>
      <c r="OUJ15" s="964"/>
      <c r="OUK15" s="965"/>
      <c r="OUL15" s="966"/>
      <c r="OUM15" s="964"/>
      <c r="OUN15" s="964"/>
      <c r="OUO15" s="965"/>
      <c r="OUP15" s="966"/>
      <c r="OUQ15" s="964"/>
      <c r="OUR15" s="964"/>
      <c r="OUS15" s="965"/>
      <c r="OUT15" s="966"/>
      <c r="OUU15" s="964"/>
      <c r="OUV15" s="964"/>
      <c r="OUW15" s="965"/>
      <c r="OUX15" s="966"/>
      <c r="OUY15" s="964"/>
      <c r="OUZ15" s="964"/>
      <c r="OVA15" s="965"/>
      <c r="OVB15" s="966"/>
      <c r="OVC15" s="964"/>
      <c r="OVD15" s="964"/>
      <c r="OVE15" s="965"/>
      <c r="OVF15" s="966"/>
      <c r="OVG15" s="964"/>
      <c r="OVH15" s="964"/>
      <c r="OVI15" s="965"/>
      <c r="OVJ15" s="966"/>
      <c r="OVK15" s="964"/>
      <c r="OVL15" s="964"/>
      <c r="OVM15" s="965"/>
      <c r="OVN15" s="966"/>
      <c r="OVO15" s="964"/>
      <c r="OVP15" s="964"/>
      <c r="OVQ15" s="965"/>
      <c r="OVR15" s="966"/>
      <c r="OVS15" s="964"/>
      <c r="OVT15" s="964"/>
      <c r="OVU15" s="965"/>
      <c r="OVV15" s="966"/>
      <c r="OVW15" s="964"/>
      <c r="OVX15" s="964"/>
      <c r="OVY15" s="965"/>
      <c r="OVZ15" s="966"/>
      <c r="OWA15" s="964"/>
      <c r="OWB15" s="964"/>
      <c r="OWC15" s="965"/>
      <c r="OWD15" s="966"/>
      <c r="OWE15" s="964"/>
      <c r="OWF15" s="964"/>
      <c r="OWG15" s="965"/>
      <c r="OWH15" s="966"/>
      <c r="OWI15" s="964"/>
      <c r="OWJ15" s="964"/>
      <c r="OWK15" s="965"/>
      <c r="OWL15" s="966"/>
      <c r="OWM15" s="964"/>
      <c r="OWN15" s="964"/>
      <c r="OWO15" s="965"/>
      <c r="OWP15" s="966"/>
      <c r="OWQ15" s="964"/>
      <c r="OWR15" s="964"/>
      <c r="OWS15" s="965"/>
      <c r="OWT15" s="966"/>
      <c r="OWU15" s="964"/>
      <c r="OWV15" s="964"/>
      <c r="OWW15" s="965"/>
      <c r="OWX15" s="966"/>
      <c r="OWY15" s="964"/>
      <c r="OWZ15" s="964"/>
      <c r="OXA15" s="965"/>
      <c r="OXB15" s="966"/>
      <c r="OXC15" s="964"/>
      <c r="OXD15" s="964"/>
      <c r="OXE15" s="965"/>
      <c r="OXF15" s="966"/>
      <c r="OXG15" s="964"/>
      <c r="OXH15" s="964"/>
      <c r="OXI15" s="965"/>
      <c r="OXJ15" s="966"/>
      <c r="OXK15" s="964"/>
      <c r="OXL15" s="964"/>
      <c r="OXM15" s="965"/>
      <c r="OXN15" s="966"/>
      <c r="OXO15" s="964"/>
      <c r="OXP15" s="964"/>
      <c r="OXQ15" s="965"/>
      <c r="OXR15" s="966"/>
      <c r="OXS15" s="964"/>
      <c r="OXT15" s="964"/>
      <c r="OXU15" s="965"/>
      <c r="OXV15" s="966"/>
      <c r="OXW15" s="964"/>
      <c r="OXX15" s="964"/>
      <c r="OXY15" s="965"/>
      <c r="OXZ15" s="966"/>
      <c r="OYA15" s="964"/>
      <c r="OYB15" s="964"/>
      <c r="OYC15" s="965"/>
      <c r="OYD15" s="966"/>
      <c r="OYE15" s="964"/>
      <c r="OYF15" s="964"/>
      <c r="OYG15" s="965"/>
      <c r="OYH15" s="966"/>
      <c r="OYI15" s="964"/>
      <c r="OYJ15" s="964"/>
      <c r="OYK15" s="965"/>
      <c r="OYL15" s="966"/>
      <c r="OYM15" s="964"/>
      <c r="OYN15" s="964"/>
      <c r="OYO15" s="965"/>
      <c r="OYP15" s="966"/>
      <c r="OYQ15" s="964"/>
      <c r="OYR15" s="964"/>
      <c r="OYS15" s="965"/>
      <c r="OYT15" s="966"/>
      <c r="OYU15" s="964"/>
      <c r="OYV15" s="964"/>
      <c r="OYW15" s="965"/>
      <c r="OYX15" s="966"/>
      <c r="OYY15" s="964"/>
      <c r="OYZ15" s="964"/>
      <c r="OZA15" s="965"/>
      <c r="OZB15" s="966"/>
      <c r="OZC15" s="964"/>
      <c r="OZD15" s="964"/>
      <c r="OZE15" s="965"/>
      <c r="OZF15" s="966"/>
      <c r="OZG15" s="964"/>
      <c r="OZH15" s="964"/>
      <c r="OZI15" s="965"/>
      <c r="OZJ15" s="966"/>
      <c r="OZK15" s="964"/>
      <c r="OZL15" s="964"/>
      <c r="OZM15" s="965"/>
      <c r="OZN15" s="966"/>
      <c r="OZO15" s="964"/>
      <c r="OZP15" s="964"/>
      <c r="OZQ15" s="965"/>
      <c r="OZR15" s="966"/>
      <c r="OZS15" s="964"/>
      <c r="OZT15" s="964"/>
      <c r="OZU15" s="965"/>
      <c r="OZV15" s="966"/>
      <c r="OZW15" s="964"/>
      <c r="OZX15" s="964"/>
      <c r="OZY15" s="965"/>
      <c r="OZZ15" s="966"/>
      <c r="PAA15" s="964"/>
      <c r="PAB15" s="964"/>
      <c r="PAC15" s="965"/>
      <c r="PAD15" s="966"/>
      <c r="PAE15" s="964"/>
      <c r="PAF15" s="964"/>
      <c r="PAG15" s="965"/>
      <c r="PAH15" s="966"/>
      <c r="PAI15" s="964"/>
      <c r="PAJ15" s="964"/>
      <c r="PAK15" s="965"/>
      <c r="PAL15" s="966"/>
      <c r="PAM15" s="964"/>
      <c r="PAN15" s="964"/>
      <c r="PAO15" s="965"/>
      <c r="PAP15" s="966"/>
      <c r="PAQ15" s="964"/>
      <c r="PAR15" s="964"/>
      <c r="PAS15" s="965"/>
      <c r="PAT15" s="966"/>
      <c r="PAU15" s="964"/>
      <c r="PAV15" s="964"/>
      <c r="PAW15" s="965"/>
      <c r="PAX15" s="966"/>
      <c r="PAY15" s="964"/>
      <c r="PAZ15" s="964"/>
      <c r="PBA15" s="965"/>
      <c r="PBB15" s="966"/>
      <c r="PBC15" s="964"/>
      <c r="PBD15" s="964"/>
      <c r="PBE15" s="965"/>
      <c r="PBF15" s="966"/>
      <c r="PBG15" s="964"/>
      <c r="PBH15" s="964"/>
      <c r="PBI15" s="965"/>
      <c r="PBJ15" s="966"/>
      <c r="PBK15" s="964"/>
      <c r="PBL15" s="964"/>
      <c r="PBM15" s="965"/>
      <c r="PBN15" s="966"/>
      <c r="PBO15" s="964"/>
      <c r="PBP15" s="964"/>
      <c r="PBQ15" s="965"/>
      <c r="PBR15" s="966"/>
      <c r="PBS15" s="964"/>
      <c r="PBT15" s="964"/>
      <c r="PBU15" s="965"/>
      <c r="PBV15" s="966"/>
      <c r="PBW15" s="964"/>
      <c r="PBX15" s="964"/>
      <c r="PBY15" s="965"/>
      <c r="PBZ15" s="966"/>
      <c r="PCA15" s="964"/>
      <c r="PCB15" s="964"/>
      <c r="PCC15" s="965"/>
      <c r="PCD15" s="966"/>
      <c r="PCE15" s="964"/>
      <c r="PCF15" s="964"/>
      <c r="PCG15" s="965"/>
      <c r="PCH15" s="966"/>
      <c r="PCI15" s="964"/>
      <c r="PCJ15" s="964"/>
      <c r="PCK15" s="965"/>
      <c r="PCL15" s="966"/>
      <c r="PCM15" s="964"/>
      <c r="PCN15" s="964"/>
      <c r="PCO15" s="965"/>
      <c r="PCP15" s="966"/>
      <c r="PCQ15" s="964"/>
      <c r="PCR15" s="964"/>
      <c r="PCS15" s="965"/>
      <c r="PCT15" s="966"/>
      <c r="PCU15" s="964"/>
      <c r="PCV15" s="964"/>
      <c r="PCW15" s="965"/>
      <c r="PCX15" s="966"/>
      <c r="PCY15" s="964"/>
      <c r="PCZ15" s="964"/>
      <c r="PDA15" s="965"/>
      <c r="PDB15" s="966"/>
      <c r="PDC15" s="964"/>
      <c r="PDD15" s="964"/>
      <c r="PDE15" s="965"/>
      <c r="PDF15" s="966"/>
      <c r="PDG15" s="964"/>
      <c r="PDH15" s="964"/>
      <c r="PDI15" s="965"/>
      <c r="PDJ15" s="966"/>
      <c r="PDK15" s="964"/>
      <c r="PDL15" s="964"/>
      <c r="PDM15" s="965"/>
      <c r="PDN15" s="966"/>
      <c r="PDO15" s="964"/>
      <c r="PDP15" s="964"/>
      <c r="PDQ15" s="965"/>
      <c r="PDR15" s="966"/>
      <c r="PDS15" s="964"/>
      <c r="PDT15" s="964"/>
      <c r="PDU15" s="965"/>
      <c r="PDV15" s="966"/>
      <c r="PDW15" s="964"/>
      <c r="PDX15" s="964"/>
      <c r="PDY15" s="965"/>
      <c r="PDZ15" s="966"/>
      <c r="PEA15" s="964"/>
      <c r="PEB15" s="964"/>
      <c r="PEC15" s="965"/>
      <c r="PED15" s="966"/>
      <c r="PEE15" s="964"/>
      <c r="PEF15" s="964"/>
      <c r="PEG15" s="965"/>
      <c r="PEH15" s="966"/>
      <c r="PEI15" s="964"/>
      <c r="PEJ15" s="964"/>
      <c r="PEK15" s="965"/>
      <c r="PEL15" s="966"/>
      <c r="PEM15" s="964"/>
      <c r="PEN15" s="964"/>
      <c r="PEO15" s="965"/>
      <c r="PEP15" s="966"/>
      <c r="PEQ15" s="964"/>
      <c r="PER15" s="964"/>
      <c r="PES15" s="965"/>
      <c r="PET15" s="966"/>
      <c r="PEU15" s="964"/>
      <c r="PEV15" s="964"/>
      <c r="PEW15" s="965"/>
      <c r="PEX15" s="966"/>
      <c r="PEY15" s="964"/>
      <c r="PEZ15" s="964"/>
      <c r="PFA15" s="965"/>
      <c r="PFB15" s="966"/>
      <c r="PFC15" s="964"/>
      <c r="PFD15" s="964"/>
      <c r="PFE15" s="965"/>
      <c r="PFF15" s="966"/>
      <c r="PFG15" s="964"/>
      <c r="PFH15" s="964"/>
      <c r="PFI15" s="965"/>
      <c r="PFJ15" s="966"/>
      <c r="PFK15" s="964"/>
      <c r="PFL15" s="964"/>
      <c r="PFM15" s="965"/>
      <c r="PFN15" s="966"/>
      <c r="PFO15" s="964"/>
      <c r="PFP15" s="964"/>
      <c r="PFQ15" s="965"/>
      <c r="PFR15" s="966"/>
      <c r="PFS15" s="964"/>
      <c r="PFT15" s="964"/>
      <c r="PFU15" s="965"/>
      <c r="PFV15" s="966"/>
      <c r="PFW15" s="964"/>
      <c r="PFX15" s="964"/>
      <c r="PFY15" s="965"/>
      <c r="PFZ15" s="966"/>
      <c r="PGA15" s="964"/>
      <c r="PGB15" s="964"/>
      <c r="PGC15" s="965"/>
      <c r="PGD15" s="966"/>
      <c r="PGE15" s="964"/>
      <c r="PGF15" s="964"/>
      <c r="PGG15" s="965"/>
      <c r="PGH15" s="966"/>
      <c r="PGI15" s="964"/>
      <c r="PGJ15" s="964"/>
      <c r="PGK15" s="965"/>
      <c r="PGL15" s="966"/>
      <c r="PGM15" s="964"/>
      <c r="PGN15" s="964"/>
      <c r="PGO15" s="965"/>
      <c r="PGP15" s="966"/>
      <c r="PGQ15" s="964"/>
      <c r="PGR15" s="964"/>
      <c r="PGS15" s="965"/>
      <c r="PGT15" s="966"/>
      <c r="PGU15" s="964"/>
      <c r="PGV15" s="964"/>
      <c r="PGW15" s="965"/>
      <c r="PGX15" s="966"/>
      <c r="PGY15" s="964"/>
      <c r="PGZ15" s="964"/>
      <c r="PHA15" s="965"/>
      <c r="PHB15" s="966"/>
      <c r="PHC15" s="964"/>
      <c r="PHD15" s="964"/>
      <c r="PHE15" s="965"/>
      <c r="PHF15" s="966"/>
      <c r="PHG15" s="964"/>
      <c r="PHH15" s="964"/>
      <c r="PHI15" s="965"/>
      <c r="PHJ15" s="966"/>
      <c r="PHK15" s="964"/>
      <c r="PHL15" s="964"/>
      <c r="PHM15" s="965"/>
      <c r="PHN15" s="966"/>
      <c r="PHO15" s="964"/>
      <c r="PHP15" s="964"/>
      <c r="PHQ15" s="965"/>
      <c r="PHR15" s="966"/>
      <c r="PHS15" s="964"/>
      <c r="PHT15" s="964"/>
      <c r="PHU15" s="965"/>
      <c r="PHV15" s="966"/>
      <c r="PHW15" s="964"/>
      <c r="PHX15" s="964"/>
      <c r="PHY15" s="965"/>
      <c r="PHZ15" s="966"/>
      <c r="PIA15" s="964"/>
      <c r="PIB15" s="964"/>
      <c r="PIC15" s="965"/>
      <c r="PID15" s="966"/>
      <c r="PIE15" s="964"/>
      <c r="PIF15" s="964"/>
      <c r="PIG15" s="965"/>
      <c r="PIH15" s="966"/>
      <c r="PII15" s="964"/>
      <c r="PIJ15" s="964"/>
      <c r="PIK15" s="965"/>
      <c r="PIL15" s="966"/>
      <c r="PIM15" s="964"/>
      <c r="PIN15" s="964"/>
      <c r="PIO15" s="965"/>
      <c r="PIP15" s="966"/>
      <c r="PIQ15" s="964"/>
      <c r="PIR15" s="964"/>
      <c r="PIS15" s="965"/>
      <c r="PIT15" s="966"/>
      <c r="PIU15" s="964"/>
      <c r="PIV15" s="964"/>
      <c r="PIW15" s="965"/>
      <c r="PIX15" s="966"/>
      <c r="PIY15" s="964"/>
      <c r="PIZ15" s="964"/>
      <c r="PJA15" s="965"/>
      <c r="PJB15" s="966"/>
      <c r="PJC15" s="964"/>
      <c r="PJD15" s="964"/>
      <c r="PJE15" s="965"/>
      <c r="PJF15" s="966"/>
      <c r="PJG15" s="964"/>
      <c r="PJH15" s="964"/>
      <c r="PJI15" s="965"/>
      <c r="PJJ15" s="966"/>
      <c r="PJK15" s="964"/>
      <c r="PJL15" s="964"/>
      <c r="PJM15" s="965"/>
      <c r="PJN15" s="966"/>
      <c r="PJO15" s="964"/>
      <c r="PJP15" s="964"/>
      <c r="PJQ15" s="965"/>
      <c r="PJR15" s="966"/>
      <c r="PJS15" s="964"/>
      <c r="PJT15" s="964"/>
      <c r="PJU15" s="965"/>
      <c r="PJV15" s="966"/>
      <c r="PJW15" s="964"/>
      <c r="PJX15" s="964"/>
      <c r="PJY15" s="965"/>
      <c r="PJZ15" s="966"/>
      <c r="PKA15" s="964"/>
      <c r="PKB15" s="964"/>
      <c r="PKC15" s="965"/>
      <c r="PKD15" s="966"/>
      <c r="PKE15" s="964"/>
      <c r="PKF15" s="964"/>
      <c r="PKG15" s="965"/>
      <c r="PKH15" s="966"/>
      <c r="PKI15" s="964"/>
      <c r="PKJ15" s="964"/>
      <c r="PKK15" s="965"/>
      <c r="PKL15" s="966"/>
      <c r="PKM15" s="964"/>
      <c r="PKN15" s="964"/>
      <c r="PKO15" s="965"/>
      <c r="PKP15" s="966"/>
      <c r="PKQ15" s="964"/>
      <c r="PKR15" s="964"/>
      <c r="PKS15" s="965"/>
      <c r="PKT15" s="966"/>
      <c r="PKU15" s="964"/>
      <c r="PKV15" s="964"/>
      <c r="PKW15" s="965"/>
      <c r="PKX15" s="966"/>
      <c r="PKY15" s="964"/>
      <c r="PKZ15" s="964"/>
      <c r="PLA15" s="965"/>
      <c r="PLB15" s="966"/>
      <c r="PLC15" s="964"/>
      <c r="PLD15" s="964"/>
      <c r="PLE15" s="965"/>
      <c r="PLF15" s="966"/>
      <c r="PLG15" s="964"/>
      <c r="PLH15" s="964"/>
      <c r="PLI15" s="965"/>
      <c r="PLJ15" s="966"/>
      <c r="PLK15" s="964"/>
      <c r="PLL15" s="964"/>
      <c r="PLM15" s="965"/>
      <c r="PLN15" s="966"/>
      <c r="PLO15" s="964"/>
      <c r="PLP15" s="964"/>
      <c r="PLQ15" s="965"/>
      <c r="PLR15" s="966"/>
      <c r="PLS15" s="964"/>
      <c r="PLT15" s="964"/>
      <c r="PLU15" s="965"/>
      <c r="PLV15" s="966"/>
      <c r="PLW15" s="964"/>
      <c r="PLX15" s="964"/>
      <c r="PLY15" s="965"/>
      <c r="PLZ15" s="966"/>
      <c r="PMA15" s="964"/>
      <c r="PMB15" s="964"/>
      <c r="PMC15" s="965"/>
      <c r="PMD15" s="966"/>
      <c r="PME15" s="964"/>
      <c r="PMF15" s="964"/>
      <c r="PMG15" s="965"/>
      <c r="PMH15" s="966"/>
      <c r="PMI15" s="964"/>
      <c r="PMJ15" s="964"/>
      <c r="PMK15" s="965"/>
      <c r="PML15" s="966"/>
      <c r="PMM15" s="964"/>
      <c r="PMN15" s="964"/>
      <c r="PMO15" s="965"/>
      <c r="PMP15" s="966"/>
      <c r="PMQ15" s="964"/>
      <c r="PMR15" s="964"/>
      <c r="PMS15" s="965"/>
      <c r="PMT15" s="966"/>
      <c r="PMU15" s="964"/>
      <c r="PMV15" s="964"/>
      <c r="PMW15" s="965"/>
      <c r="PMX15" s="966"/>
      <c r="PMY15" s="964"/>
      <c r="PMZ15" s="964"/>
      <c r="PNA15" s="965"/>
      <c r="PNB15" s="966"/>
      <c r="PNC15" s="964"/>
      <c r="PND15" s="964"/>
      <c r="PNE15" s="965"/>
      <c r="PNF15" s="966"/>
      <c r="PNG15" s="964"/>
      <c r="PNH15" s="964"/>
      <c r="PNI15" s="965"/>
      <c r="PNJ15" s="966"/>
      <c r="PNK15" s="964"/>
      <c r="PNL15" s="964"/>
      <c r="PNM15" s="965"/>
      <c r="PNN15" s="966"/>
      <c r="PNO15" s="964"/>
      <c r="PNP15" s="964"/>
      <c r="PNQ15" s="965"/>
      <c r="PNR15" s="966"/>
      <c r="PNS15" s="964"/>
      <c r="PNT15" s="964"/>
      <c r="PNU15" s="965"/>
      <c r="PNV15" s="966"/>
      <c r="PNW15" s="964"/>
      <c r="PNX15" s="964"/>
      <c r="PNY15" s="965"/>
      <c r="PNZ15" s="966"/>
      <c r="POA15" s="964"/>
      <c r="POB15" s="964"/>
      <c r="POC15" s="965"/>
      <c r="POD15" s="966"/>
      <c r="POE15" s="964"/>
      <c r="POF15" s="964"/>
      <c r="POG15" s="965"/>
      <c r="POH15" s="966"/>
      <c r="POI15" s="964"/>
      <c r="POJ15" s="964"/>
      <c r="POK15" s="965"/>
      <c r="POL15" s="966"/>
      <c r="POM15" s="964"/>
      <c r="PON15" s="964"/>
      <c r="POO15" s="965"/>
      <c r="POP15" s="966"/>
      <c r="POQ15" s="964"/>
      <c r="POR15" s="964"/>
      <c r="POS15" s="965"/>
      <c r="POT15" s="966"/>
      <c r="POU15" s="964"/>
      <c r="POV15" s="964"/>
      <c r="POW15" s="965"/>
      <c r="POX15" s="966"/>
      <c r="POY15" s="964"/>
      <c r="POZ15" s="964"/>
      <c r="PPA15" s="965"/>
      <c r="PPB15" s="966"/>
      <c r="PPC15" s="964"/>
      <c r="PPD15" s="964"/>
      <c r="PPE15" s="965"/>
      <c r="PPF15" s="966"/>
      <c r="PPG15" s="964"/>
      <c r="PPH15" s="964"/>
      <c r="PPI15" s="965"/>
      <c r="PPJ15" s="966"/>
      <c r="PPK15" s="964"/>
      <c r="PPL15" s="964"/>
      <c r="PPM15" s="965"/>
      <c r="PPN15" s="966"/>
      <c r="PPO15" s="964"/>
      <c r="PPP15" s="964"/>
      <c r="PPQ15" s="965"/>
      <c r="PPR15" s="966"/>
      <c r="PPS15" s="964"/>
      <c r="PPT15" s="964"/>
      <c r="PPU15" s="965"/>
      <c r="PPV15" s="966"/>
      <c r="PPW15" s="964"/>
      <c r="PPX15" s="964"/>
      <c r="PPY15" s="965"/>
      <c r="PPZ15" s="966"/>
      <c r="PQA15" s="964"/>
      <c r="PQB15" s="964"/>
      <c r="PQC15" s="965"/>
      <c r="PQD15" s="966"/>
      <c r="PQE15" s="964"/>
      <c r="PQF15" s="964"/>
      <c r="PQG15" s="965"/>
      <c r="PQH15" s="966"/>
      <c r="PQI15" s="964"/>
      <c r="PQJ15" s="964"/>
      <c r="PQK15" s="965"/>
      <c r="PQL15" s="966"/>
      <c r="PQM15" s="964"/>
      <c r="PQN15" s="964"/>
      <c r="PQO15" s="965"/>
      <c r="PQP15" s="966"/>
      <c r="PQQ15" s="964"/>
      <c r="PQR15" s="964"/>
      <c r="PQS15" s="965"/>
      <c r="PQT15" s="966"/>
      <c r="PQU15" s="964"/>
      <c r="PQV15" s="964"/>
      <c r="PQW15" s="965"/>
      <c r="PQX15" s="966"/>
      <c r="PQY15" s="964"/>
      <c r="PQZ15" s="964"/>
      <c r="PRA15" s="965"/>
      <c r="PRB15" s="966"/>
      <c r="PRC15" s="964"/>
      <c r="PRD15" s="964"/>
      <c r="PRE15" s="965"/>
      <c r="PRF15" s="966"/>
      <c r="PRG15" s="964"/>
      <c r="PRH15" s="964"/>
      <c r="PRI15" s="965"/>
      <c r="PRJ15" s="966"/>
      <c r="PRK15" s="964"/>
      <c r="PRL15" s="964"/>
      <c r="PRM15" s="965"/>
      <c r="PRN15" s="966"/>
      <c r="PRO15" s="964"/>
      <c r="PRP15" s="964"/>
      <c r="PRQ15" s="965"/>
      <c r="PRR15" s="966"/>
      <c r="PRS15" s="964"/>
      <c r="PRT15" s="964"/>
      <c r="PRU15" s="965"/>
      <c r="PRV15" s="966"/>
      <c r="PRW15" s="964"/>
      <c r="PRX15" s="964"/>
      <c r="PRY15" s="965"/>
      <c r="PRZ15" s="966"/>
      <c r="PSA15" s="964"/>
      <c r="PSB15" s="964"/>
      <c r="PSC15" s="965"/>
      <c r="PSD15" s="966"/>
      <c r="PSE15" s="964"/>
      <c r="PSF15" s="964"/>
      <c r="PSG15" s="965"/>
      <c r="PSH15" s="966"/>
      <c r="PSI15" s="964"/>
      <c r="PSJ15" s="964"/>
      <c r="PSK15" s="965"/>
      <c r="PSL15" s="966"/>
      <c r="PSM15" s="964"/>
      <c r="PSN15" s="964"/>
      <c r="PSO15" s="965"/>
      <c r="PSP15" s="966"/>
      <c r="PSQ15" s="964"/>
      <c r="PSR15" s="964"/>
      <c r="PSS15" s="965"/>
      <c r="PST15" s="966"/>
      <c r="PSU15" s="964"/>
      <c r="PSV15" s="964"/>
      <c r="PSW15" s="965"/>
      <c r="PSX15" s="966"/>
      <c r="PSY15" s="964"/>
      <c r="PSZ15" s="964"/>
      <c r="PTA15" s="965"/>
      <c r="PTB15" s="966"/>
      <c r="PTC15" s="964"/>
      <c r="PTD15" s="964"/>
      <c r="PTE15" s="965"/>
      <c r="PTF15" s="966"/>
      <c r="PTG15" s="964"/>
      <c r="PTH15" s="964"/>
      <c r="PTI15" s="965"/>
      <c r="PTJ15" s="966"/>
      <c r="PTK15" s="964"/>
      <c r="PTL15" s="964"/>
      <c r="PTM15" s="965"/>
      <c r="PTN15" s="966"/>
      <c r="PTO15" s="964"/>
      <c r="PTP15" s="964"/>
      <c r="PTQ15" s="965"/>
      <c r="PTR15" s="966"/>
      <c r="PTS15" s="964"/>
      <c r="PTT15" s="964"/>
      <c r="PTU15" s="965"/>
      <c r="PTV15" s="966"/>
      <c r="PTW15" s="964"/>
      <c r="PTX15" s="964"/>
      <c r="PTY15" s="965"/>
      <c r="PTZ15" s="966"/>
      <c r="PUA15" s="964"/>
      <c r="PUB15" s="964"/>
      <c r="PUC15" s="965"/>
      <c r="PUD15" s="966"/>
      <c r="PUE15" s="964"/>
      <c r="PUF15" s="964"/>
      <c r="PUG15" s="965"/>
      <c r="PUH15" s="966"/>
      <c r="PUI15" s="964"/>
      <c r="PUJ15" s="964"/>
      <c r="PUK15" s="965"/>
      <c r="PUL15" s="966"/>
      <c r="PUM15" s="964"/>
      <c r="PUN15" s="964"/>
      <c r="PUO15" s="965"/>
      <c r="PUP15" s="966"/>
      <c r="PUQ15" s="964"/>
      <c r="PUR15" s="964"/>
      <c r="PUS15" s="965"/>
      <c r="PUT15" s="966"/>
      <c r="PUU15" s="964"/>
      <c r="PUV15" s="964"/>
      <c r="PUW15" s="965"/>
      <c r="PUX15" s="966"/>
      <c r="PUY15" s="964"/>
      <c r="PUZ15" s="964"/>
      <c r="PVA15" s="965"/>
      <c r="PVB15" s="966"/>
      <c r="PVC15" s="964"/>
      <c r="PVD15" s="964"/>
      <c r="PVE15" s="965"/>
      <c r="PVF15" s="966"/>
      <c r="PVG15" s="964"/>
      <c r="PVH15" s="964"/>
      <c r="PVI15" s="965"/>
      <c r="PVJ15" s="966"/>
      <c r="PVK15" s="964"/>
      <c r="PVL15" s="964"/>
      <c r="PVM15" s="965"/>
      <c r="PVN15" s="966"/>
      <c r="PVO15" s="964"/>
      <c r="PVP15" s="964"/>
      <c r="PVQ15" s="965"/>
      <c r="PVR15" s="966"/>
      <c r="PVS15" s="964"/>
      <c r="PVT15" s="964"/>
      <c r="PVU15" s="965"/>
      <c r="PVV15" s="966"/>
      <c r="PVW15" s="964"/>
      <c r="PVX15" s="964"/>
      <c r="PVY15" s="965"/>
      <c r="PVZ15" s="966"/>
      <c r="PWA15" s="964"/>
      <c r="PWB15" s="964"/>
      <c r="PWC15" s="965"/>
      <c r="PWD15" s="966"/>
      <c r="PWE15" s="964"/>
      <c r="PWF15" s="964"/>
      <c r="PWG15" s="965"/>
      <c r="PWH15" s="966"/>
      <c r="PWI15" s="964"/>
      <c r="PWJ15" s="964"/>
      <c r="PWK15" s="965"/>
      <c r="PWL15" s="966"/>
      <c r="PWM15" s="964"/>
      <c r="PWN15" s="964"/>
      <c r="PWO15" s="965"/>
      <c r="PWP15" s="966"/>
      <c r="PWQ15" s="964"/>
      <c r="PWR15" s="964"/>
      <c r="PWS15" s="965"/>
      <c r="PWT15" s="966"/>
      <c r="PWU15" s="964"/>
      <c r="PWV15" s="964"/>
      <c r="PWW15" s="965"/>
      <c r="PWX15" s="966"/>
      <c r="PWY15" s="964"/>
      <c r="PWZ15" s="964"/>
      <c r="PXA15" s="965"/>
      <c r="PXB15" s="966"/>
      <c r="PXC15" s="964"/>
      <c r="PXD15" s="964"/>
      <c r="PXE15" s="965"/>
      <c r="PXF15" s="966"/>
      <c r="PXG15" s="964"/>
      <c r="PXH15" s="964"/>
      <c r="PXI15" s="965"/>
      <c r="PXJ15" s="966"/>
      <c r="PXK15" s="964"/>
      <c r="PXL15" s="964"/>
      <c r="PXM15" s="965"/>
      <c r="PXN15" s="966"/>
      <c r="PXO15" s="964"/>
      <c r="PXP15" s="964"/>
      <c r="PXQ15" s="965"/>
      <c r="PXR15" s="966"/>
      <c r="PXS15" s="964"/>
      <c r="PXT15" s="964"/>
      <c r="PXU15" s="965"/>
      <c r="PXV15" s="966"/>
      <c r="PXW15" s="964"/>
      <c r="PXX15" s="964"/>
      <c r="PXY15" s="965"/>
      <c r="PXZ15" s="966"/>
      <c r="PYA15" s="964"/>
      <c r="PYB15" s="964"/>
      <c r="PYC15" s="965"/>
      <c r="PYD15" s="966"/>
      <c r="PYE15" s="964"/>
      <c r="PYF15" s="964"/>
      <c r="PYG15" s="965"/>
      <c r="PYH15" s="966"/>
      <c r="PYI15" s="964"/>
      <c r="PYJ15" s="964"/>
      <c r="PYK15" s="965"/>
      <c r="PYL15" s="966"/>
      <c r="PYM15" s="964"/>
      <c r="PYN15" s="964"/>
      <c r="PYO15" s="965"/>
      <c r="PYP15" s="966"/>
      <c r="PYQ15" s="964"/>
      <c r="PYR15" s="964"/>
      <c r="PYS15" s="965"/>
      <c r="PYT15" s="966"/>
      <c r="PYU15" s="964"/>
      <c r="PYV15" s="964"/>
      <c r="PYW15" s="965"/>
      <c r="PYX15" s="966"/>
      <c r="PYY15" s="964"/>
      <c r="PYZ15" s="964"/>
      <c r="PZA15" s="965"/>
      <c r="PZB15" s="966"/>
      <c r="PZC15" s="964"/>
      <c r="PZD15" s="964"/>
      <c r="PZE15" s="965"/>
      <c r="PZF15" s="966"/>
      <c r="PZG15" s="964"/>
      <c r="PZH15" s="964"/>
      <c r="PZI15" s="965"/>
      <c r="PZJ15" s="966"/>
      <c r="PZK15" s="964"/>
      <c r="PZL15" s="964"/>
      <c r="PZM15" s="965"/>
      <c r="PZN15" s="966"/>
      <c r="PZO15" s="964"/>
      <c r="PZP15" s="964"/>
      <c r="PZQ15" s="965"/>
      <c r="PZR15" s="966"/>
      <c r="PZS15" s="964"/>
      <c r="PZT15" s="964"/>
      <c r="PZU15" s="965"/>
      <c r="PZV15" s="966"/>
      <c r="PZW15" s="964"/>
      <c r="PZX15" s="964"/>
      <c r="PZY15" s="965"/>
      <c r="PZZ15" s="966"/>
      <c r="QAA15" s="964"/>
      <c r="QAB15" s="964"/>
      <c r="QAC15" s="965"/>
      <c r="QAD15" s="966"/>
      <c r="QAE15" s="964"/>
      <c r="QAF15" s="964"/>
      <c r="QAG15" s="965"/>
      <c r="QAH15" s="966"/>
      <c r="QAI15" s="964"/>
      <c r="QAJ15" s="964"/>
      <c r="QAK15" s="965"/>
      <c r="QAL15" s="966"/>
      <c r="QAM15" s="964"/>
      <c r="QAN15" s="964"/>
      <c r="QAO15" s="965"/>
      <c r="QAP15" s="966"/>
      <c r="QAQ15" s="964"/>
      <c r="QAR15" s="964"/>
      <c r="QAS15" s="965"/>
      <c r="QAT15" s="966"/>
      <c r="QAU15" s="964"/>
      <c r="QAV15" s="964"/>
      <c r="QAW15" s="965"/>
      <c r="QAX15" s="966"/>
      <c r="QAY15" s="964"/>
      <c r="QAZ15" s="964"/>
      <c r="QBA15" s="965"/>
      <c r="QBB15" s="966"/>
      <c r="QBC15" s="964"/>
      <c r="QBD15" s="964"/>
      <c r="QBE15" s="965"/>
      <c r="QBF15" s="966"/>
      <c r="QBG15" s="964"/>
      <c r="QBH15" s="964"/>
      <c r="QBI15" s="965"/>
      <c r="QBJ15" s="966"/>
      <c r="QBK15" s="964"/>
      <c r="QBL15" s="964"/>
      <c r="QBM15" s="965"/>
      <c r="QBN15" s="966"/>
      <c r="QBO15" s="964"/>
      <c r="QBP15" s="964"/>
      <c r="QBQ15" s="965"/>
      <c r="QBR15" s="966"/>
      <c r="QBS15" s="964"/>
      <c r="QBT15" s="964"/>
      <c r="QBU15" s="965"/>
      <c r="QBV15" s="966"/>
      <c r="QBW15" s="964"/>
      <c r="QBX15" s="964"/>
      <c r="QBY15" s="965"/>
      <c r="QBZ15" s="966"/>
      <c r="QCA15" s="964"/>
      <c r="QCB15" s="964"/>
      <c r="QCC15" s="965"/>
      <c r="QCD15" s="966"/>
      <c r="QCE15" s="964"/>
      <c r="QCF15" s="964"/>
      <c r="QCG15" s="965"/>
      <c r="QCH15" s="966"/>
      <c r="QCI15" s="964"/>
      <c r="QCJ15" s="964"/>
      <c r="QCK15" s="965"/>
      <c r="QCL15" s="966"/>
      <c r="QCM15" s="964"/>
      <c r="QCN15" s="964"/>
      <c r="QCO15" s="965"/>
      <c r="QCP15" s="966"/>
      <c r="QCQ15" s="964"/>
      <c r="QCR15" s="964"/>
      <c r="QCS15" s="965"/>
      <c r="QCT15" s="966"/>
      <c r="QCU15" s="964"/>
      <c r="QCV15" s="964"/>
      <c r="QCW15" s="965"/>
      <c r="QCX15" s="966"/>
      <c r="QCY15" s="964"/>
      <c r="QCZ15" s="964"/>
      <c r="QDA15" s="965"/>
      <c r="QDB15" s="966"/>
      <c r="QDC15" s="964"/>
      <c r="QDD15" s="964"/>
      <c r="QDE15" s="965"/>
      <c r="QDF15" s="966"/>
      <c r="QDG15" s="964"/>
      <c r="QDH15" s="964"/>
      <c r="QDI15" s="965"/>
      <c r="QDJ15" s="966"/>
      <c r="QDK15" s="964"/>
      <c r="QDL15" s="964"/>
      <c r="QDM15" s="965"/>
      <c r="QDN15" s="966"/>
      <c r="QDO15" s="964"/>
      <c r="QDP15" s="964"/>
      <c r="QDQ15" s="965"/>
      <c r="QDR15" s="966"/>
      <c r="QDS15" s="964"/>
      <c r="QDT15" s="964"/>
      <c r="QDU15" s="965"/>
      <c r="QDV15" s="966"/>
      <c r="QDW15" s="964"/>
      <c r="QDX15" s="964"/>
      <c r="QDY15" s="965"/>
      <c r="QDZ15" s="966"/>
      <c r="QEA15" s="964"/>
      <c r="QEB15" s="964"/>
      <c r="QEC15" s="965"/>
      <c r="QED15" s="966"/>
      <c r="QEE15" s="964"/>
      <c r="QEF15" s="964"/>
      <c r="QEG15" s="965"/>
      <c r="QEH15" s="966"/>
      <c r="QEI15" s="964"/>
      <c r="QEJ15" s="964"/>
      <c r="QEK15" s="965"/>
      <c r="QEL15" s="966"/>
      <c r="QEM15" s="964"/>
      <c r="QEN15" s="964"/>
      <c r="QEO15" s="965"/>
      <c r="QEP15" s="966"/>
      <c r="QEQ15" s="964"/>
      <c r="QER15" s="964"/>
      <c r="QES15" s="965"/>
      <c r="QET15" s="966"/>
      <c r="QEU15" s="964"/>
      <c r="QEV15" s="964"/>
      <c r="QEW15" s="965"/>
      <c r="QEX15" s="966"/>
      <c r="QEY15" s="964"/>
      <c r="QEZ15" s="964"/>
      <c r="QFA15" s="965"/>
      <c r="QFB15" s="966"/>
      <c r="QFC15" s="964"/>
      <c r="QFD15" s="964"/>
      <c r="QFE15" s="965"/>
      <c r="QFF15" s="966"/>
      <c r="QFG15" s="964"/>
      <c r="QFH15" s="964"/>
      <c r="QFI15" s="965"/>
      <c r="QFJ15" s="966"/>
      <c r="QFK15" s="964"/>
      <c r="QFL15" s="964"/>
      <c r="QFM15" s="965"/>
      <c r="QFN15" s="966"/>
      <c r="QFO15" s="964"/>
      <c r="QFP15" s="964"/>
      <c r="QFQ15" s="965"/>
      <c r="QFR15" s="966"/>
      <c r="QFS15" s="964"/>
      <c r="QFT15" s="964"/>
      <c r="QFU15" s="965"/>
      <c r="QFV15" s="966"/>
      <c r="QFW15" s="964"/>
      <c r="QFX15" s="964"/>
      <c r="QFY15" s="965"/>
      <c r="QFZ15" s="966"/>
      <c r="QGA15" s="964"/>
      <c r="QGB15" s="964"/>
      <c r="QGC15" s="965"/>
      <c r="QGD15" s="966"/>
      <c r="QGE15" s="964"/>
      <c r="QGF15" s="964"/>
      <c r="QGG15" s="965"/>
      <c r="QGH15" s="966"/>
      <c r="QGI15" s="964"/>
      <c r="QGJ15" s="964"/>
      <c r="QGK15" s="965"/>
      <c r="QGL15" s="966"/>
      <c r="QGM15" s="964"/>
      <c r="QGN15" s="964"/>
      <c r="QGO15" s="965"/>
      <c r="QGP15" s="966"/>
      <c r="QGQ15" s="964"/>
      <c r="QGR15" s="964"/>
      <c r="QGS15" s="965"/>
      <c r="QGT15" s="966"/>
      <c r="QGU15" s="964"/>
      <c r="QGV15" s="964"/>
      <c r="QGW15" s="965"/>
      <c r="QGX15" s="966"/>
      <c r="QGY15" s="964"/>
      <c r="QGZ15" s="964"/>
      <c r="QHA15" s="965"/>
      <c r="QHB15" s="966"/>
      <c r="QHC15" s="964"/>
      <c r="QHD15" s="964"/>
      <c r="QHE15" s="965"/>
      <c r="QHF15" s="966"/>
      <c r="QHG15" s="964"/>
      <c r="QHH15" s="964"/>
      <c r="QHI15" s="965"/>
      <c r="QHJ15" s="966"/>
      <c r="QHK15" s="964"/>
      <c r="QHL15" s="964"/>
      <c r="QHM15" s="965"/>
      <c r="QHN15" s="966"/>
      <c r="QHO15" s="964"/>
      <c r="QHP15" s="964"/>
      <c r="QHQ15" s="965"/>
      <c r="QHR15" s="966"/>
      <c r="QHS15" s="964"/>
      <c r="QHT15" s="964"/>
      <c r="QHU15" s="965"/>
      <c r="QHV15" s="966"/>
      <c r="QHW15" s="964"/>
      <c r="QHX15" s="964"/>
      <c r="QHY15" s="965"/>
      <c r="QHZ15" s="966"/>
      <c r="QIA15" s="964"/>
      <c r="QIB15" s="964"/>
      <c r="QIC15" s="965"/>
      <c r="QID15" s="966"/>
      <c r="QIE15" s="964"/>
      <c r="QIF15" s="964"/>
      <c r="QIG15" s="965"/>
      <c r="QIH15" s="966"/>
      <c r="QII15" s="964"/>
      <c r="QIJ15" s="964"/>
      <c r="QIK15" s="965"/>
      <c r="QIL15" s="966"/>
      <c r="QIM15" s="964"/>
      <c r="QIN15" s="964"/>
      <c r="QIO15" s="965"/>
      <c r="QIP15" s="966"/>
      <c r="QIQ15" s="964"/>
      <c r="QIR15" s="964"/>
      <c r="QIS15" s="965"/>
      <c r="QIT15" s="966"/>
      <c r="QIU15" s="964"/>
      <c r="QIV15" s="964"/>
      <c r="QIW15" s="965"/>
      <c r="QIX15" s="966"/>
      <c r="QIY15" s="964"/>
      <c r="QIZ15" s="964"/>
      <c r="QJA15" s="965"/>
      <c r="QJB15" s="966"/>
      <c r="QJC15" s="964"/>
      <c r="QJD15" s="964"/>
      <c r="QJE15" s="965"/>
      <c r="QJF15" s="966"/>
      <c r="QJG15" s="964"/>
      <c r="QJH15" s="964"/>
      <c r="QJI15" s="965"/>
      <c r="QJJ15" s="966"/>
      <c r="QJK15" s="964"/>
      <c r="QJL15" s="964"/>
      <c r="QJM15" s="965"/>
      <c r="QJN15" s="966"/>
      <c r="QJO15" s="964"/>
      <c r="QJP15" s="964"/>
      <c r="QJQ15" s="965"/>
      <c r="QJR15" s="966"/>
      <c r="QJS15" s="964"/>
      <c r="QJT15" s="964"/>
      <c r="QJU15" s="965"/>
      <c r="QJV15" s="966"/>
      <c r="QJW15" s="964"/>
      <c r="QJX15" s="964"/>
      <c r="QJY15" s="965"/>
      <c r="QJZ15" s="966"/>
      <c r="QKA15" s="964"/>
      <c r="QKB15" s="964"/>
      <c r="QKC15" s="965"/>
      <c r="QKD15" s="966"/>
      <c r="QKE15" s="964"/>
      <c r="QKF15" s="964"/>
      <c r="QKG15" s="965"/>
      <c r="QKH15" s="966"/>
      <c r="QKI15" s="964"/>
      <c r="QKJ15" s="964"/>
      <c r="QKK15" s="965"/>
      <c r="QKL15" s="966"/>
      <c r="QKM15" s="964"/>
      <c r="QKN15" s="964"/>
      <c r="QKO15" s="965"/>
      <c r="QKP15" s="966"/>
      <c r="QKQ15" s="964"/>
      <c r="QKR15" s="964"/>
      <c r="QKS15" s="965"/>
      <c r="QKT15" s="966"/>
      <c r="QKU15" s="964"/>
      <c r="QKV15" s="964"/>
      <c r="QKW15" s="965"/>
      <c r="QKX15" s="966"/>
      <c r="QKY15" s="964"/>
      <c r="QKZ15" s="964"/>
      <c r="QLA15" s="965"/>
      <c r="QLB15" s="966"/>
      <c r="QLC15" s="964"/>
      <c r="QLD15" s="964"/>
      <c r="QLE15" s="965"/>
      <c r="QLF15" s="966"/>
      <c r="QLG15" s="964"/>
      <c r="QLH15" s="964"/>
      <c r="QLI15" s="965"/>
      <c r="QLJ15" s="966"/>
      <c r="QLK15" s="964"/>
      <c r="QLL15" s="964"/>
      <c r="QLM15" s="965"/>
      <c r="QLN15" s="966"/>
      <c r="QLO15" s="964"/>
      <c r="QLP15" s="964"/>
      <c r="QLQ15" s="965"/>
      <c r="QLR15" s="966"/>
      <c r="QLS15" s="964"/>
      <c r="QLT15" s="964"/>
      <c r="QLU15" s="965"/>
      <c r="QLV15" s="966"/>
      <c r="QLW15" s="964"/>
      <c r="QLX15" s="964"/>
      <c r="QLY15" s="965"/>
      <c r="QLZ15" s="966"/>
      <c r="QMA15" s="964"/>
      <c r="QMB15" s="964"/>
      <c r="QMC15" s="965"/>
      <c r="QMD15" s="966"/>
      <c r="QME15" s="964"/>
      <c r="QMF15" s="964"/>
      <c r="QMG15" s="965"/>
      <c r="QMH15" s="966"/>
      <c r="QMI15" s="964"/>
      <c r="QMJ15" s="964"/>
      <c r="QMK15" s="965"/>
      <c r="QML15" s="966"/>
      <c r="QMM15" s="964"/>
      <c r="QMN15" s="964"/>
      <c r="QMO15" s="965"/>
      <c r="QMP15" s="966"/>
      <c r="QMQ15" s="964"/>
      <c r="QMR15" s="964"/>
      <c r="QMS15" s="965"/>
      <c r="QMT15" s="966"/>
      <c r="QMU15" s="964"/>
      <c r="QMV15" s="964"/>
      <c r="QMW15" s="965"/>
      <c r="QMX15" s="966"/>
      <c r="QMY15" s="964"/>
      <c r="QMZ15" s="964"/>
      <c r="QNA15" s="965"/>
      <c r="QNB15" s="966"/>
      <c r="QNC15" s="964"/>
      <c r="QND15" s="964"/>
      <c r="QNE15" s="965"/>
      <c r="QNF15" s="966"/>
      <c r="QNG15" s="964"/>
      <c r="QNH15" s="964"/>
      <c r="QNI15" s="965"/>
      <c r="QNJ15" s="966"/>
      <c r="QNK15" s="964"/>
      <c r="QNL15" s="964"/>
      <c r="QNM15" s="965"/>
      <c r="QNN15" s="966"/>
      <c r="QNO15" s="964"/>
      <c r="QNP15" s="964"/>
      <c r="QNQ15" s="965"/>
      <c r="QNR15" s="966"/>
      <c r="QNS15" s="964"/>
      <c r="QNT15" s="964"/>
      <c r="QNU15" s="965"/>
      <c r="QNV15" s="966"/>
      <c r="QNW15" s="964"/>
      <c r="QNX15" s="964"/>
      <c r="QNY15" s="965"/>
      <c r="QNZ15" s="966"/>
      <c r="QOA15" s="964"/>
      <c r="QOB15" s="964"/>
      <c r="QOC15" s="965"/>
      <c r="QOD15" s="966"/>
      <c r="QOE15" s="964"/>
      <c r="QOF15" s="964"/>
      <c r="QOG15" s="965"/>
      <c r="QOH15" s="966"/>
      <c r="QOI15" s="964"/>
      <c r="QOJ15" s="964"/>
      <c r="QOK15" s="965"/>
      <c r="QOL15" s="966"/>
      <c r="QOM15" s="964"/>
      <c r="QON15" s="964"/>
      <c r="QOO15" s="965"/>
      <c r="QOP15" s="966"/>
      <c r="QOQ15" s="964"/>
      <c r="QOR15" s="964"/>
      <c r="QOS15" s="965"/>
      <c r="QOT15" s="966"/>
      <c r="QOU15" s="964"/>
      <c r="QOV15" s="964"/>
      <c r="QOW15" s="965"/>
      <c r="QOX15" s="966"/>
      <c r="QOY15" s="964"/>
      <c r="QOZ15" s="964"/>
      <c r="QPA15" s="965"/>
      <c r="QPB15" s="966"/>
      <c r="QPC15" s="964"/>
      <c r="QPD15" s="964"/>
      <c r="QPE15" s="965"/>
      <c r="QPF15" s="966"/>
      <c r="QPG15" s="964"/>
      <c r="QPH15" s="964"/>
      <c r="QPI15" s="965"/>
      <c r="QPJ15" s="966"/>
      <c r="QPK15" s="964"/>
      <c r="QPL15" s="964"/>
      <c r="QPM15" s="965"/>
      <c r="QPN15" s="966"/>
      <c r="QPO15" s="964"/>
      <c r="QPP15" s="964"/>
      <c r="QPQ15" s="965"/>
      <c r="QPR15" s="966"/>
      <c r="QPS15" s="964"/>
      <c r="QPT15" s="964"/>
      <c r="QPU15" s="965"/>
      <c r="QPV15" s="966"/>
      <c r="QPW15" s="964"/>
      <c r="QPX15" s="964"/>
      <c r="QPY15" s="965"/>
      <c r="QPZ15" s="966"/>
      <c r="QQA15" s="964"/>
      <c r="QQB15" s="964"/>
      <c r="QQC15" s="965"/>
      <c r="QQD15" s="966"/>
      <c r="QQE15" s="964"/>
      <c r="QQF15" s="964"/>
      <c r="QQG15" s="965"/>
      <c r="QQH15" s="966"/>
      <c r="QQI15" s="964"/>
      <c r="QQJ15" s="964"/>
      <c r="QQK15" s="965"/>
      <c r="QQL15" s="966"/>
      <c r="QQM15" s="964"/>
      <c r="QQN15" s="964"/>
      <c r="QQO15" s="965"/>
      <c r="QQP15" s="966"/>
      <c r="QQQ15" s="964"/>
      <c r="QQR15" s="964"/>
      <c r="QQS15" s="965"/>
      <c r="QQT15" s="966"/>
      <c r="QQU15" s="964"/>
      <c r="QQV15" s="964"/>
      <c r="QQW15" s="965"/>
      <c r="QQX15" s="966"/>
      <c r="QQY15" s="964"/>
      <c r="QQZ15" s="964"/>
      <c r="QRA15" s="965"/>
      <c r="QRB15" s="966"/>
      <c r="QRC15" s="964"/>
      <c r="QRD15" s="964"/>
      <c r="QRE15" s="965"/>
      <c r="QRF15" s="966"/>
      <c r="QRG15" s="964"/>
      <c r="QRH15" s="964"/>
      <c r="QRI15" s="965"/>
      <c r="QRJ15" s="966"/>
      <c r="QRK15" s="964"/>
      <c r="QRL15" s="964"/>
      <c r="QRM15" s="965"/>
      <c r="QRN15" s="966"/>
      <c r="QRO15" s="964"/>
      <c r="QRP15" s="964"/>
      <c r="QRQ15" s="965"/>
      <c r="QRR15" s="966"/>
      <c r="QRS15" s="964"/>
      <c r="QRT15" s="964"/>
      <c r="QRU15" s="965"/>
      <c r="QRV15" s="966"/>
      <c r="QRW15" s="964"/>
      <c r="QRX15" s="964"/>
      <c r="QRY15" s="965"/>
      <c r="QRZ15" s="966"/>
      <c r="QSA15" s="964"/>
      <c r="QSB15" s="964"/>
      <c r="QSC15" s="965"/>
      <c r="QSD15" s="966"/>
      <c r="QSE15" s="964"/>
      <c r="QSF15" s="964"/>
      <c r="QSG15" s="965"/>
      <c r="QSH15" s="966"/>
      <c r="QSI15" s="964"/>
      <c r="QSJ15" s="964"/>
      <c r="QSK15" s="965"/>
      <c r="QSL15" s="966"/>
      <c r="QSM15" s="964"/>
      <c r="QSN15" s="964"/>
      <c r="QSO15" s="965"/>
      <c r="QSP15" s="966"/>
      <c r="QSQ15" s="964"/>
      <c r="QSR15" s="964"/>
      <c r="QSS15" s="965"/>
      <c r="QST15" s="966"/>
      <c r="QSU15" s="964"/>
      <c r="QSV15" s="964"/>
      <c r="QSW15" s="965"/>
      <c r="QSX15" s="966"/>
      <c r="QSY15" s="964"/>
      <c r="QSZ15" s="964"/>
      <c r="QTA15" s="965"/>
      <c r="QTB15" s="966"/>
      <c r="QTC15" s="964"/>
      <c r="QTD15" s="964"/>
      <c r="QTE15" s="965"/>
      <c r="QTF15" s="966"/>
      <c r="QTG15" s="964"/>
      <c r="QTH15" s="964"/>
      <c r="QTI15" s="965"/>
      <c r="QTJ15" s="966"/>
      <c r="QTK15" s="964"/>
      <c r="QTL15" s="964"/>
      <c r="QTM15" s="965"/>
      <c r="QTN15" s="966"/>
      <c r="QTO15" s="964"/>
      <c r="QTP15" s="964"/>
      <c r="QTQ15" s="965"/>
      <c r="QTR15" s="966"/>
      <c r="QTS15" s="964"/>
      <c r="QTT15" s="964"/>
      <c r="QTU15" s="965"/>
      <c r="QTV15" s="966"/>
      <c r="QTW15" s="964"/>
      <c r="QTX15" s="964"/>
      <c r="QTY15" s="965"/>
      <c r="QTZ15" s="966"/>
      <c r="QUA15" s="964"/>
      <c r="QUB15" s="964"/>
      <c r="QUC15" s="965"/>
      <c r="QUD15" s="966"/>
      <c r="QUE15" s="964"/>
      <c r="QUF15" s="964"/>
      <c r="QUG15" s="965"/>
      <c r="QUH15" s="966"/>
      <c r="QUI15" s="964"/>
      <c r="QUJ15" s="964"/>
      <c r="QUK15" s="965"/>
      <c r="QUL15" s="966"/>
      <c r="QUM15" s="964"/>
      <c r="QUN15" s="964"/>
      <c r="QUO15" s="965"/>
      <c r="QUP15" s="966"/>
      <c r="QUQ15" s="964"/>
      <c r="QUR15" s="964"/>
      <c r="QUS15" s="965"/>
      <c r="QUT15" s="966"/>
      <c r="QUU15" s="964"/>
      <c r="QUV15" s="964"/>
      <c r="QUW15" s="965"/>
      <c r="QUX15" s="966"/>
      <c r="QUY15" s="964"/>
      <c r="QUZ15" s="964"/>
      <c r="QVA15" s="965"/>
      <c r="QVB15" s="966"/>
      <c r="QVC15" s="964"/>
      <c r="QVD15" s="964"/>
      <c r="QVE15" s="965"/>
      <c r="QVF15" s="966"/>
      <c r="QVG15" s="964"/>
      <c r="QVH15" s="964"/>
      <c r="QVI15" s="965"/>
      <c r="QVJ15" s="966"/>
      <c r="QVK15" s="964"/>
      <c r="QVL15" s="964"/>
      <c r="QVM15" s="965"/>
      <c r="QVN15" s="966"/>
      <c r="QVO15" s="964"/>
      <c r="QVP15" s="964"/>
      <c r="QVQ15" s="965"/>
      <c r="QVR15" s="966"/>
      <c r="QVS15" s="964"/>
      <c r="QVT15" s="964"/>
      <c r="QVU15" s="965"/>
      <c r="QVV15" s="966"/>
      <c r="QVW15" s="964"/>
      <c r="QVX15" s="964"/>
      <c r="QVY15" s="965"/>
      <c r="QVZ15" s="966"/>
      <c r="QWA15" s="964"/>
      <c r="QWB15" s="964"/>
      <c r="QWC15" s="965"/>
      <c r="QWD15" s="966"/>
      <c r="QWE15" s="964"/>
      <c r="QWF15" s="964"/>
      <c r="QWG15" s="965"/>
      <c r="QWH15" s="966"/>
      <c r="QWI15" s="964"/>
      <c r="QWJ15" s="964"/>
      <c r="QWK15" s="965"/>
      <c r="QWL15" s="966"/>
      <c r="QWM15" s="964"/>
      <c r="QWN15" s="964"/>
      <c r="QWO15" s="965"/>
      <c r="QWP15" s="966"/>
      <c r="QWQ15" s="964"/>
      <c r="QWR15" s="964"/>
      <c r="QWS15" s="965"/>
      <c r="QWT15" s="966"/>
      <c r="QWU15" s="964"/>
      <c r="QWV15" s="964"/>
      <c r="QWW15" s="965"/>
      <c r="QWX15" s="966"/>
      <c r="QWY15" s="964"/>
      <c r="QWZ15" s="964"/>
      <c r="QXA15" s="965"/>
      <c r="QXB15" s="966"/>
      <c r="QXC15" s="964"/>
      <c r="QXD15" s="964"/>
      <c r="QXE15" s="965"/>
      <c r="QXF15" s="966"/>
      <c r="QXG15" s="964"/>
      <c r="QXH15" s="964"/>
      <c r="QXI15" s="965"/>
      <c r="QXJ15" s="966"/>
      <c r="QXK15" s="964"/>
      <c r="QXL15" s="964"/>
      <c r="QXM15" s="965"/>
      <c r="QXN15" s="966"/>
      <c r="QXO15" s="964"/>
      <c r="QXP15" s="964"/>
      <c r="QXQ15" s="965"/>
      <c r="QXR15" s="966"/>
      <c r="QXS15" s="964"/>
      <c r="QXT15" s="964"/>
      <c r="QXU15" s="965"/>
      <c r="QXV15" s="966"/>
      <c r="QXW15" s="964"/>
      <c r="QXX15" s="964"/>
      <c r="QXY15" s="965"/>
      <c r="QXZ15" s="966"/>
      <c r="QYA15" s="964"/>
      <c r="QYB15" s="964"/>
      <c r="QYC15" s="965"/>
      <c r="QYD15" s="966"/>
      <c r="QYE15" s="964"/>
      <c r="QYF15" s="964"/>
      <c r="QYG15" s="965"/>
      <c r="QYH15" s="966"/>
      <c r="QYI15" s="964"/>
      <c r="QYJ15" s="964"/>
      <c r="QYK15" s="965"/>
      <c r="QYL15" s="966"/>
      <c r="QYM15" s="964"/>
      <c r="QYN15" s="964"/>
      <c r="QYO15" s="965"/>
      <c r="QYP15" s="966"/>
      <c r="QYQ15" s="964"/>
      <c r="QYR15" s="964"/>
      <c r="QYS15" s="965"/>
      <c r="QYT15" s="966"/>
      <c r="QYU15" s="964"/>
      <c r="QYV15" s="964"/>
      <c r="QYW15" s="965"/>
      <c r="QYX15" s="966"/>
      <c r="QYY15" s="964"/>
      <c r="QYZ15" s="964"/>
      <c r="QZA15" s="965"/>
      <c r="QZB15" s="966"/>
      <c r="QZC15" s="964"/>
      <c r="QZD15" s="964"/>
      <c r="QZE15" s="965"/>
      <c r="QZF15" s="966"/>
      <c r="QZG15" s="964"/>
      <c r="QZH15" s="964"/>
      <c r="QZI15" s="965"/>
      <c r="QZJ15" s="966"/>
      <c r="QZK15" s="964"/>
      <c r="QZL15" s="964"/>
      <c r="QZM15" s="965"/>
      <c r="QZN15" s="966"/>
      <c r="QZO15" s="964"/>
      <c r="QZP15" s="964"/>
      <c r="QZQ15" s="965"/>
      <c r="QZR15" s="966"/>
      <c r="QZS15" s="964"/>
      <c r="QZT15" s="964"/>
      <c r="QZU15" s="965"/>
      <c r="QZV15" s="966"/>
      <c r="QZW15" s="964"/>
      <c r="QZX15" s="964"/>
      <c r="QZY15" s="965"/>
      <c r="QZZ15" s="966"/>
      <c r="RAA15" s="964"/>
      <c r="RAB15" s="964"/>
      <c r="RAC15" s="965"/>
      <c r="RAD15" s="966"/>
      <c r="RAE15" s="964"/>
      <c r="RAF15" s="964"/>
      <c r="RAG15" s="965"/>
      <c r="RAH15" s="966"/>
      <c r="RAI15" s="964"/>
      <c r="RAJ15" s="964"/>
      <c r="RAK15" s="965"/>
      <c r="RAL15" s="966"/>
      <c r="RAM15" s="964"/>
      <c r="RAN15" s="964"/>
      <c r="RAO15" s="965"/>
      <c r="RAP15" s="966"/>
      <c r="RAQ15" s="964"/>
      <c r="RAR15" s="964"/>
      <c r="RAS15" s="965"/>
      <c r="RAT15" s="966"/>
      <c r="RAU15" s="964"/>
      <c r="RAV15" s="964"/>
      <c r="RAW15" s="965"/>
      <c r="RAX15" s="966"/>
      <c r="RAY15" s="964"/>
      <c r="RAZ15" s="964"/>
      <c r="RBA15" s="965"/>
      <c r="RBB15" s="966"/>
      <c r="RBC15" s="964"/>
      <c r="RBD15" s="964"/>
      <c r="RBE15" s="965"/>
      <c r="RBF15" s="966"/>
      <c r="RBG15" s="964"/>
      <c r="RBH15" s="964"/>
      <c r="RBI15" s="965"/>
      <c r="RBJ15" s="966"/>
      <c r="RBK15" s="964"/>
      <c r="RBL15" s="964"/>
      <c r="RBM15" s="965"/>
      <c r="RBN15" s="966"/>
      <c r="RBO15" s="964"/>
      <c r="RBP15" s="964"/>
      <c r="RBQ15" s="965"/>
      <c r="RBR15" s="966"/>
      <c r="RBS15" s="964"/>
      <c r="RBT15" s="964"/>
      <c r="RBU15" s="965"/>
      <c r="RBV15" s="966"/>
      <c r="RBW15" s="964"/>
      <c r="RBX15" s="964"/>
      <c r="RBY15" s="965"/>
      <c r="RBZ15" s="966"/>
      <c r="RCA15" s="964"/>
      <c r="RCB15" s="964"/>
      <c r="RCC15" s="965"/>
      <c r="RCD15" s="966"/>
      <c r="RCE15" s="964"/>
      <c r="RCF15" s="964"/>
      <c r="RCG15" s="965"/>
      <c r="RCH15" s="966"/>
      <c r="RCI15" s="964"/>
      <c r="RCJ15" s="964"/>
      <c r="RCK15" s="965"/>
      <c r="RCL15" s="966"/>
      <c r="RCM15" s="964"/>
      <c r="RCN15" s="964"/>
      <c r="RCO15" s="965"/>
      <c r="RCP15" s="966"/>
      <c r="RCQ15" s="964"/>
      <c r="RCR15" s="964"/>
      <c r="RCS15" s="965"/>
      <c r="RCT15" s="966"/>
      <c r="RCU15" s="964"/>
      <c r="RCV15" s="964"/>
      <c r="RCW15" s="965"/>
      <c r="RCX15" s="966"/>
      <c r="RCY15" s="964"/>
      <c r="RCZ15" s="964"/>
      <c r="RDA15" s="965"/>
      <c r="RDB15" s="966"/>
      <c r="RDC15" s="964"/>
      <c r="RDD15" s="964"/>
      <c r="RDE15" s="965"/>
      <c r="RDF15" s="966"/>
      <c r="RDG15" s="964"/>
      <c r="RDH15" s="964"/>
      <c r="RDI15" s="965"/>
      <c r="RDJ15" s="966"/>
      <c r="RDK15" s="964"/>
      <c r="RDL15" s="964"/>
      <c r="RDM15" s="965"/>
      <c r="RDN15" s="966"/>
      <c r="RDO15" s="964"/>
      <c r="RDP15" s="964"/>
      <c r="RDQ15" s="965"/>
      <c r="RDR15" s="966"/>
      <c r="RDS15" s="964"/>
      <c r="RDT15" s="964"/>
      <c r="RDU15" s="965"/>
      <c r="RDV15" s="966"/>
      <c r="RDW15" s="964"/>
      <c r="RDX15" s="964"/>
      <c r="RDY15" s="965"/>
      <c r="RDZ15" s="966"/>
      <c r="REA15" s="964"/>
      <c r="REB15" s="964"/>
      <c r="REC15" s="965"/>
      <c r="RED15" s="966"/>
      <c r="REE15" s="964"/>
      <c r="REF15" s="964"/>
      <c r="REG15" s="965"/>
      <c r="REH15" s="966"/>
      <c r="REI15" s="964"/>
      <c r="REJ15" s="964"/>
      <c r="REK15" s="965"/>
      <c r="REL15" s="966"/>
      <c r="REM15" s="964"/>
      <c r="REN15" s="964"/>
      <c r="REO15" s="965"/>
      <c r="REP15" s="966"/>
      <c r="REQ15" s="964"/>
      <c r="RER15" s="964"/>
      <c r="RES15" s="965"/>
      <c r="RET15" s="966"/>
      <c r="REU15" s="964"/>
      <c r="REV15" s="964"/>
      <c r="REW15" s="965"/>
      <c r="REX15" s="966"/>
      <c r="REY15" s="964"/>
      <c r="REZ15" s="964"/>
      <c r="RFA15" s="965"/>
      <c r="RFB15" s="966"/>
      <c r="RFC15" s="964"/>
      <c r="RFD15" s="964"/>
      <c r="RFE15" s="965"/>
      <c r="RFF15" s="966"/>
      <c r="RFG15" s="964"/>
      <c r="RFH15" s="964"/>
      <c r="RFI15" s="965"/>
      <c r="RFJ15" s="966"/>
      <c r="RFK15" s="964"/>
      <c r="RFL15" s="964"/>
      <c r="RFM15" s="965"/>
      <c r="RFN15" s="966"/>
      <c r="RFO15" s="964"/>
      <c r="RFP15" s="964"/>
      <c r="RFQ15" s="965"/>
      <c r="RFR15" s="966"/>
      <c r="RFS15" s="964"/>
      <c r="RFT15" s="964"/>
      <c r="RFU15" s="965"/>
      <c r="RFV15" s="966"/>
      <c r="RFW15" s="964"/>
      <c r="RFX15" s="964"/>
      <c r="RFY15" s="965"/>
      <c r="RFZ15" s="966"/>
      <c r="RGA15" s="964"/>
      <c r="RGB15" s="964"/>
      <c r="RGC15" s="965"/>
      <c r="RGD15" s="966"/>
      <c r="RGE15" s="964"/>
      <c r="RGF15" s="964"/>
      <c r="RGG15" s="965"/>
      <c r="RGH15" s="966"/>
      <c r="RGI15" s="964"/>
      <c r="RGJ15" s="964"/>
      <c r="RGK15" s="965"/>
      <c r="RGL15" s="966"/>
      <c r="RGM15" s="964"/>
      <c r="RGN15" s="964"/>
      <c r="RGO15" s="965"/>
      <c r="RGP15" s="966"/>
      <c r="RGQ15" s="964"/>
      <c r="RGR15" s="964"/>
      <c r="RGS15" s="965"/>
      <c r="RGT15" s="966"/>
      <c r="RGU15" s="964"/>
      <c r="RGV15" s="964"/>
      <c r="RGW15" s="965"/>
      <c r="RGX15" s="966"/>
      <c r="RGY15" s="964"/>
      <c r="RGZ15" s="964"/>
      <c r="RHA15" s="965"/>
      <c r="RHB15" s="966"/>
      <c r="RHC15" s="964"/>
      <c r="RHD15" s="964"/>
      <c r="RHE15" s="965"/>
      <c r="RHF15" s="966"/>
      <c r="RHG15" s="964"/>
      <c r="RHH15" s="964"/>
      <c r="RHI15" s="965"/>
      <c r="RHJ15" s="966"/>
      <c r="RHK15" s="964"/>
      <c r="RHL15" s="964"/>
      <c r="RHM15" s="965"/>
      <c r="RHN15" s="966"/>
      <c r="RHO15" s="964"/>
      <c r="RHP15" s="964"/>
      <c r="RHQ15" s="965"/>
      <c r="RHR15" s="966"/>
      <c r="RHS15" s="964"/>
      <c r="RHT15" s="964"/>
      <c r="RHU15" s="965"/>
      <c r="RHV15" s="966"/>
      <c r="RHW15" s="964"/>
      <c r="RHX15" s="964"/>
      <c r="RHY15" s="965"/>
      <c r="RHZ15" s="966"/>
      <c r="RIA15" s="964"/>
      <c r="RIB15" s="964"/>
      <c r="RIC15" s="965"/>
      <c r="RID15" s="966"/>
      <c r="RIE15" s="964"/>
      <c r="RIF15" s="964"/>
      <c r="RIG15" s="965"/>
      <c r="RIH15" s="966"/>
      <c r="RII15" s="964"/>
      <c r="RIJ15" s="964"/>
      <c r="RIK15" s="965"/>
      <c r="RIL15" s="966"/>
      <c r="RIM15" s="964"/>
      <c r="RIN15" s="964"/>
      <c r="RIO15" s="965"/>
      <c r="RIP15" s="966"/>
      <c r="RIQ15" s="964"/>
      <c r="RIR15" s="964"/>
      <c r="RIS15" s="965"/>
      <c r="RIT15" s="966"/>
      <c r="RIU15" s="964"/>
      <c r="RIV15" s="964"/>
      <c r="RIW15" s="965"/>
      <c r="RIX15" s="966"/>
      <c r="RIY15" s="964"/>
      <c r="RIZ15" s="964"/>
      <c r="RJA15" s="965"/>
      <c r="RJB15" s="966"/>
      <c r="RJC15" s="964"/>
      <c r="RJD15" s="964"/>
      <c r="RJE15" s="965"/>
      <c r="RJF15" s="966"/>
      <c r="RJG15" s="964"/>
      <c r="RJH15" s="964"/>
      <c r="RJI15" s="965"/>
      <c r="RJJ15" s="966"/>
      <c r="RJK15" s="964"/>
      <c r="RJL15" s="964"/>
      <c r="RJM15" s="965"/>
      <c r="RJN15" s="966"/>
      <c r="RJO15" s="964"/>
      <c r="RJP15" s="964"/>
      <c r="RJQ15" s="965"/>
      <c r="RJR15" s="966"/>
      <c r="RJS15" s="964"/>
      <c r="RJT15" s="964"/>
      <c r="RJU15" s="965"/>
      <c r="RJV15" s="966"/>
      <c r="RJW15" s="964"/>
      <c r="RJX15" s="964"/>
      <c r="RJY15" s="965"/>
      <c r="RJZ15" s="966"/>
      <c r="RKA15" s="964"/>
      <c r="RKB15" s="964"/>
      <c r="RKC15" s="965"/>
      <c r="RKD15" s="966"/>
      <c r="RKE15" s="964"/>
      <c r="RKF15" s="964"/>
      <c r="RKG15" s="965"/>
      <c r="RKH15" s="966"/>
      <c r="RKI15" s="964"/>
      <c r="RKJ15" s="964"/>
      <c r="RKK15" s="965"/>
      <c r="RKL15" s="966"/>
      <c r="RKM15" s="964"/>
      <c r="RKN15" s="964"/>
      <c r="RKO15" s="965"/>
      <c r="RKP15" s="966"/>
      <c r="RKQ15" s="964"/>
      <c r="RKR15" s="964"/>
      <c r="RKS15" s="965"/>
      <c r="RKT15" s="966"/>
      <c r="RKU15" s="964"/>
      <c r="RKV15" s="964"/>
      <c r="RKW15" s="965"/>
      <c r="RKX15" s="966"/>
      <c r="RKY15" s="964"/>
      <c r="RKZ15" s="964"/>
      <c r="RLA15" s="965"/>
      <c r="RLB15" s="966"/>
      <c r="RLC15" s="964"/>
      <c r="RLD15" s="964"/>
      <c r="RLE15" s="965"/>
      <c r="RLF15" s="966"/>
      <c r="RLG15" s="964"/>
      <c r="RLH15" s="964"/>
      <c r="RLI15" s="965"/>
      <c r="RLJ15" s="966"/>
      <c r="RLK15" s="964"/>
      <c r="RLL15" s="964"/>
      <c r="RLM15" s="965"/>
      <c r="RLN15" s="966"/>
      <c r="RLO15" s="964"/>
      <c r="RLP15" s="964"/>
      <c r="RLQ15" s="965"/>
      <c r="RLR15" s="966"/>
      <c r="RLS15" s="964"/>
      <c r="RLT15" s="964"/>
      <c r="RLU15" s="965"/>
      <c r="RLV15" s="966"/>
      <c r="RLW15" s="964"/>
      <c r="RLX15" s="964"/>
      <c r="RLY15" s="965"/>
      <c r="RLZ15" s="966"/>
      <c r="RMA15" s="964"/>
      <c r="RMB15" s="964"/>
      <c r="RMC15" s="965"/>
      <c r="RMD15" s="966"/>
      <c r="RME15" s="964"/>
      <c r="RMF15" s="964"/>
      <c r="RMG15" s="965"/>
      <c r="RMH15" s="966"/>
      <c r="RMI15" s="964"/>
      <c r="RMJ15" s="964"/>
      <c r="RMK15" s="965"/>
      <c r="RML15" s="966"/>
      <c r="RMM15" s="964"/>
      <c r="RMN15" s="964"/>
      <c r="RMO15" s="965"/>
      <c r="RMP15" s="966"/>
      <c r="RMQ15" s="964"/>
      <c r="RMR15" s="964"/>
      <c r="RMS15" s="965"/>
      <c r="RMT15" s="966"/>
      <c r="RMU15" s="964"/>
      <c r="RMV15" s="964"/>
      <c r="RMW15" s="965"/>
      <c r="RMX15" s="966"/>
      <c r="RMY15" s="964"/>
      <c r="RMZ15" s="964"/>
      <c r="RNA15" s="965"/>
      <c r="RNB15" s="966"/>
      <c r="RNC15" s="964"/>
      <c r="RND15" s="964"/>
      <c r="RNE15" s="965"/>
      <c r="RNF15" s="966"/>
      <c r="RNG15" s="964"/>
      <c r="RNH15" s="964"/>
      <c r="RNI15" s="965"/>
      <c r="RNJ15" s="966"/>
      <c r="RNK15" s="964"/>
      <c r="RNL15" s="964"/>
      <c r="RNM15" s="965"/>
      <c r="RNN15" s="966"/>
      <c r="RNO15" s="964"/>
      <c r="RNP15" s="964"/>
      <c r="RNQ15" s="965"/>
      <c r="RNR15" s="966"/>
      <c r="RNS15" s="964"/>
      <c r="RNT15" s="964"/>
      <c r="RNU15" s="965"/>
      <c r="RNV15" s="966"/>
      <c r="RNW15" s="964"/>
      <c r="RNX15" s="964"/>
      <c r="RNY15" s="965"/>
      <c r="RNZ15" s="966"/>
      <c r="ROA15" s="964"/>
      <c r="ROB15" s="964"/>
      <c r="ROC15" s="965"/>
      <c r="ROD15" s="966"/>
      <c r="ROE15" s="964"/>
      <c r="ROF15" s="964"/>
      <c r="ROG15" s="965"/>
      <c r="ROH15" s="966"/>
      <c r="ROI15" s="964"/>
      <c r="ROJ15" s="964"/>
      <c r="ROK15" s="965"/>
      <c r="ROL15" s="966"/>
      <c r="ROM15" s="964"/>
      <c r="RON15" s="964"/>
      <c r="ROO15" s="965"/>
      <c r="ROP15" s="966"/>
      <c r="ROQ15" s="964"/>
      <c r="ROR15" s="964"/>
      <c r="ROS15" s="965"/>
      <c r="ROT15" s="966"/>
      <c r="ROU15" s="964"/>
      <c r="ROV15" s="964"/>
      <c r="ROW15" s="965"/>
      <c r="ROX15" s="966"/>
      <c r="ROY15" s="964"/>
      <c r="ROZ15" s="964"/>
      <c r="RPA15" s="965"/>
      <c r="RPB15" s="966"/>
      <c r="RPC15" s="964"/>
      <c r="RPD15" s="964"/>
      <c r="RPE15" s="965"/>
      <c r="RPF15" s="966"/>
      <c r="RPG15" s="964"/>
      <c r="RPH15" s="964"/>
      <c r="RPI15" s="965"/>
      <c r="RPJ15" s="966"/>
      <c r="RPK15" s="964"/>
      <c r="RPL15" s="964"/>
      <c r="RPM15" s="965"/>
      <c r="RPN15" s="966"/>
      <c r="RPO15" s="964"/>
      <c r="RPP15" s="964"/>
      <c r="RPQ15" s="965"/>
      <c r="RPR15" s="966"/>
      <c r="RPS15" s="964"/>
      <c r="RPT15" s="964"/>
      <c r="RPU15" s="965"/>
      <c r="RPV15" s="966"/>
      <c r="RPW15" s="964"/>
      <c r="RPX15" s="964"/>
      <c r="RPY15" s="965"/>
      <c r="RPZ15" s="966"/>
      <c r="RQA15" s="964"/>
      <c r="RQB15" s="964"/>
      <c r="RQC15" s="965"/>
      <c r="RQD15" s="966"/>
      <c r="RQE15" s="964"/>
      <c r="RQF15" s="964"/>
      <c r="RQG15" s="965"/>
      <c r="RQH15" s="966"/>
      <c r="RQI15" s="964"/>
      <c r="RQJ15" s="964"/>
      <c r="RQK15" s="965"/>
      <c r="RQL15" s="966"/>
      <c r="RQM15" s="964"/>
      <c r="RQN15" s="964"/>
      <c r="RQO15" s="965"/>
      <c r="RQP15" s="966"/>
      <c r="RQQ15" s="964"/>
      <c r="RQR15" s="964"/>
      <c r="RQS15" s="965"/>
      <c r="RQT15" s="966"/>
      <c r="RQU15" s="964"/>
      <c r="RQV15" s="964"/>
      <c r="RQW15" s="965"/>
      <c r="RQX15" s="966"/>
      <c r="RQY15" s="964"/>
      <c r="RQZ15" s="964"/>
      <c r="RRA15" s="965"/>
      <c r="RRB15" s="966"/>
      <c r="RRC15" s="964"/>
      <c r="RRD15" s="964"/>
      <c r="RRE15" s="965"/>
      <c r="RRF15" s="966"/>
      <c r="RRG15" s="964"/>
      <c r="RRH15" s="964"/>
      <c r="RRI15" s="965"/>
      <c r="RRJ15" s="966"/>
      <c r="RRK15" s="964"/>
      <c r="RRL15" s="964"/>
      <c r="RRM15" s="965"/>
      <c r="RRN15" s="966"/>
      <c r="RRO15" s="964"/>
      <c r="RRP15" s="964"/>
      <c r="RRQ15" s="965"/>
      <c r="RRR15" s="966"/>
      <c r="RRS15" s="964"/>
      <c r="RRT15" s="964"/>
      <c r="RRU15" s="965"/>
      <c r="RRV15" s="966"/>
      <c r="RRW15" s="964"/>
      <c r="RRX15" s="964"/>
      <c r="RRY15" s="965"/>
      <c r="RRZ15" s="966"/>
      <c r="RSA15" s="964"/>
      <c r="RSB15" s="964"/>
      <c r="RSC15" s="965"/>
      <c r="RSD15" s="966"/>
      <c r="RSE15" s="964"/>
      <c r="RSF15" s="964"/>
      <c r="RSG15" s="965"/>
      <c r="RSH15" s="966"/>
      <c r="RSI15" s="964"/>
      <c r="RSJ15" s="964"/>
      <c r="RSK15" s="965"/>
      <c r="RSL15" s="966"/>
      <c r="RSM15" s="964"/>
      <c r="RSN15" s="964"/>
      <c r="RSO15" s="965"/>
      <c r="RSP15" s="966"/>
      <c r="RSQ15" s="964"/>
      <c r="RSR15" s="964"/>
      <c r="RSS15" s="965"/>
      <c r="RST15" s="966"/>
      <c r="RSU15" s="964"/>
      <c r="RSV15" s="964"/>
      <c r="RSW15" s="965"/>
      <c r="RSX15" s="966"/>
      <c r="RSY15" s="964"/>
      <c r="RSZ15" s="964"/>
      <c r="RTA15" s="965"/>
      <c r="RTB15" s="966"/>
      <c r="RTC15" s="964"/>
      <c r="RTD15" s="964"/>
      <c r="RTE15" s="965"/>
      <c r="RTF15" s="966"/>
      <c r="RTG15" s="964"/>
      <c r="RTH15" s="964"/>
      <c r="RTI15" s="965"/>
      <c r="RTJ15" s="966"/>
      <c r="RTK15" s="964"/>
      <c r="RTL15" s="964"/>
      <c r="RTM15" s="965"/>
      <c r="RTN15" s="966"/>
      <c r="RTO15" s="964"/>
      <c r="RTP15" s="964"/>
      <c r="RTQ15" s="965"/>
      <c r="RTR15" s="966"/>
      <c r="RTS15" s="964"/>
      <c r="RTT15" s="964"/>
      <c r="RTU15" s="965"/>
      <c r="RTV15" s="966"/>
      <c r="RTW15" s="964"/>
      <c r="RTX15" s="964"/>
      <c r="RTY15" s="965"/>
      <c r="RTZ15" s="966"/>
      <c r="RUA15" s="964"/>
      <c r="RUB15" s="964"/>
      <c r="RUC15" s="965"/>
      <c r="RUD15" s="966"/>
      <c r="RUE15" s="964"/>
      <c r="RUF15" s="964"/>
      <c r="RUG15" s="965"/>
      <c r="RUH15" s="966"/>
      <c r="RUI15" s="964"/>
      <c r="RUJ15" s="964"/>
      <c r="RUK15" s="965"/>
      <c r="RUL15" s="966"/>
      <c r="RUM15" s="964"/>
      <c r="RUN15" s="964"/>
      <c r="RUO15" s="965"/>
      <c r="RUP15" s="966"/>
      <c r="RUQ15" s="964"/>
      <c r="RUR15" s="964"/>
      <c r="RUS15" s="965"/>
      <c r="RUT15" s="966"/>
      <c r="RUU15" s="964"/>
      <c r="RUV15" s="964"/>
      <c r="RUW15" s="965"/>
      <c r="RUX15" s="966"/>
      <c r="RUY15" s="964"/>
      <c r="RUZ15" s="964"/>
      <c r="RVA15" s="965"/>
      <c r="RVB15" s="966"/>
      <c r="RVC15" s="964"/>
      <c r="RVD15" s="964"/>
      <c r="RVE15" s="965"/>
      <c r="RVF15" s="966"/>
      <c r="RVG15" s="964"/>
      <c r="RVH15" s="964"/>
      <c r="RVI15" s="965"/>
      <c r="RVJ15" s="966"/>
      <c r="RVK15" s="964"/>
      <c r="RVL15" s="964"/>
      <c r="RVM15" s="965"/>
      <c r="RVN15" s="966"/>
      <c r="RVO15" s="964"/>
      <c r="RVP15" s="964"/>
      <c r="RVQ15" s="965"/>
      <c r="RVR15" s="966"/>
      <c r="RVS15" s="964"/>
      <c r="RVT15" s="964"/>
      <c r="RVU15" s="965"/>
      <c r="RVV15" s="966"/>
      <c r="RVW15" s="964"/>
      <c r="RVX15" s="964"/>
      <c r="RVY15" s="965"/>
      <c r="RVZ15" s="966"/>
      <c r="RWA15" s="964"/>
      <c r="RWB15" s="964"/>
      <c r="RWC15" s="965"/>
      <c r="RWD15" s="966"/>
      <c r="RWE15" s="964"/>
      <c r="RWF15" s="964"/>
      <c r="RWG15" s="965"/>
      <c r="RWH15" s="966"/>
      <c r="RWI15" s="964"/>
      <c r="RWJ15" s="964"/>
      <c r="RWK15" s="965"/>
      <c r="RWL15" s="966"/>
      <c r="RWM15" s="964"/>
      <c r="RWN15" s="964"/>
      <c r="RWO15" s="965"/>
      <c r="RWP15" s="966"/>
      <c r="RWQ15" s="964"/>
      <c r="RWR15" s="964"/>
      <c r="RWS15" s="965"/>
      <c r="RWT15" s="966"/>
      <c r="RWU15" s="964"/>
      <c r="RWV15" s="964"/>
      <c r="RWW15" s="965"/>
      <c r="RWX15" s="966"/>
      <c r="RWY15" s="964"/>
      <c r="RWZ15" s="964"/>
      <c r="RXA15" s="965"/>
      <c r="RXB15" s="966"/>
      <c r="RXC15" s="964"/>
      <c r="RXD15" s="964"/>
      <c r="RXE15" s="965"/>
      <c r="RXF15" s="966"/>
      <c r="RXG15" s="964"/>
      <c r="RXH15" s="964"/>
      <c r="RXI15" s="965"/>
      <c r="RXJ15" s="966"/>
      <c r="RXK15" s="964"/>
      <c r="RXL15" s="964"/>
      <c r="RXM15" s="965"/>
      <c r="RXN15" s="966"/>
      <c r="RXO15" s="964"/>
      <c r="RXP15" s="964"/>
      <c r="RXQ15" s="965"/>
      <c r="RXR15" s="966"/>
      <c r="RXS15" s="964"/>
      <c r="RXT15" s="964"/>
      <c r="RXU15" s="965"/>
      <c r="RXV15" s="966"/>
      <c r="RXW15" s="964"/>
      <c r="RXX15" s="964"/>
      <c r="RXY15" s="965"/>
      <c r="RXZ15" s="966"/>
      <c r="RYA15" s="964"/>
      <c r="RYB15" s="964"/>
      <c r="RYC15" s="965"/>
      <c r="RYD15" s="966"/>
      <c r="RYE15" s="964"/>
      <c r="RYF15" s="964"/>
      <c r="RYG15" s="965"/>
      <c r="RYH15" s="966"/>
      <c r="RYI15" s="964"/>
      <c r="RYJ15" s="964"/>
      <c r="RYK15" s="965"/>
      <c r="RYL15" s="966"/>
      <c r="RYM15" s="964"/>
      <c r="RYN15" s="964"/>
      <c r="RYO15" s="965"/>
      <c r="RYP15" s="966"/>
      <c r="RYQ15" s="964"/>
      <c r="RYR15" s="964"/>
      <c r="RYS15" s="965"/>
      <c r="RYT15" s="966"/>
      <c r="RYU15" s="964"/>
      <c r="RYV15" s="964"/>
      <c r="RYW15" s="965"/>
      <c r="RYX15" s="966"/>
      <c r="RYY15" s="964"/>
      <c r="RYZ15" s="964"/>
      <c r="RZA15" s="965"/>
      <c r="RZB15" s="966"/>
      <c r="RZC15" s="964"/>
      <c r="RZD15" s="964"/>
      <c r="RZE15" s="965"/>
      <c r="RZF15" s="966"/>
      <c r="RZG15" s="964"/>
      <c r="RZH15" s="964"/>
      <c r="RZI15" s="965"/>
      <c r="RZJ15" s="966"/>
      <c r="RZK15" s="964"/>
      <c r="RZL15" s="964"/>
      <c r="RZM15" s="965"/>
      <c r="RZN15" s="966"/>
      <c r="RZO15" s="964"/>
      <c r="RZP15" s="964"/>
      <c r="RZQ15" s="965"/>
      <c r="RZR15" s="966"/>
      <c r="RZS15" s="964"/>
      <c r="RZT15" s="964"/>
      <c r="RZU15" s="965"/>
      <c r="RZV15" s="966"/>
      <c r="RZW15" s="964"/>
      <c r="RZX15" s="964"/>
      <c r="RZY15" s="965"/>
      <c r="RZZ15" s="966"/>
      <c r="SAA15" s="964"/>
      <c r="SAB15" s="964"/>
      <c r="SAC15" s="965"/>
      <c r="SAD15" s="966"/>
      <c r="SAE15" s="964"/>
      <c r="SAF15" s="964"/>
      <c r="SAG15" s="965"/>
      <c r="SAH15" s="966"/>
      <c r="SAI15" s="964"/>
      <c r="SAJ15" s="964"/>
      <c r="SAK15" s="965"/>
      <c r="SAL15" s="966"/>
      <c r="SAM15" s="964"/>
      <c r="SAN15" s="964"/>
      <c r="SAO15" s="965"/>
      <c r="SAP15" s="966"/>
      <c r="SAQ15" s="964"/>
      <c r="SAR15" s="964"/>
      <c r="SAS15" s="965"/>
      <c r="SAT15" s="966"/>
      <c r="SAU15" s="964"/>
      <c r="SAV15" s="964"/>
      <c r="SAW15" s="965"/>
      <c r="SAX15" s="966"/>
      <c r="SAY15" s="964"/>
      <c r="SAZ15" s="964"/>
      <c r="SBA15" s="965"/>
      <c r="SBB15" s="966"/>
      <c r="SBC15" s="964"/>
      <c r="SBD15" s="964"/>
      <c r="SBE15" s="965"/>
      <c r="SBF15" s="966"/>
      <c r="SBG15" s="964"/>
      <c r="SBH15" s="964"/>
      <c r="SBI15" s="965"/>
      <c r="SBJ15" s="966"/>
      <c r="SBK15" s="964"/>
      <c r="SBL15" s="964"/>
      <c r="SBM15" s="965"/>
      <c r="SBN15" s="966"/>
      <c r="SBO15" s="964"/>
      <c r="SBP15" s="964"/>
      <c r="SBQ15" s="965"/>
      <c r="SBR15" s="966"/>
      <c r="SBS15" s="964"/>
      <c r="SBT15" s="964"/>
      <c r="SBU15" s="965"/>
      <c r="SBV15" s="966"/>
      <c r="SBW15" s="964"/>
      <c r="SBX15" s="964"/>
      <c r="SBY15" s="965"/>
      <c r="SBZ15" s="966"/>
      <c r="SCA15" s="964"/>
      <c r="SCB15" s="964"/>
      <c r="SCC15" s="965"/>
      <c r="SCD15" s="966"/>
      <c r="SCE15" s="964"/>
      <c r="SCF15" s="964"/>
      <c r="SCG15" s="965"/>
      <c r="SCH15" s="966"/>
      <c r="SCI15" s="964"/>
      <c r="SCJ15" s="964"/>
      <c r="SCK15" s="965"/>
      <c r="SCL15" s="966"/>
      <c r="SCM15" s="964"/>
      <c r="SCN15" s="964"/>
      <c r="SCO15" s="965"/>
      <c r="SCP15" s="966"/>
      <c r="SCQ15" s="964"/>
      <c r="SCR15" s="964"/>
      <c r="SCS15" s="965"/>
      <c r="SCT15" s="966"/>
      <c r="SCU15" s="964"/>
      <c r="SCV15" s="964"/>
      <c r="SCW15" s="965"/>
      <c r="SCX15" s="966"/>
      <c r="SCY15" s="964"/>
      <c r="SCZ15" s="964"/>
      <c r="SDA15" s="965"/>
      <c r="SDB15" s="966"/>
      <c r="SDC15" s="964"/>
      <c r="SDD15" s="964"/>
      <c r="SDE15" s="965"/>
      <c r="SDF15" s="966"/>
      <c r="SDG15" s="964"/>
      <c r="SDH15" s="964"/>
      <c r="SDI15" s="965"/>
      <c r="SDJ15" s="966"/>
      <c r="SDK15" s="964"/>
      <c r="SDL15" s="964"/>
      <c r="SDM15" s="965"/>
      <c r="SDN15" s="966"/>
      <c r="SDO15" s="964"/>
      <c r="SDP15" s="964"/>
      <c r="SDQ15" s="965"/>
      <c r="SDR15" s="966"/>
      <c r="SDS15" s="964"/>
      <c r="SDT15" s="964"/>
      <c r="SDU15" s="965"/>
      <c r="SDV15" s="966"/>
      <c r="SDW15" s="964"/>
      <c r="SDX15" s="964"/>
      <c r="SDY15" s="965"/>
      <c r="SDZ15" s="966"/>
      <c r="SEA15" s="964"/>
      <c r="SEB15" s="964"/>
      <c r="SEC15" s="965"/>
      <c r="SED15" s="966"/>
      <c r="SEE15" s="964"/>
      <c r="SEF15" s="964"/>
      <c r="SEG15" s="965"/>
      <c r="SEH15" s="966"/>
      <c r="SEI15" s="964"/>
      <c r="SEJ15" s="964"/>
      <c r="SEK15" s="965"/>
      <c r="SEL15" s="966"/>
      <c r="SEM15" s="964"/>
      <c r="SEN15" s="964"/>
      <c r="SEO15" s="965"/>
      <c r="SEP15" s="966"/>
      <c r="SEQ15" s="964"/>
      <c r="SER15" s="964"/>
      <c r="SES15" s="965"/>
      <c r="SET15" s="966"/>
      <c r="SEU15" s="964"/>
      <c r="SEV15" s="964"/>
      <c r="SEW15" s="965"/>
      <c r="SEX15" s="966"/>
      <c r="SEY15" s="964"/>
      <c r="SEZ15" s="964"/>
      <c r="SFA15" s="965"/>
      <c r="SFB15" s="966"/>
      <c r="SFC15" s="964"/>
      <c r="SFD15" s="964"/>
      <c r="SFE15" s="965"/>
      <c r="SFF15" s="966"/>
      <c r="SFG15" s="964"/>
      <c r="SFH15" s="964"/>
      <c r="SFI15" s="965"/>
      <c r="SFJ15" s="966"/>
      <c r="SFK15" s="964"/>
      <c r="SFL15" s="964"/>
      <c r="SFM15" s="965"/>
      <c r="SFN15" s="966"/>
      <c r="SFO15" s="964"/>
      <c r="SFP15" s="964"/>
      <c r="SFQ15" s="965"/>
      <c r="SFR15" s="966"/>
      <c r="SFS15" s="964"/>
      <c r="SFT15" s="964"/>
      <c r="SFU15" s="965"/>
      <c r="SFV15" s="966"/>
      <c r="SFW15" s="964"/>
      <c r="SFX15" s="964"/>
      <c r="SFY15" s="965"/>
      <c r="SFZ15" s="966"/>
      <c r="SGA15" s="964"/>
      <c r="SGB15" s="964"/>
      <c r="SGC15" s="965"/>
      <c r="SGD15" s="966"/>
      <c r="SGE15" s="964"/>
      <c r="SGF15" s="964"/>
      <c r="SGG15" s="965"/>
      <c r="SGH15" s="966"/>
      <c r="SGI15" s="964"/>
      <c r="SGJ15" s="964"/>
      <c r="SGK15" s="965"/>
      <c r="SGL15" s="966"/>
      <c r="SGM15" s="964"/>
      <c r="SGN15" s="964"/>
      <c r="SGO15" s="965"/>
      <c r="SGP15" s="966"/>
      <c r="SGQ15" s="964"/>
      <c r="SGR15" s="964"/>
      <c r="SGS15" s="965"/>
      <c r="SGT15" s="966"/>
      <c r="SGU15" s="964"/>
      <c r="SGV15" s="964"/>
      <c r="SGW15" s="965"/>
      <c r="SGX15" s="966"/>
      <c r="SGY15" s="964"/>
      <c r="SGZ15" s="964"/>
      <c r="SHA15" s="965"/>
      <c r="SHB15" s="966"/>
      <c r="SHC15" s="964"/>
      <c r="SHD15" s="964"/>
      <c r="SHE15" s="965"/>
      <c r="SHF15" s="966"/>
      <c r="SHG15" s="964"/>
      <c r="SHH15" s="964"/>
      <c r="SHI15" s="965"/>
      <c r="SHJ15" s="966"/>
      <c r="SHK15" s="964"/>
      <c r="SHL15" s="964"/>
      <c r="SHM15" s="965"/>
      <c r="SHN15" s="966"/>
      <c r="SHO15" s="964"/>
      <c r="SHP15" s="964"/>
      <c r="SHQ15" s="965"/>
      <c r="SHR15" s="966"/>
      <c r="SHS15" s="964"/>
      <c r="SHT15" s="964"/>
      <c r="SHU15" s="965"/>
      <c r="SHV15" s="966"/>
      <c r="SHW15" s="964"/>
      <c r="SHX15" s="964"/>
      <c r="SHY15" s="965"/>
      <c r="SHZ15" s="966"/>
      <c r="SIA15" s="964"/>
      <c r="SIB15" s="964"/>
      <c r="SIC15" s="965"/>
      <c r="SID15" s="966"/>
      <c r="SIE15" s="964"/>
      <c r="SIF15" s="964"/>
      <c r="SIG15" s="965"/>
      <c r="SIH15" s="966"/>
      <c r="SII15" s="964"/>
      <c r="SIJ15" s="964"/>
      <c r="SIK15" s="965"/>
      <c r="SIL15" s="966"/>
      <c r="SIM15" s="964"/>
      <c r="SIN15" s="964"/>
      <c r="SIO15" s="965"/>
      <c r="SIP15" s="966"/>
      <c r="SIQ15" s="964"/>
      <c r="SIR15" s="964"/>
      <c r="SIS15" s="965"/>
      <c r="SIT15" s="966"/>
      <c r="SIU15" s="964"/>
      <c r="SIV15" s="964"/>
      <c r="SIW15" s="965"/>
      <c r="SIX15" s="966"/>
      <c r="SIY15" s="964"/>
      <c r="SIZ15" s="964"/>
      <c r="SJA15" s="965"/>
      <c r="SJB15" s="966"/>
      <c r="SJC15" s="964"/>
      <c r="SJD15" s="964"/>
      <c r="SJE15" s="965"/>
      <c r="SJF15" s="966"/>
      <c r="SJG15" s="964"/>
      <c r="SJH15" s="964"/>
      <c r="SJI15" s="965"/>
      <c r="SJJ15" s="966"/>
      <c r="SJK15" s="964"/>
      <c r="SJL15" s="964"/>
      <c r="SJM15" s="965"/>
      <c r="SJN15" s="966"/>
      <c r="SJO15" s="964"/>
      <c r="SJP15" s="964"/>
      <c r="SJQ15" s="965"/>
      <c r="SJR15" s="966"/>
      <c r="SJS15" s="964"/>
      <c r="SJT15" s="964"/>
      <c r="SJU15" s="965"/>
      <c r="SJV15" s="966"/>
      <c r="SJW15" s="964"/>
      <c r="SJX15" s="964"/>
      <c r="SJY15" s="965"/>
      <c r="SJZ15" s="966"/>
      <c r="SKA15" s="964"/>
      <c r="SKB15" s="964"/>
      <c r="SKC15" s="965"/>
      <c r="SKD15" s="966"/>
      <c r="SKE15" s="964"/>
      <c r="SKF15" s="964"/>
      <c r="SKG15" s="965"/>
      <c r="SKH15" s="966"/>
      <c r="SKI15" s="964"/>
      <c r="SKJ15" s="964"/>
      <c r="SKK15" s="965"/>
      <c r="SKL15" s="966"/>
      <c r="SKM15" s="964"/>
      <c r="SKN15" s="964"/>
      <c r="SKO15" s="965"/>
      <c r="SKP15" s="966"/>
      <c r="SKQ15" s="964"/>
      <c r="SKR15" s="964"/>
      <c r="SKS15" s="965"/>
      <c r="SKT15" s="966"/>
      <c r="SKU15" s="964"/>
      <c r="SKV15" s="964"/>
      <c r="SKW15" s="965"/>
      <c r="SKX15" s="966"/>
      <c r="SKY15" s="964"/>
      <c r="SKZ15" s="964"/>
      <c r="SLA15" s="965"/>
      <c r="SLB15" s="966"/>
      <c r="SLC15" s="964"/>
      <c r="SLD15" s="964"/>
      <c r="SLE15" s="965"/>
      <c r="SLF15" s="966"/>
      <c r="SLG15" s="964"/>
      <c r="SLH15" s="964"/>
      <c r="SLI15" s="965"/>
      <c r="SLJ15" s="966"/>
      <c r="SLK15" s="964"/>
      <c r="SLL15" s="964"/>
      <c r="SLM15" s="965"/>
      <c r="SLN15" s="966"/>
      <c r="SLO15" s="964"/>
      <c r="SLP15" s="964"/>
      <c r="SLQ15" s="965"/>
      <c r="SLR15" s="966"/>
      <c r="SLS15" s="964"/>
      <c r="SLT15" s="964"/>
      <c r="SLU15" s="965"/>
      <c r="SLV15" s="966"/>
      <c r="SLW15" s="964"/>
      <c r="SLX15" s="964"/>
      <c r="SLY15" s="965"/>
      <c r="SLZ15" s="966"/>
      <c r="SMA15" s="964"/>
      <c r="SMB15" s="964"/>
      <c r="SMC15" s="965"/>
      <c r="SMD15" s="966"/>
      <c r="SME15" s="964"/>
      <c r="SMF15" s="964"/>
      <c r="SMG15" s="965"/>
      <c r="SMH15" s="966"/>
      <c r="SMI15" s="964"/>
      <c r="SMJ15" s="964"/>
      <c r="SMK15" s="965"/>
      <c r="SML15" s="966"/>
      <c r="SMM15" s="964"/>
      <c r="SMN15" s="964"/>
      <c r="SMO15" s="965"/>
      <c r="SMP15" s="966"/>
      <c r="SMQ15" s="964"/>
      <c r="SMR15" s="964"/>
      <c r="SMS15" s="965"/>
      <c r="SMT15" s="966"/>
      <c r="SMU15" s="964"/>
      <c r="SMV15" s="964"/>
      <c r="SMW15" s="965"/>
      <c r="SMX15" s="966"/>
      <c r="SMY15" s="964"/>
      <c r="SMZ15" s="964"/>
      <c r="SNA15" s="965"/>
      <c r="SNB15" s="966"/>
      <c r="SNC15" s="964"/>
      <c r="SND15" s="964"/>
      <c r="SNE15" s="965"/>
      <c r="SNF15" s="966"/>
      <c r="SNG15" s="964"/>
      <c r="SNH15" s="964"/>
      <c r="SNI15" s="965"/>
      <c r="SNJ15" s="966"/>
      <c r="SNK15" s="964"/>
      <c r="SNL15" s="964"/>
      <c r="SNM15" s="965"/>
      <c r="SNN15" s="966"/>
      <c r="SNO15" s="964"/>
      <c r="SNP15" s="964"/>
      <c r="SNQ15" s="965"/>
      <c r="SNR15" s="966"/>
      <c r="SNS15" s="964"/>
      <c r="SNT15" s="964"/>
      <c r="SNU15" s="965"/>
      <c r="SNV15" s="966"/>
      <c r="SNW15" s="964"/>
      <c r="SNX15" s="964"/>
      <c r="SNY15" s="965"/>
      <c r="SNZ15" s="966"/>
      <c r="SOA15" s="964"/>
      <c r="SOB15" s="964"/>
      <c r="SOC15" s="965"/>
      <c r="SOD15" s="966"/>
      <c r="SOE15" s="964"/>
      <c r="SOF15" s="964"/>
      <c r="SOG15" s="965"/>
      <c r="SOH15" s="966"/>
      <c r="SOI15" s="964"/>
      <c r="SOJ15" s="964"/>
      <c r="SOK15" s="965"/>
      <c r="SOL15" s="966"/>
      <c r="SOM15" s="964"/>
      <c r="SON15" s="964"/>
      <c r="SOO15" s="965"/>
      <c r="SOP15" s="966"/>
      <c r="SOQ15" s="964"/>
      <c r="SOR15" s="964"/>
      <c r="SOS15" s="965"/>
      <c r="SOT15" s="966"/>
      <c r="SOU15" s="964"/>
      <c r="SOV15" s="964"/>
      <c r="SOW15" s="965"/>
      <c r="SOX15" s="966"/>
      <c r="SOY15" s="964"/>
      <c r="SOZ15" s="964"/>
      <c r="SPA15" s="965"/>
      <c r="SPB15" s="966"/>
      <c r="SPC15" s="964"/>
      <c r="SPD15" s="964"/>
      <c r="SPE15" s="965"/>
      <c r="SPF15" s="966"/>
      <c r="SPG15" s="964"/>
      <c r="SPH15" s="964"/>
      <c r="SPI15" s="965"/>
      <c r="SPJ15" s="966"/>
      <c r="SPK15" s="964"/>
      <c r="SPL15" s="964"/>
      <c r="SPM15" s="965"/>
      <c r="SPN15" s="966"/>
      <c r="SPO15" s="964"/>
      <c r="SPP15" s="964"/>
      <c r="SPQ15" s="965"/>
      <c r="SPR15" s="966"/>
      <c r="SPS15" s="964"/>
      <c r="SPT15" s="964"/>
      <c r="SPU15" s="965"/>
      <c r="SPV15" s="966"/>
      <c r="SPW15" s="964"/>
      <c r="SPX15" s="964"/>
      <c r="SPY15" s="965"/>
      <c r="SPZ15" s="966"/>
      <c r="SQA15" s="964"/>
      <c r="SQB15" s="964"/>
      <c r="SQC15" s="965"/>
      <c r="SQD15" s="966"/>
      <c r="SQE15" s="964"/>
      <c r="SQF15" s="964"/>
      <c r="SQG15" s="965"/>
      <c r="SQH15" s="966"/>
      <c r="SQI15" s="964"/>
      <c r="SQJ15" s="964"/>
      <c r="SQK15" s="965"/>
      <c r="SQL15" s="966"/>
      <c r="SQM15" s="964"/>
      <c r="SQN15" s="964"/>
      <c r="SQO15" s="965"/>
      <c r="SQP15" s="966"/>
      <c r="SQQ15" s="964"/>
      <c r="SQR15" s="964"/>
      <c r="SQS15" s="965"/>
      <c r="SQT15" s="966"/>
      <c r="SQU15" s="964"/>
      <c r="SQV15" s="964"/>
      <c r="SQW15" s="965"/>
      <c r="SQX15" s="966"/>
      <c r="SQY15" s="964"/>
      <c r="SQZ15" s="964"/>
      <c r="SRA15" s="965"/>
      <c r="SRB15" s="966"/>
      <c r="SRC15" s="964"/>
      <c r="SRD15" s="964"/>
      <c r="SRE15" s="965"/>
      <c r="SRF15" s="966"/>
      <c r="SRG15" s="964"/>
      <c r="SRH15" s="964"/>
      <c r="SRI15" s="965"/>
      <c r="SRJ15" s="966"/>
      <c r="SRK15" s="964"/>
      <c r="SRL15" s="964"/>
      <c r="SRM15" s="965"/>
      <c r="SRN15" s="966"/>
      <c r="SRO15" s="964"/>
      <c r="SRP15" s="964"/>
      <c r="SRQ15" s="965"/>
      <c r="SRR15" s="966"/>
      <c r="SRS15" s="964"/>
      <c r="SRT15" s="964"/>
      <c r="SRU15" s="965"/>
      <c r="SRV15" s="966"/>
      <c r="SRW15" s="964"/>
      <c r="SRX15" s="964"/>
      <c r="SRY15" s="965"/>
      <c r="SRZ15" s="966"/>
      <c r="SSA15" s="964"/>
      <c r="SSB15" s="964"/>
      <c r="SSC15" s="965"/>
      <c r="SSD15" s="966"/>
      <c r="SSE15" s="964"/>
      <c r="SSF15" s="964"/>
      <c r="SSG15" s="965"/>
      <c r="SSH15" s="966"/>
      <c r="SSI15" s="964"/>
      <c r="SSJ15" s="964"/>
      <c r="SSK15" s="965"/>
      <c r="SSL15" s="966"/>
      <c r="SSM15" s="964"/>
      <c r="SSN15" s="964"/>
      <c r="SSO15" s="965"/>
      <c r="SSP15" s="966"/>
      <c r="SSQ15" s="964"/>
      <c r="SSR15" s="964"/>
      <c r="SSS15" s="965"/>
      <c r="SST15" s="966"/>
      <c r="SSU15" s="964"/>
      <c r="SSV15" s="964"/>
      <c r="SSW15" s="965"/>
      <c r="SSX15" s="966"/>
      <c r="SSY15" s="964"/>
      <c r="SSZ15" s="964"/>
      <c r="STA15" s="965"/>
      <c r="STB15" s="966"/>
      <c r="STC15" s="964"/>
      <c r="STD15" s="964"/>
      <c r="STE15" s="965"/>
      <c r="STF15" s="966"/>
      <c r="STG15" s="964"/>
      <c r="STH15" s="964"/>
      <c r="STI15" s="965"/>
      <c r="STJ15" s="966"/>
      <c r="STK15" s="964"/>
      <c r="STL15" s="964"/>
      <c r="STM15" s="965"/>
      <c r="STN15" s="966"/>
      <c r="STO15" s="964"/>
      <c r="STP15" s="964"/>
      <c r="STQ15" s="965"/>
      <c r="STR15" s="966"/>
      <c r="STS15" s="964"/>
      <c r="STT15" s="964"/>
      <c r="STU15" s="965"/>
      <c r="STV15" s="966"/>
      <c r="STW15" s="964"/>
      <c r="STX15" s="964"/>
      <c r="STY15" s="965"/>
      <c r="STZ15" s="966"/>
      <c r="SUA15" s="964"/>
      <c r="SUB15" s="964"/>
      <c r="SUC15" s="965"/>
      <c r="SUD15" s="966"/>
      <c r="SUE15" s="964"/>
      <c r="SUF15" s="964"/>
      <c r="SUG15" s="965"/>
      <c r="SUH15" s="966"/>
      <c r="SUI15" s="964"/>
      <c r="SUJ15" s="964"/>
      <c r="SUK15" s="965"/>
      <c r="SUL15" s="966"/>
      <c r="SUM15" s="964"/>
      <c r="SUN15" s="964"/>
      <c r="SUO15" s="965"/>
      <c r="SUP15" s="966"/>
      <c r="SUQ15" s="964"/>
      <c r="SUR15" s="964"/>
      <c r="SUS15" s="965"/>
      <c r="SUT15" s="966"/>
      <c r="SUU15" s="964"/>
      <c r="SUV15" s="964"/>
      <c r="SUW15" s="965"/>
      <c r="SUX15" s="966"/>
      <c r="SUY15" s="964"/>
      <c r="SUZ15" s="964"/>
      <c r="SVA15" s="965"/>
      <c r="SVB15" s="966"/>
      <c r="SVC15" s="964"/>
      <c r="SVD15" s="964"/>
      <c r="SVE15" s="965"/>
      <c r="SVF15" s="966"/>
      <c r="SVG15" s="964"/>
      <c r="SVH15" s="964"/>
      <c r="SVI15" s="965"/>
      <c r="SVJ15" s="966"/>
      <c r="SVK15" s="964"/>
      <c r="SVL15" s="964"/>
      <c r="SVM15" s="965"/>
      <c r="SVN15" s="966"/>
      <c r="SVO15" s="964"/>
      <c r="SVP15" s="964"/>
      <c r="SVQ15" s="965"/>
      <c r="SVR15" s="966"/>
      <c r="SVS15" s="964"/>
      <c r="SVT15" s="964"/>
      <c r="SVU15" s="965"/>
      <c r="SVV15" s="966"/>
      <c r="SVW15" s="964"/>
      <c r="SVX15" s="964"/>
      <c r="SVY15" s="965"/>
      <c r="SVZ15" s="966"/>
      <c r="SWA15" s="964"/>
      <c r="SWB15" s="964"/>
      <c r="SWC15" s="965"/>
      <c r="SWD15" s="966"/>
      <c r="SWE15" s="964"/>
      <c r="SWF15" s="964"/>
      <c r="SWG15" s="965"/>
      <c r="SWH15" s="966"/>
      <c r="SWI15" s="964"/>
      <c r="SWJ15" s="964"/>
      <c r="SWK15" s="965"/>
      <c r="SWL15" s="966"/>
      <c r="SWM15" s="964"/>
      <c r="SWN15" s="964"/>
      <c r="SWO15" s="965"/>
      <c r="SWP15" s="966"/>
      <c r="SWQ15" s="964"/>
      <c r="SWR15" s="964"/>
      <c r="SWS15" s="965"/>
      <c r="SWT15" s="966"/>
      <c r="SWU15" s="964"/>
      <c r="SWV15" s="964"/>
      <c r="SWW15" s="965"/>
      <c r="SWX15" s="966"/>
      <c r="SWY15" s="964"/>
      <c r="SWZ15" s="964"/>
      <c r="SXA15" s="965"/>
      <c r="SXB15" s="966"/>
      <c r="SXC15" s="964"/>
      <c r="SXD15" s="964"/>
      <c r="SXE15" s="965"/>
      <c r="SXF15" s="966"/>
      <c r="SXG15" s="964"/>
      <c r="SXH15" s="964"/>
      <c r="SXI15" s="965"/>
      <c r="SXJ15" s="966"/>
      <c r="SXK15" s="964"/>
      <c r="SXL15" s="964"/>
      <c r="SXM15" s="965"/>
      <c r="SXN15" s="966"/>
      <c r="SXO15" s="964"/>
      <c r="SXP15" s="964"/>
      <c r="SXQ15" s="965"/>
      <c r="SXR15" s="966"/>
      <c r="SXS15" s="964"/>
      <c r="SXT15" s="964"/>
      <c r="SXU15" s="965"/>
      <c r="SXV15" s="966"/>
      <c r="SXW15" s="964"/>
      <c r="SXX15" s="964"/>
      <c r="SXY15" s="965"/>
      <c r="SXZ15" s="966"/>
      <c r="SYA15" s="964"/>
      <c r="SYB15" s="964"/>
      <c r="SYC15" s="965"/>
      <c r="SYD15" s="966"/>
      <c r="SYE15" s="964"/>
      <c r="SYF15" s="964"/>
      <c r="SYG15" s="965"/>
      <c r="SYH15" s="966"/>
      <c r="SYI15" s="964"/>
      <c r="SYJ15" s="964"/>
      <c r="SYK15" s="965"/>
      <c r="SYL15" s="966"/>
      <c r="SYM15" s="964"/>
      <c r="SYN15" s="964"/>
      <c r="SYO15" s="965"/>
      <c r="SYP15" s="966"/>
      <c r="SYQ15" s="964"/>
      <c r="SYR15" s="964"/>
      <c r="SYS15" s="965"/>
      <c r="SYT15" s="966"/>
      <c r="SYU15" s="964"/>
      <c r="SYV15" s="964"/>
      <c r="SYW15" s="965"/>
      <c r="SYX15" s="966"/>
      <c r="SYY15" s="964"/>
      <c r="SYZ15" s="964"/>
      <c r="SZA15" s="965"/>
      <c r="SZB15" s="966"/>
      <c r="SZC15" s="964"/>
      <c r="SZD15" s="964"/>
      <c r="SZE15" s="965"/>
      <c r="SZF15" s="966"/>
      <c r="SZG15" s="964"/>
      <c r="SZH15" s="964"/>
      <c r="SZI15" s="965"/>
      <c r="SZJ15" s="966"/>
      <c r="SZK15" s="964"/>
      <c r="SZL15" s="964"/>
      <c r="SZM15" s="965"/>
      <c r="SZN15" s="966"/>
      <c r="SZO15" s="964"/>
      <c r="SZP15" s="964"/>
      <c r="SZQ15" s="965"/>
      <c r="SZR15" s="966"/>
      <c r="SZS15" s="964"/>
      <c r="SZT15" s="964"/>
      <c r="SZU15" s="965"/>
      <c r="SZV15" s="966"/>
      <c r="SZW15" s="964"/>
      <c r="SZX15" s="964"/>
      <c r="SZY15" s="965"/>
      <c r="SZZ15" s="966"/>
      <c r="TAA15" s="964"/>
      <c r="TAB15" s="964"/>
      <c r="TAC15" s="965"/>
      <c r="TAD15" s="966"/>
      <c r="TAE15" s="964"/>
      <c r="TAF15" s="964"/>
      <c r="TAG15" s="965"/>
      <c r="TAH15" s="966"/>
      <c r="TAI15" s="964"/>
      <c r="TAJ15" s="964"/>
      <c r="TAK15" s="965"/>
      <c r="TAL15" s="966"/>
      <c r="TAM15" s="964"/>
      <c r="TAN15" s="964"/>
      <c r="TAO15" s="965"/>
      <c r="TAP15" s="966"/>
      <c r="TAQ15" s="964"/>
      <c r="TAR15" s="964"/>
      <c r="TAS15" s="965"/>
      <c r="TAT15" s="966"/>
      <c r="TAU15" s="964"/>
      <c r="TAV15" s="964"/>
      <c r="TAW15" s="965"/>
      <c r="TAX15" s="966"/>
      <c r="TAY15" s="964"/>
      <c r="TAZ15" s="964"/>
      <c r="TBA15" s="965"/>
      <c r="TBB15" s="966"/>
      <c r="TBC15" s="964"/>
      <c r="TBD15" s="964"/>
      <c r="TBE15" s="965"/>
      <c r="TBF15" s="966"/>
      <c r="TBG15" s="964"/>
      <c r="TBH15" s="964"/>
      <c r="TBI15" s="965"/>
      <c r="TBJ15" s="966"/>
      <c r="TBK15" s="964"/>
      <c r="TBL15" s="964"/>
      <c r="TBM15" s="965"/>
      <c r="TBN15" s="966"/>
      <c r="TBO15" s="964"/>
      <c r="TBP15" s="964"/>
      <c r="TBQ15" s="965"/>
      <c r="TBR15" s="966"/>
      <c r="TBS15" s="964"/>
      <c r="TBT15" s="964"/>
      <c r="TBU15" s="965"/>
      <c r="TBV15" s="966"/>
      <c r="TBW15" s="964"/>
      <c r="TBX15" s="964"/>
      <c r="TBY15" s="965"/>
      <c r="TBZ15" s="966"/>
      <c r="TCA15" s="964"/>
      <c r="TCB15" s="964"/>
      <c r="TCC15" s="965"/>
      <c r="TCD15" s="966"/>
      <c r="TCE15" s="964"/>
      <c r="TCF15" s="964"/>
      <c r="TCG15" s="965"/>
      <c r="TCH15" s="966"/>
      <c r="TCI15" s="964"/>
      <c r="TCJ15" s="964"/>
      <c r="TCK15" s="965"/>
      <c r="TCL15" s="966"/>
      <c r="TCM15" s="964"/>
      <c r="TCN15" s="964"/>
      <c r="TCO15" s="965"/>
      <c r="TCP15" s="966"/>
      <c r="TCQ15" s="964"/>
      <c r="TCR15" s="964"/>
      <c r="TCS15" s="965"/>
      <c r="TCT15" s="966"/>
      <c r="TCU15" s="964"/>
      <c r="TCV15" s="964"/>
      <c r="TCW15" s="965"/>
      <c r="TCX15" s="966"/>
      <c r="TCY15" s="964"/>
      <c r="TCZ15" s="964"/>
      <c r="TDA15" s="965"/>
      <c r="TDB15" s="966"/>
      <c r="TDC15" s="964"/>
      <c r="TDD15" s="964"/>
      <c r="TDE15" s="965"/>
      <c r="TDF15" s="966"/>
      <c r="TDG15" s="964"/>
      <c r="TDH15" s="964"/>
      <c r="TDI15" s="965"/>
      <c r="TDJ15" s="966"/>
      <c r="TDK15" s="964"/>
      <c r="TDL15" s="964"/>
      <c r="TDM15" s="965"/>
      <c r="TDN15" s="966"/>
      <c r="TDO15" s="964"/>
      <c r="TDP15" s="964"/>
      <c r="TDQ15" s="965"/>
      <c r="TDR15" s="966"/>
      <c r="TDS15" s="964"/>
      <c r="TDT15" s="964"/>
      <c r="TDU15" s="965"/>
      <c r="TDV15" s="966"/>
      <c r="TDW15" s="964"/>
      <c r="TDX15" s="964"/>
      <c r="TDY15" s="965"/>
      <c r="TDZ15" s="966"/>
      <c r="TEA15" s="964"/>
      <c r="TEB15" s="964"/>
      <c r="TEC15" s="965"/>
      <c r="TED15" s="966"/>
      <c r="TEE15" s="964"/>
      <c r="TEF15" s="964"/>
      <c r="TEG15" s="965"/>
      <c r="TEH15" s="966"/>
      <c r="TEI15" s="964"/>
      <c r="TEJ15" s="964"/>
      <c r="TEK15" s="965"/>
      <c r="TEL15" s="966"/>
      <c r="TEM15" s="964"/>
      <c r="TEN15" s="964"/>
      <c r="TEO15" s="965"/>
      <c r="TEP15" s="966"/>
      <c r="TEQ15" s="964"/>
      <c r="TER15" s="964"/>
      <c r="TES15" s="965"/>
      <c r="TET15" s="966"/>
      <c r="TEU15" s="964"/>
      <c r="TEV15" s="964"/>
      <c r="TEW15" s="965"/>
      <c r="TEX15" s="966"/>
      <c r="TEY15" s="964"/>
      <c r="TEZ15" s="964"/>
      <c r="TFA15" s="965"/>
      <c r="TFB15" s="966"/>
      <c r="TFC15" s="964"/>
      <c r="TFD15" s="964"/>
      <c r="TFE15" s="965"/>
      <c r="TFF15" s="966"/>
      <c r="TFG15" s="964"/>
      <c r="TFH15" s="964"/>
      <c r="TFI15" s="965"/>
      <c r="TFJ15" s="966"/>
      <c r="TFK15" s="964"/>
      <c r="TFL15" s="964"/>
      <c r="TFM15" s="965"/>
      <c r="TFN15" s="966"/>
      <c r="TFO15" s="964"/>
      <c r="TFP15" s="964"/>
      <c r="TFQ15" s="965"/>
      <c r="TFR15" s="966"/>
      <c r="TFS15" s="964"/>
      <c r="TFT15" s="964"/>
      <c r="TFU15" s="965"/>
      <c r="TFV15" s="966"/>
      <c r="TFW15" s="964"/>
      <c r="TFX15" s="964"/>
      <c r="TFY15" s="965"/>
      <c r="TFZ15" s="966"/>
      <c r="TGA15" s="964"/>
      <c r="TGB15" s="964"/>
      <c r="TGC15" s="965"/>
      <c r="TGD15" s="966"/>
      <c r="TGE15" s="964"/>
      <c r="TGF15" s="964"/>
      <c r="TGG15" s="965"/>
      <c r="TGH15" s="966"/>
      <c r="TGI15" s="964"/>
      <c r="TGJ15" s="964"/>
      <c r="TGK15" s="965"/>
      <c r="TGL15" s="966"/>
      <c r="TGM15" s="964"/>
      <c r="TGN15" s="964"/>
      <c r="TGO15" s="965"/>
      <c r="TGP15" s="966"/>
      <c r="TGQ15" s="964"/>
      <c r="TGR15" s="964"/>
      <c r="TGS15" s="965"/>
      <c r="TGT15" s="966"/>
      <c r="TGU15" s="964"/>
      <c r="TGV15" s="964"/>
      <c r="TGW15" s="965"/>
      <c r="TGX15" s="966"/>
      <c r="TGY15" s="964"/>
      <c r="TGZ15" s="964"/>
      <c r="THA15" s="965"/>
      <c r="THB15" s="966"/>
      <c r="THC15" s="964"/>
      <c r="THD15" s="964"/>
      <c r="THE15" s="965"/>
      <c r="THF15" s="966"/>
      <c r="THG15" s="964"/>
      <c r="THH15" s="964"/>
      <c r="THI15" s="965"/>
      <c r="THJ15" s="966"/>
      <c r="THK15" s="964"/>
      <c r="THL15" s="964"/>
      <c r="THM15" s="965"/>
      <c r="THN15" s="966"/>
      <c r="THO15" s="964"/>
      <c r="THP15" s="964"/>
      <c r="THQ15" s="965"/>
      <c r="THR15" s="966"/>
      <c r="THS15" s="964"/>
      <c r="THT15" s="964"/>
      <c r="THU15" s="965"/>
      <c r="THV15" s="966"/>
      <c r="THW15" s="964"/>
      <c r="THX15" s="964"/>
      <c r="THY15" s="965"/>
      <c r="THZ15" s="966"/>
      <c r="TIA15" s="964"/>
      <c r="TIB15" s="964"/>
      <c r="TIC15" s="965"/>
      <c r="TID15" s="966"/>
      <c r="TIE15" s="964"/>
      <c r="TIF15" s="964"/>
      <c r="TIG15" s="965"/>
      <c r="TIH15" s="966"/>
      <c r="TII15" s="964"/>
      <c r="TIJ15" s="964"/>
      <c r="TIK15" s="965"/>
      <c r="TIL15" s="966"/>
      <c r="TIM15" s="964"/>
      <c r="TIN15" s="964"/>
      <c r="TIO15" s="965"/>
      <c r="TIP15" s="966"/>
      <c r="TIQ15" s="964"/>
      <c r="TIR15" s="964"/>
      <c r="TIS15" s="965"/>
      <c r="TIT15" s="966"/>
      <c r="TIU15" s="964"/>
      <c r="TIV15" s="964"/>
      <c r="TIW15" s="965"/>
      <c r="TIX15" s="966"/>
      <c r="TIY15" s="964"/>
      <c r="TIZ15" s="964"/>
      <c r="TJA15" s="965"/>
      <c r="TJB15" s="966"/>
      <c r="TJC15" s="964"/>
      <c r="TJD15" s="964"/>
      <c r="TJE15" s="965"/>
      <c r="TJF15" s="966"/>
      <c r="TJG15" s="964"/>
      <c r="TJH15" s="964"/>
      <c r="TJI15" s="965"/>
      <c r="TJJ15" s="966"/>
      <c r="TJK15" s="964"/>
      <c r="TJL15" s="964"/>
      <c r="TJM15" s="965"/>
      <c r="TJN15" s="966"/>
      <c r="TJO15" s="964"/>
      <c r="TJP15" s="964"/>
      <c r="TJQ15" s="965"/>
      <c r="TJR15" s="966"/>
      <c r="TJS15" s="964"/>
      <c r="TJT15" s="964"/>
      <c r="TJU15" s="965"/>
      <c r="TJV15" s="966"/>
      <c r="TJW15" s="964"/>
      <c r="TJX15" s="964"/>
      <c r="TJY15" s="965"/>
      <c r="TJZ15" s="966"/>
      <c r="TKA15" s="964"/>
      <c r="TKB15" s="964"/>
      <c r="TKC15" s="965"/>
      <c r="TKD15" s="966"/>
      <c r="TKE15" s="964"/>
      <c r="TKF15" s="964"/>
      <c r="TKG15" s="965"/>
      <c r="TKH15" s="966"/>
      <c r="TKI15" s="964"/>
      <c r="TKJ15" s="964"/>
      <c r="TKK15" s="965"/>
      <c r="TKL15" s="966"/>
      <c r="TKM15" s="964"/>
      <c r="TKN15" s="964"/>
      <c r="TKO15" s="965"/>
      <c r="TKP15" s="966"/>
      <c r="TKQ15" s="964"/>
      <c r="TKR15" s="964"/>
      <c r="TKS15" s="965"/>
      <c r="TKT15" s="966"/>
      <c r="TKU15" s="964"/>
      <c r="TKV15" s="964"/>
      <c r="TKW15" s="965"/>
      <c r="TKX15" s="966"/>
      <c r="TKY15" s="964"/>
      <c r="TKZ15" s="964"/>
      <c r="TLA15" s="965"/>
      <c r="TLB15" s="966"/>
      <c r="TLC15" s="964"/>
      <c r="TLD15" s="964"/>
      <c r="TLE15" s="965"/>
      <c r="TLF15" s="966"/>
      <c r="TLG15" s="964"/>
      <c r="TLH15" s="964"/>
      <c r="TLI15" s="965"/>
      <c r="TLJ15" s="966"/>
      <c r="TLK15" s="964"/>
      <c r="TLL15" s="964"/>
      <c r="TLM15" s="965"/>
      <c r="TLN15" s="966"/>
      <c r="TLO15" s="964"/>
      <c r="TLP15" s="964"/>
      <c r="TLQ15" s="965"/>
      <c r="TLR15" s="966"/>
      <c r="TLS15" s="964"/>
      <c r="TLT15" s="964"/>
      <c r="TLU15" s="965"/>
      <c r="TLV15" s="966"/>
      <c r="TLW15" s="964"/>
      <c r="TLX15" s="964"/>
      <c r="TLY15" s="965"/>
      <c r="TLZ15" s="966"/>
      <c r="TMA15" s="964"/>
      <c r="TMB15" s="964"/>
      <c r="TMC15" s="965"/>
      <c r="TMD15" s="966"/>
      <c r="TME15" s="964"/>
      <c r="TMF15" s="964"/>
      <c r="TMG15" s="965"/>
      <c r="TMH15" s="966"/>
      <c r="TMI15" s="964"/>
      <c r="TMJ15" s="964"/>
      <c r="TMK15" s="965"/>
      <c r="TML15" s="966"/>
      <c r="TMM15" s="964"/>
      <c r="TMN15" s="964"/>
      <c r="TMO15" s="965"/>
      <c r="TMP15" s="966"/>
      <c r="TMQ15" s="964"/>
      <c r="TMR15" s="964"/>
      <c r="TMS15" s="965"/>
      <c r="TMT15" s="966"/>
      <c r="TMU15" s="964"/>
      <c r="TMV15" s="964"/>
      <c r="TMW15" s="965"/>
      <c r="TMX15" s="966"/>
      <c r="TMY15" s="964"/>
      <c r="TMZ15" s="964"/>
      <c r="TNA15" s="965"/>
      <c r="TNB15" s="966"/>
      <c r="TNC15" s="964"/>
      <c r="TND15" s="964"/>
      <c r="TNE15" s="965"/>
      <c r="TNF15" s="966"/>
      <c r="TNG15" s="964"/>
      <c r="TNH15" s="964"/>
      <c r="TNI15" s="965"/>
      <c r="TNJ15" s="966"/>
      <c r="TNK15" s="964"/>
      <c r="TNL15" s="964"/>
      <c r="TNM15" s="965"/>
      <c r="TNN15" s="966"/>
      <c r="TNO15" s="964"/>
      <c r="TNP15" s="964"/>
      <c r="TNQ15" s="965"/>
      <c r="TNR15" s="966"/>
      <c r="TNS15" s="964"/>
      <c r="TNT15" s="964"/>
      <c r="TNU15" s="965"/>
      <c r="TNV15" s="966"/>
      <c r="TNW15" s="964"/>
      <c r="TNX15" s="964"/>
      <c r="TNY15" s="965"/>
      <c r="TNZ15" s="966"/>
      <c r="TOA15" s="964"/>
      <c r="TOB15" s="964"/>
      <c r="TOC15" s="965"/>
      <c r="TOD15" s="966"/>
      <c r="TOE15" s="964"/>
      <c r="TOF15" s="964"/>
      <c r="TOG15" s="965"/>
      <c r="TOH15" s="966"/>
      <c r="TOI15" s="964"/>
      <c r="TOJ15" s="964"/>
      <c r="TOK15" s="965"/>
      <c r="TOL15" s="966"/>
      <c r="TOM15" s="964"/>
      <c r="TON15" s="964"/>
      <c r="TOO15" s="965"/>
      <c r="TOP15" s="966"/>
      <c r="TOQ15" s="964"/>
      <c r="TOR15" s="964"/>
      <c r="TOS15" s="965"/>
      <c r="TOT15" s="966"/>
      <c r="TOU15" s="964"/>
      <c r="TOV15" s="964"/>
      <c r="TOW15" s="965"/>
      <c r="TOX15" s="966"/>
      <c r="TOY15" s="964"/>
      <c r="TOZ15" s="964"/>
      <c r="TPA15" s="965"/>
      <c r="TPB15" s="966"/>
      <c r="TPC15" s="964"/>
      <c r="TPD15" s="964"/>
      <c r="TPE15" s="965"/>
      <c r="TPF15" s="966"/>
      <c r="TPG15" s="964"/>
      <c r="TPH15" s="964"/>
      <c r="TPI15" s="965"/>
      <c r="TPJ15" s="966"/>
      <c r="TPK15" s="964"/>
      <c r="TPL15" s="964"/>
      <c r="TPM15" s="965"/>
      <c r="TPN15" s="966"/>
      <c r="TPO15" s="964"/>
      <c r="TPP15" s="964"/>
      <c r="TPQ15" s="965"/>
      <c r="TPR15" s="966"/>
      <c r="TPS15" s="964"/>
      <c r="TPT15" s="964"/>
      <c r="TPU15" s="965"/>
      <c r="TPV15" s="966"/>
      <c r="TPW15" s="964"/>
      <c r="TPX15" s="964"/>
      <c r="TPY15" s="965"/>
      <c r="TPZ15" s="966"/>
      <c r="TQA15" s="964"/>
      <c r="TQB15" s="964"/>
      <c r="TQC15" s="965"/>
      <c r="TQD15" s="966"/>
      <c r="TQE15" s="964"/>
      <c r="TQF15" s="964"/>
      <c r="TQG15" s="965"/>
      <c r="TQH15" s="966"/>
      <c r="TQI15" s="964"/>
      <c r="TQJ15" s="964"/>
      <c r="TQK15" s="965"/>
      <c r="TQL15" s="966"/>
      <c r="TQM15" s="964"/>
      <c r="TQN15" s="964"/>
      <c r="TQO15" s="965"/>
      <c r="TQP15" s="966"/>
      <c r="TQQ15" s="964"/>
      <c r="TQR15" s="964"/>
      <c r="TQS15" s="965"/>
      <c r="TQT15" s="966"/>
      <c r="TQU15" s="964"/>
      <c r="TQV15" s="964"/>
      <c r="TQW15" s="965"/>
      <c r="TQX15" s="966"/>
      <c r="TQY15" s="964"/>
      <c r="TQZ15" s="964"/>
      <c r="TRA15" s="965"/>
      <c r="TRB15" s="966"/>
      <c r="TRC15" s="964"/>
      <c r="TRD15" s="964"/>
      <c r="TRE15" s="965"/>
      <c r="TRF15" s="966"/>
      <c r="TRG15" s="964"/>
      <c r="TRH15" s="964"/>
      <c r="TRI15" s="965"/>
      <c r="TRJ15" s="966"/>
      <c r="TRK15" s="964"/>
      <c r="TRL15" s="964"/>
      <c r="TRM15" s="965"/>
      <c r="TRN15" s="966"/>
      <c r="TRO15" s="964"/>
      <c r="TRP15" s="964"/>
      <c r="TRQ15" s="965"/>
      <c r="TRR15" s="966"/>
      <c r="TRS15" s="964"/>
      <c r="TRT15" s="964"/>
      <c r="TRU15" s="965"/>
      <c r="TRV15" s="966"/>
      <c r="TRW15" s="964"/>
      <c r="TRX15" s="964"/>
      <c r="TRY15" s="965"/>
      <c r="TRZ15" s="966"/>
      <c r="TSA15" s="964"/>
      <c r="TSB15" s="964"/>
      <c r="TSC15" s="965"/>
      <c r="TSD15" s="966"/>
      <c r="TSE15" s="964"/>
      <c r="TSF15" s="964"/>
      <c r="TSG15" s="965"/>
      <c r="TSH15" s="966"/>
      <c r="TSI15" s="964"/>
      <c r="TSJ15" s="964"/>
      <c r="TSK15" s="965"/>
      <c r="TSL15" s="966"/>
      <c r="TSM15" s="964"/>
      <c r="TSN15" s="964"/>
      <c r="TSO15" s="965"/>
      <c r="TSP15" s="966"/>
      <c r="TSQ15" s="964"/>
      <c r="TSR15" s="964"/>
      <c r="TSS15" s="965"/>
      <c r="TST15" s="966"/>
      <c r="TSU15" s="964"/>
      <c r="TSV15" s="964"/>
      <c r="TSW15" s="965"/>
      <c r="TSX15" s="966"/>
      <c r="TSY15" s="964"/>
      <c r="TSZ15" s="964"/>
      <c r="TTA15" s="965"/>
      <c r="TTB15" s="966"/>
      <c r="TTC15" s="964"/>
      <c r="TTD15" s="964"/>
      <c r="TTE15" s="965"/>
      <c r="TTF15" s="966"/>
      <c r="TTG15" s="964"/>
      <c r="TTH15" s="964"/>
      <c r="TTI15" s="965"/>
      <c r="TTJ15" s="966"/>
      <c r="TTK15" s="964"/>
      <c r="TTL15" s="964"/>
      <c r="TTM15" s="965"/>
      <c r="TTN15" s="966"/>
      <c r="TTO15" s="964"/>
      <c r="TTP15" s="964"/>
      <c r="TTQ15" s="965"/>
      <c r="TTR15" s="966"/>
      <c r="TTS15" s="964"/>
      <c r="TTT15" s="964"/>
      <c r="TTU15" s="965"/>
      <c r="TTV15" s="966"/>
      <c r="TTW15" s="964"/>
      <c r="TTX15" s="964"/>
      <c r="TTY15" s="965"/>
      <c r="TTZ15" s="966"/>
      <c r="TUA15" s="964"/>
      <c r="TUB15" s="964"/>
      <c r="TUC15" s="965"/>
      <c r="TUD15" s="966"/>
      <c r="TUE15" s="964"/>
      <c r="TUF15" s="964"/>
      <c r="TUG15" s="965"/>
      <c r="TUH15" s="966"/>
      <c r="TUI15" s="964"/>
      <c r="TUJ15" s="964"/>
      <c r="TUK15" s="965"/>
      <c r="TUL15" s="966"/>
      <c r="TUM15" s="964"/>
      <c r="TUN15" s="964"/>
      <c r="TUO15" s="965"/>
      <c r="TUP15" s="966"/>
      <c r="TUQ15" s="964"/>
      <c r="TUR15" s="964"/>
      <c r="TUS15" s="965"/>
      <c r="TUT15" s="966"/>
      <c r="TUU15" s="964"/>
      <c r="TUV15" s="964"/>
      <c r="TUW15" s="965"/>
      <c r="TUX15" s="966"/>
      <c r="TUY15" s="964"/>
      <c r="TUZ15" s="964"/>
      <c r="TVA15" s="965"/>
      <c r="TVB15" s="966"/>
      <c r="TVC15" s="964"/>
      <c r="TVD15" s="964"/>
      <c r="TVE15" s="965"/>
      <c r="TVF15" s="966"/>
      <c r="TVG15" s="964"/>
      <c r="TVH15" s="964"/>
      <c r="TVI15" s="965"/>
      <c r="TVJ15" s="966"/>
      <c r="TVK15" s="964"/>
      <c r="TVL15" s="964"/>
      <c r="TVM15" s="965"/>
      <c r="TVN15" s="966"/>
      <c r="TVO15" s="964"/>
      <c r="TVP15" s="964"/>
      <c r="TVQ15" s="965"/>
      <c r="TVR15" s="966"/>
      <c r="TVS15" s="964"/>
      <c r="TVT15" s="964"/>
      <c r="TVU15" s="965"/>
      <c r="TVV15" s="966"/>
      <c r="TVW15" s="964"/>
      <c r="TVX15" s="964"/>
      <c r="TVY15" s="965"/>
      <c r="TVZ15" s="966"/>
      <c r="TWA15" s="964"/>
      <c r="TWB15" s="964"/>
      <c r="TWC15" s="965"/>
      <c r="TWD15" s="966"/>
      <c r="TWE15" s="964"/>
      <c r="TWF15" s="964"/>
      <c r="TWG15" s="965"/>
      <c r="TWH15" s="966"/>
      <c r="TWI15" s="964"/>
      <c r="TWJ15" s="964"/>
      <c r="TWK15" s="965"/>
      <c r="TWL15" s="966"/>
      <c r="TWM15" s="964"/>
      <c r="TWN15" s="964"/>
      <c r="TWO15" s="965"/>
      <c r="TWP15" s="966"/>
      <c r="TWQ15" s="964"/>
      <c r="TWR15" s="964"/>
      <c r="TWS15" s="965"/>
      <c r="TWT15" s="966"/>
      <c r="TWU15" s="964"/>
      <c r="TWV15" s="964"/>
      <c r="TWW15" s="965"/>
      <c r="TWX15" s="966"/>
      <c r="TWY15" s="964"/>
      <c r="TWZ15" s="964"/>
      <c r="TXA15" s="965"/>
      <c r="TXB15" s="966"/>
      <c r="TXC15" s="964"/>
      <c r="TXD15" s="964"/>
      <c r="TXE15" s="965"/>
      <c r="TXF15" s="966"/>
      <c r="TXG15" s="964"/>
      <c r="TXH15" s="964"/>
      <c r="TXI15" s="965"/>
      <c r="TXJ15" s="966"/>
      <c r="TXK15" s="964"/>
      <c r="TXL15" s="964"/>
      <c r="TXM15" s="965"/>
      <c r="TXN15" s="966"/>
      <c r="TXO15" s="964"/>
      <c r="TXP15" s="964"/>
      <c r="TXQ15" s="965"/>
      <c r="TXR15" s="966"/>
      <c r="TXS15" s="964"/>
      <c r="TXT15" s="964"/>
      <c r="TXU15" s="965"/>
      <c r="TXV15" s="966"/>
      <c r="TXW15" s="964"/>
      <c r="TXX15" s="964"/>
      <c r="TXY15" s="965"/>
      <c r="TXZ15" s="966"/>
      <c r="TYA15" s="964"/>
      <c r="TYB15" s="964"/>
      <c r="TYC15" s="965"/>
      <c r="TYD15" s="966"/>
      <c r="TYE15" s="964"/>
      <c r="TYF15" s="964"/>
      <c r="TYG15" s="965"/>
      <c r="TYH15" s="966"/>
      <c r="TYI15" s="964"/>
      <c r="TYJ15" s="964"/>
      <c r="TYK15" s="965"/>
      <c r="TYL15" s="966"/>
      <c r="TYM15" s="964"/>
      <c r="TYN15" s="964"/>
      <c r="TYO15" s="965"/>
      <c r="TYP15" s="966"/>
      <c r="TYQ15" s="964"/>
      <c r="TYR15" s="964"/>
      <c r="TYS15" s="965"/>
      <c r="TYT15" s="966"/>
      <c r="TYU15" s="964"/>
      <c r="TYV15" s="964"/>
      <c r="TYW15" s="965"/>
      <c r="TYX15" s="966"/>
      <c r="TYY15" s="964"/>
      <c r="TYZ15" s="964"/>
      <c r="TZA15" s="965"/>
      <c r="TZB15" s="966"/>
      <c r="TZC15" s="964"/>
      <c r="TZD15" s="964"/>
      <c r="TZE15" s="965"/>
      <c r="TZF15" s="966"/>
      <c r="TZG15" s="964"/>
      <c r="TZH15" s="964"/>
      <c r="TZI15" s="965"/>
      <c r="TZJ15" s="966"/>
      <c r="TZK15" s="964"/>
      <c r="TZL15" s="964"/>
      <c r="TZM15" s="965"/>
      <c r="TZN15" s="966"/>
      <c r="TZO15" s="964"/>
      <c r="TZP15" s="964"/>
      <c r="TZQ15" s="965"/>
      <c r="TZR15" s="966"/>
      <c r="TZS15" s="964"/>
      <c r="TZT15" s="964"/>
      <c r="TZU15" s="965"/>
      <c r="TZV15" s="966"/>
      <c r="TZW15" s="964"/>
      <c r="TZX15" s="964"/>
      <c r="TZY15" s="965"/>
      <c r="TZZ15" s="966"/>
      <c r="UAA15" s="964"/>
      <c r="UAB15" s="964"/>
      <c r="UAC15" s="965"/>
      <c r="UAD15" s="966"/>
      <c r="UAE15" s="964"/>
      <c r="UAF15" s="964"/>
      <c r="UAG15" s="965"/>
      <c r="UAH15" s="966"/>
      <c r="UAI15" s="964"/>
      <c r="UAJ15" s="964"/>
      <c r="UAK15" s="965"/>
      <c r="UAL15" s="966"/>
      <c r="UAM15" s="964"/>
      <c r="UAN15" s="964"/>
      <c r="UAO15" s="965"/>
      <c r="UAP15" s="966"/>
      <c r="UAQ15" s="964"/>
      <c r="UAR15" s="964"/>
      <c r="UAS15" s="965"/>
      <c r="UAT15" s="966"/>
      <c r="UAU15" s="964"/>
      <c r="UAV15" s="964"/>
      <c r="UAW15" s="965"/>
      <c r="UAX15" s="966"/>
      <c r="UAY15" s="964"/>
      <c r="UAZ15" s="964"/>
      <c r="UBA15" s="965"/>
      <c r="UBB15" s="966"/>
      <c r="UBC15" s="964"/>
      <c r="UBD15" s="964"/>
      <c r="UBE15" s="965"/>
      <c r="UBF15" s="966"/>
      <c r="UBG15" s="964"/>
      <c r="UBH15" s="964"/>
      <c r="UBI15" s="965"/>
      <c r="UBJ15" s="966"/>
      <c r="UBK15" s="964"/>
      <c r="UBL15" s="964"/>
      <c r="UBM15" s="965"/>
      <c r="UBN15" s="966"/>
      <c r="UBO15" s="964"/>
      <c r="UBP15" s="964"/>
      <c r="UBQ15" s="965"/>
      <c r="UBR15" s="966"/>
      <c r="UBS15" s="964"/>
      <c r="UBT15" s="964"/>
      <c r="UBU15" s="965"/>
      <c r="UBV15" s="966"/>
      <c r="UBW15" s="964"/>
      <c r="UBX15" s="964"/>
      <c r="UBY15" s="965"/>
      <c r="UBZ15" s="966"/>
      <c r="UCA15" s="964"/>
      <c r="UCB15" s="964"/>
      <c r="UCC15" s="965"/>
      <c r="UCD15" s="966"/>
      <c r="UCE15" s="964"/>
      <c r="UCF15" s="964"/>
      <c r="UCG15" s="965"/>
      <c r="UCH15" s="966"/>
      <c r="UCI15" s="964"/>
      <c r="UCJ15" s="964"/>
      <c r="UCK15" s="965"/>
      <c r="UCL15" s="966"/>
      <c r="UCM15" s="964"/>
      <c r="UCN15" s="964"/>
      <c r="UCO15" s="965"/>
      <c r="UCP15" s="966"/>
      <c r="UCQ15" s="964"/>
      <c r="UCR15" s="964"/>
      <c r="UCS15" s="965"/>
      <c r="UCT15" s="966"/>
      <c r="UCU15" s="964"/>
      <c r="UCV15" s="964"/>
      <c r="UCW15" s="965"/>
      <c r="UCX15" s="966"/>
      <c r="UCY15" s="964"/>
      <c r="UCZ15" s="964"/>
      <c r="UDA15" s="965"/>
      <c r="UDB15" s="966"/>
      <c r="UDC15" s="964"/>
      <c r="UDD15" s="964"/>
      <c r="UDE15" s="965"/>
      <c r="UDF15" s="966"/>
      <c r="UDG15" s="964"/>
      <c r="UDH15" s="964"/>
      <c r="UDI15" s="965"/>
      <c r="UDJ15" s="966"/>
      <c r="UDK15" s="964"/>
      <c r="UDL15" s="964"/>
      <c r="UDM15" s="965"/>
      <c r="UDN15" s="966"/>
      <c r="UDO15" s="964"/>
      <c r="UDP15" s="964"/>
      <c r="UDQ15" s="965"/>
      <c r="UDR15" s="966"/>
      <c r="UDS15" s="964"/>
      <c r="UDT15" s="964"/>
      <c r="UDU15" s="965"/>
      <c r="UDV15" s="966"/>
      <c r="UDW15" s="964"/>
      <c r="UDX15" s="964"/>
      <c r="UDY15" s="965"/>
      <c r="UDZ15" s="966"/>
      <c r="UEA15" s="964"/>
      <c r="UEB15" s="964"/>
      <c r="UEC15" s="965"/>
      <c r="UED15" s="966"/>
      <c r="UEE15" s="964"/>
      <c r="UEF15" s="964"/>
      <c r="UEG15" s="965"/>
      <c r="UEH15" s="966"/>
      <c r="UEI15" s="964"/>
      <c r="UEJ15" s="964"/>
      <c r="UEK15" s="965"/>
      <c r="UEL15" s="966"/>
      <c r="UEM15" s="964"/>
      <c r="UEN15" s="964"/>
      <c r="UEO15" s="965"/>
      <c r="UEP15" s="966"/>
      <c r="UEQ15" s="964"/>
      <c r="UER15" s="964"/>
      <c r="UES15" s="965"/>
      <c r="UET15" s="966"/>
      <c r="UEU15" s="964"/>
      <c r="UEV15" s="964"/>
      <c r="UEW15" s="965"/>
      <c r="UEX15" s="966"/>
      <c r="UEY15" s="964"/>
      <c r="UEZ15" s="964"/>
      <c r="UFA15" s="965"/>
      <c r="UFB15" s="966"/>
      <c r="UFC15" s="964"/>
      <c r="UFD15" s="964"/>
      <c r="UFE15" s="965"/>
      <c r="UFF15" s="966"/>
      <c r="UFG15" s="964"/>
      <c r="UFH15" s="964"/>
      <c r="UFI15" s="965"/>
      <c r="UFJ15" s="966"/>
      <c r="UFK15" s="964"/>
      <c r="UFL15" s="964"/>
      <c r="UFM15" s="965"/>
      <c r="UFN15" s="966"/>
      <c r="UFO15" s="964"/>
      <c r="UFP15" s="964"/>
      <c r="UFQ15" s="965"/>
      <c r="UFR15" s="966"/>
      <c r="UFS15" s="964"/>
      <c r="UFT15" s="964"/>
      <c r="UFU15" s="965"/>
      <c r="UFV15" s="966"/>
      <c r="UFW15" s="964"/>
      <c r="UFX15" s="964"/>
      <c r="UFY15" s="965"/>
      <c r="UFZ15" s="966"/>
      <c r="UGA15" s="964"/>
      <c r="UGB15" s="964"/>
      <c r="UGC15" s="965"/>
      <c r="UGD15" s="966"/>
      <c r="UGE15" s="964"/>
      <c r="UGF15" s="964"/>
      <c r="UGG15" s="965"/>
      <c r="UGH15" s="966"/>
      <c r="UGI15" s="964"/>
      <c r="UGJ15" s="964"/>
      <c r="UGK15" s="965"/>
      <c r="UGL15" s="966"/>
      <c r="UGM15" s="964"/>
      <c r="UGN15" s="964"/>
      <c r="UGO15" s="965"/>
      <c r="UGP15" s="966"/>
      <c r="UGQ15" s="964"/>
      <c r="UGR15" s="964"/>
      <c r="UGS15" s="965"/>
      <c r="UGT15" s="966"/>
      <c r="UGU15" s="964"/>
      <c r="UGV15" s="964"/>
      <c r="UGW15" s="965"/>
      <c r="UGX15" s="966"/>
      <c r="UGY15" s="964"/>
      <c r="UGZ15" s="964"/>
      <c r="UHA15" s="965"/>
      <c r="UHB15" s="966"/>
      <c r="UHC15" s="964"/>
      <c r="UHD15" s="964"/>
      <c r="UHE15" s="965"/>
      <c r="UHF15" s="966"/>
      <c r="UHG15" s="964"/>
      <c r="UHH15" s="964"/>
      <c r="UHI15" s="965"/>
      <c r="UHJ15" s="966"/>
      <c r="UHK15" s="964"/>
      <c r="UHL15" s="964"/>
      <c r="UHM15" s="965"/>
      <c r="UHN15" s="966"/>
      <c r="UHO15" s="964"/>
      <c r="UHP15" s="964"/>
      <c r="UHQ15" s="965"/>
      <c r="UHR15" s="966"/>
      <c r="UHS15" s="964"/>
      <c r="UHT15" s="964"/>
      <c r="UHU15" s="965"/>
      <c r="UHV15" s="966"/>
      <c r="UHW15" s="964"/>
      <c r="UHX15" s="964"/>
      <c r="UHY15" s="965"/>
      <c r="UHZ15" s="966"/>
      <c r="UIA15" s="964"/>
      <c r="UIB15" s="964"/>
      <c r="UIC15" s="965"/>
      <c r="UID15" s="966"/>
      <c r="UIE15" s="964"/>
      <c r="UIF15" s="964"/>
      <c r="UIG15" s="965"/>
      <c r="UIH15" s="966"/>
      <c r="UII15" s="964"/>
      <c r="UIJ15" s="964"/>
      <c r="UIK15" s="965"/>
      <c r="UIL15" s="966"/>
      <c r="UIM15" s="964"/>
      <c r="UIN15" s="964"/>
      <c r="UIO15" s="965"/>
      <c r="UIP15" s="966"/>
      <c r="UIQ15" s="964"/>
      <c r="UIR15" s="964"/>
      <c r="UIS15" s="965"/>
      <c r="UIT15" s="966"/>
      <c r="UIU15" s="964"/>
      <c r="UIV15" s="964"/>
      <c r="UIW15" s="965"/>
      <c r="UIX15" s="966"/>
      <c r="UIY15" s="964"/>
      <c r="UIZ15" s="964"/>
      <c r="UJA15" s="965"/>
      <c r="UJB15" s="966"/>
      <c r="UJC15" s="964"/>
      <c r="UJD15" s="964"/>
      <c r="UJE15" s="965"/>
      <c r="UJF15" s="966"/>
      <c r="UJG15" s="964"/>
      <c r="UJH15" s="964"/>
      <c r="UJI15" s="965"/>
      <c r="UJJ15" s="966"/>
      <c r="UJK15" s="964"/>
      <c r="UJL15" s="964"/>
      <c r="UJM15" s="965"/>
      <c r="UJN15" s="966"/>
      <c r="UJO15" s="964"/>
      <c r="UJP15" s="964"/>
      <c r="UJQ15" s="965"/>
      <c r="UJR15" s="966"/>
      <c r="UJS15" s="964"/>
      <c r="UJT15" s="964"/>
      <c r="UJU15" s="965"/>
      <c r="UJV15" s="966"/>
      <c r="UJW15" s="964"/>
      <c r="UJX15" s="964"/>
      <c r="UJY15" s="965"/>
      <c r="UJZ15" s="966"/>
      <c r="UKA15" s="964"/>
      <c r="UKB15" s="964"/>
      <c r="UKC15" s="965"/>
      <c r="UKD15" s="966"/>
      <c r="UKE15" s="964"/>
      <c r="UKF15" s="964"/>
      <c r="UKG15" s="965"/>
      <c r="UKH15" s="966"/>
      <c r="UKI15" s="964"/>
      <c r="UKJ15" s="964"/>
      <c r="UKK15" s="965"/>
      <c r="UKL15" s="966"/>
      <c r="UKM15" s="964"/>
      <c r="UKN15" s="964"/>
      <c r="UKO15" s="965"/>
      <c r="UKP15" s="966"/>
      <c r="UKQ15" s="964"/>
      <c r="UKR15" s="964"/>
      <c r="UKS15" s="965"/>
      <c r="UKT15" s="966"/>
      <c r="UKU15" s="964"/>
      <c r="UKV15" s="964"/>
      <c r="UKW15" s="965"/>
      <c r="UKX15" s="966"/>
      <c r="UKY15" s="964"/>
      <c r="UKZ15" s="964"/>
      <c r="ULA15" s="965"/>
      <c r="ULB15" s="966"/>
      <c r="ULC15" s="964"/>
      <c r="ULD15" s="964"/>
      <c r="ULE15" s="965"/>
      <c r="ULF15" s="966"/>
      <c r="ULG15" s="964"/>
      <c r="ULH15" s="964"/>
      <c r="ULI15" s="965"/>
      <c r="ULJ15" s="966"/>
      <c r="ULK15" s="964"/>
      <c r="ULL15" s="964"/>
      <c r="ULM15" s="965"/>
      <c r="ULN15" s="966"/>
      <c r="ULO15" s="964"/>
      <c r="ULP15" s="964"/>
      <c r="ULQ15" s="965"/>
      <c r="ULR15" s="966"/>
      <c r="ULS15" s="964"/>
      <c r="ULT15" s="964"/>
      <c r="ULU15" s="965"/>
      <c r="ULV15" s="966"/>
      <c r="ULW15" s="964"/>
      <c r="ULX15" s="964"/>
      <c r="ULY15" s="965"/>
      <c r="ULZ15" s="966"/>
      <c r="UMA15" s="964"/>
      <c r="UMB15" s="964"/>
      <c r="UMC15" s="965"/>
      <c r="UMD15" s="966"/>
      <c r="UME15" s="964"/>
      <c r="UMF15" s="964"/>
      <c r="UMG15" s="965"/>
      <c r="UMH15" s="966"/>
      <c r="UMI15" s="964"/>
      <c r="UMJ15" s="964"/>
      <c r="UMK15" s="965"/>
      <c r="UML15" s="966"/>
      <c r="UMM15" s="964"/>
      <c r="UMN15" s="964"/>
      <c r="UMO15" s="965"/>
      <c r="UMP15" s="966"/>
      <c r="UMQ15" s="964"/>
      <c r="UMR15" s="964"/>
      <c r="UMS15" s="965"/>
      <c r="UMT15" s="966"/>
      <c r="UMU15" s="964"/>
      <c r="UMV15" s="964"/>
      <c r="UMW15" s="965"/>
      <c r="UMX15" s="966"/>
      <c r="UMY15" s="964"/>
      <c r="UMZ15" s="964"/>
      <c r="UNA15" s="965"/>
      <c r="UNB15" s="966"/>
      <c r="UNC15" s="964"/>
      <c r="UND15" s="964"/>
      <c r="UNE15" s="965"/>
      <c r="UNF15" s="966"/>
      <c r="UNG15" s="964"/>
      <c r="UNH15" s="964"/>
      <c r="UNI15" s="965"/>
      <c r="UNJ15" s="966"/>
      <c r="UNK15" s="964"/>
      <c r="UNL15" s="964"/>
      <c r="UNM15" s="965"/>
      <c r="UNN15" s="966"/>
      <c r="UNO15" s="964"/>
      <c r="UNP15" s="964"/>
      <c r="UNQ15" s="965"/>
      <c r="UNR15" s="966"/>
      <c r="UNS15" s="964"/>
      <c r="UNT15" s="964"/>
      <c r="UNU15" s="965"/>
      <c r="UNV15" s="966"/>
      <c r="UNW15" s="964"/>
      <c r="UNX15" s="964"/>
      <c r="UNY15" s="965"/>
      <c r="UNZ15" s="966"/>
      <c r="UOA15" s="964"/>
      <c r="UOB15" s="964"/>
      <c r="UOC15" s="965"/>
      <c r="UOD15" s="966"/>
      <c r="UOE15" s="964"/>
      <c r="UOF15" s="964"/>
      <c r="UOG15" s="965"/>
      <c r="UOH15" s="966"/>
      <c r="UOI15" s="964"/>
      <c r="UOJ15" s="964"/>
      <c r="UOK15" s="965"/>
      <c r="UOL15" s="966"/>
      <c r="UOM15" s="964"/>
      <c r="UON15" s="964"/>
      <c r="UOO15" s="965"/>
      <c r="UOP15" s="966"/>
      <c r="UOQ15" s="964"/>
      <c r="UOR15" s="964"/>
      <c r="UOS15" s="965"/>
      <c r="UOT15" s="966"/>
      <c r="UOU15" s="964"/>
      <c r="UOV15" s="964"/>
      <c r="UOW15" s="965"/>
      <c r="UOX15" s="966"/>
      <c r="UOY15" s="964"/>
      <c r="UOZ15" s="964"/>
      <c r="UPA15" s="965"/>
      <c r="UPB15" s="966"/>
      <c r="UPC15" s="964"/>
      <c r="UPD15" s="964"/>
      <c r="UPE15" s="965"/>
      <c r="UPF15" s="966"/>
      <c r="UPG15" s="964"/>
      <c r="UPH15" s="964"/>
      <c r="UPI15" s="965"/>
      <c r="UPJ15" s="966"/>
      <c r="UPK15" s="964"/>
      <c r="UPL15" s="964"/>
      <c r="UPM15" s="965"/>
      <c r="UPN15" s="966"/>
      <c r="UPO15" s="964"/>
      <c r="UPP15" s="964"/>
      <c r="UPQ15" s="965"/>
      <c r="UPR15" s="966"/>
      <c r="UPS15" s="964"/>
      <c r="UPT15" s="964"/>
      <c r="UPU15" s="965"/>
      <c r="UPV15" s="966"/>
      <c r="UPW15" s="964"/>
      <c r="UPX15" s="964"/>
      <c r="UPY15" s="965"/>
      <c r="UPZ15" s="966"/>
      <c r="UQA15" s="964"/>
      <c r="UQB15" s="964"/>
      <c r="UQC15" s="965"/>
      <c r="UQD15" s="966"/>
      <c r="UQE15" s="964"/>
      <c r="UQF15" s="964"/>
      <c r="UQG15" s="965"/>
      <c r="UQH15" s="966"/>
      <c r="UQI15" s="964"/>
      <c r="UQJ15" s="964"/>
      <c r="UQK15" s="965"/>
      <c r="UQL15" s="966"/>
      <c r="UQM15" s="964"/>
      <c r="UQN15" s="964"/>
      <c r="UQO15" s="965"/>
      <c r="UQP15" s="966"/>
      <c r="UQQ15" s="964"/>
      <c r="UQR15" s="964"/>
      <c r="UQS15" s="965"/>
      <c r="UQT15" s="966"/>
      <c r="UQU15" s="964"/>
      <c r="UQV15" s="964"/>
      <c r="UQW15" s="965"/>
      <c r="UQX15" s="966"/>
      <c r="UQY15" s="964"/>
      <c r="UQZ15" s="964"/>
      <c r="URA15" s="965"/>
      <c r="URB15" s="966"/>
      <c r="URC15" s="964"/>
      <c r="URD15" s="964"/>
      <c r="URE15" s="965"/>
      <c r="URF15" s="966"/>
      <c r="URG15" s="964"/>
      <c r="URH15" s="964"/>
      <c r="URI15" s="965"/>
      <c r="URJ15" s="966"/>
      <c r="URK15" s="964"/>
      <c r="URL15" s="964"/>
      <c r="URM15" s="965"/>
      <c r="URN15" s="966"/>
      <c r="URO15" s="964"/>
      <c r="URP15" s="964"/>
      <c r="URQ15" s="965"/>
      <c r="URR15" s="966"/>
      <c r="URS15" s="964"/>
      <c r="URT15" s="964"/>
      <c r="URU15" s="965"/>
      <c r="URV15" s="966"/>
      <c r="URW15" s="964"/>
      <c r="URX15" s="964"/>
      <c r="URY15" s="965"/>
      <c r="URZ15" s="966"/>
      <c r="USA15" s="964"/>
      <c r="USB15" s="964"/>
      <c r="USC15" s="965"/>
      <c r="USD15" s="966"/>
      <c r="USE15" s="964"/>
      <c r="USF15" s="964"/>
      <c r="USG15" s="965"/>
      <c r="USH15" s="966"/>
      <c r="USI15" s="964"/>
      <c r="USJ15" s="964"/>
      <c r="USK15" s="965"/>
      <c r="USL15" s="966"/>
      <c r="USM15" s="964"/>
      <c r="USN15" s="964"/>
      <c r="USO15" s="965"/>
      <c r="USP15" s="966"/>
      <c r="USQ15" s="964"/>
      <c r="USR15" s="964"/>
      <c r="USS15" s="965"/>
      <c r="UST15" s="966"/>
      <c r="USU15" s="964"/>
      <c r="USV15" s="964"/>
      <c r="USW15" s="965"/>
      <c r="USX15" s="966"/>
      <c r="USY15" s="964"/>
      <c r="USZ15" s="964"/>
      <c r="UTA15" s="965"/>
      <c r="UTB15" s="966"/>
      <c r="UTC15" s="964"/>
      <c r="UTD15" s="964"/>
      <c r="UTE15" s="965"/>
      <c r="UTF15" s="966"/>
      <c r="UTG15" s="964"/>
      <c r="UTH15" s="964"/>
      <c r="UTI15" s="965"/>
      <c r="UTJ15" s="966"/>
      <c r="UTK15" s="964"/>
      <c r="UTL15" s="964"/>
      <c r="UTM15" s="965"/>
      <c r="UTN15" s="966"/>
      <c r="UTO15" s="964"/>
      <c r="UTP15" s="964"/>
      <c r="UTQ15" s="965"/>
      <c r="UTR15" s="966"/>
      <c r="UTS15" s="964"/>
      <c r="UTT15" s="964"/>
      <c r="UTU15" s="965"/>
      <c r="UTV15" s="966"/>
      <c r="UTW15" s="964"/>
      <c r="UTX15" s="964"/>
      <c r="UTY15" s="965"/>
      <c r="UTZ15" s="966"/>
      <c r="UUA15" s="964"/>
      <c r="UUB15" s="964"/>
      <c r="UUC15" s="965"/>
      <c r="UUD15" s="966"/>
      <c r="UUE15" s="964"/>
      <c r="UUF15" s="964"/>
      <c r="UUG15" s="965"/>
      <c r="UUH15" s="966"/>
      <c r="UUI15" s="964"/>
      <c r="UUJ15" s="964"/>
      <c r="UUK15" s="965"/>
      <c r="UUL15" s="966"/>
      <c r="UUM15" s="964"/>
      <c r="UUN15" s="964"/>
      <c r="UUO15" s="965"/>
      <c r="UUP15" s="966"/>
      <c r="UUQ15" s="964"/>
      <c r="UUR15" s="964"/>
      <c r="UUS15" s="965"/>
      <c r="UUT15" s="966"/>
      <c r="UUU15" s="964"/>
      <c r="UUV15" s="964"/>
      <c r="UUW15" s="965"/>
      <c r="UUX15" s="966"/>
      <c r="UUY15" s="964"/>
      <c r="UUZ15" s="964"/>
      <c r="UVA15" s="965"/>
      <c r="UVB15" s="966"/>
      <c r="UVC15" s="964"/>
      <c r="UVD15" s="964"/>
      <c r="UVE15" s="965"/>
      <c r="UVF15" s="966"/>
      <c r="UVG15" s="964"/>
      <c r="UVH15" s="964"/>
      <c r="UVI15" s="965"/>
      <c r="UVJ15" s="966"/>
      <c r="UVK15" s="964"/>
      <c r="UVL15" s="964"/>
      <c r="UVM15" s="965"/>
      <c r="UVN15" s="966"/>
      <c r="UVO15" s="964"/>
      <c r="UVP15" s="964"/>
      <c r="UVQ15" s="965"/>
      <c r="UVR15" s="966"/>
      <c r="UVS15" s="964"/>
      <c r="UVT15" s="964"/>
      <c r="UVU15" s="965"/>
      <c r="UVV15" s="966"/>
      <c r="UVW15" s="964"/>
      <c r="UVX15" s="964"/>
      <c r="UVY15" s="965"/>
      <c r="UVZ15" s="966"/>
      <c r="UWA15" s="964"/>
      <c r="UWB15" s="964"/>
      <c r="UWC15" s="965"/>
      <c r="UWD15" s="966"/>
      <c r="UWE15" s="964"/>
      <c r="UWF15" s="964"/>
      <c r="UWG15" s="965"/>
      <c r="UWH15" s="966"/>
      <c r="UWI15" s="964"/>
      <c r="UWJ15" s="964"/>
      <c r="UWK15" s="965"/>
      <c r="UWL15" s="966"/>
      <c r="UWM15" s="964"/>
      <c r="UWN15" s="964"/>
      <c r="UWO15" s="965"/>
      <c r="UWP15" s="966"/>
      <c r="UWQ15" s="964"/>
      <c r="UWR15" s="964"/>
      <c r="UWS15" s="965"/>
      <c r="UWT15" s="966"/>
      <c r="UWU15" s="964"/>
      <c r="UWV15" s="964"/>
      <c r="UWW15" s="965"/>
      <c r="UWX15" s="966"/>
      <c r="UWY15" s="964"/>
      <c r="UWZ15" s="964"/>
      <c r="UXA15" s="965"/>
      <c r="UXB15" s="966"/>
      <c r="UXC15" s="964"/>
      <c r="UXD15" s="964"/>
      <c r="UXE15" s="965"/>
      <c r="UXF15" s="966"/>
      <c r="UXG15" s="964"/>
      <c r="UXH15" s="964"/>
      <c r="UXI15" s="965"/>
      <c r="UXJ15" s="966"/>
      <c r="UXK15" s="964"/>
      <c r="UXL15" s="964"/>
      <c r="UXM15" s="965"/>
      <c r="UXN15" s="966"/>
      <c r="UXO15" s="964"/>
      <c r="UXP15" s="964"/>
      <c r="UXQ15" s="965"/>
      <c r="UXR15" s="966"/>
      <c r="UXS15" s="964"/>
      <c r="UXT15" s="964"/>
      <c r="UXU15" s="965"/>
      <c r="UXV15" s="966"/>
      <c r="UXW15" s="964"/>
      <c r="UXX15" s="964"/>
      <c r="UXY15" s="965"/>
      <c r="UXZ15" s="966"/>
      <c r="UYA15" s="964"/>
      <c r="UYB15" s="964"/>
      <c r="UYC15" s="965"/>
      <c r="UYD15" s="966"/>
      <c r="UYE15" s="964"/>
      <c r="UYF15" s="964"/>
      <c r="UYG15" s="965"/>
      <c r="UYH15" s="966"/>
      <c r="UYI15" s="964"/>
      <c r="UYJ15" s="964"/>
      <c r="UYK15" s="965"/>
      <c r="UYL15" s="966"/>
      <c r="UYM15" s="964"/>
      <c r="UYN15" s="964"/>
      <c r="UYO15" s="965"/>
      <c r="UYP15" s="966"/>
      <c r="UYQ15" s="964"/>
      <c r="UYR15" s="964"/>
      <c r="UYS15" s="965"/>
      <c r="UYT15" s="966"/>
      <c r="UYU15" s="964"/>
      <c r="UYV15" s="964"/>
      <c r="UYW15" s="965"/>
      <c r="UYX15" s="966"/>
      <c r="UYY15" s="964"/>
      <c r="UYZ15" s="964"/>
      <c r="UZA15" s="965"/>
      <c r="UZB15" s="966"/>
      <c r="UZC15" s="964"/>
      <c r="UZD15" s="964"/>
      <c r="UZE15" s="965"/>
      <c r="UZF15" s="966"/>
      <c r="UZG15" s="964"/>
      <c r="UZH15" s="964"/>
      <c r="UZI15" s="965"/>
      <c r="UZJ15" s="966"/>
      <c r="UZK15" s="964"/>
      <c r="UZL15" s="964"/>
      <c r="UZM15" s="965"/>
      <c r="UZN15" s="966"/>
      <c r="UZO15" s="964"/>
      <c r="UZP15" s="964"/>
      <c r="UZQ15" s="965"/>
      <c r="UZR15" s="966"/>
      <c r="UZS15" s="964"/>
      <c r="UZT15" s="964"/>
      <c r="UZU15" s="965"/>
      <c r="UZV15" s="966"/>
      <c r="UZW15" s="964"/>
      <c r="UZX15" s="964"/>
      <c r="UZY15" s="965"/>
      <c r="UZZ15" s="966"/>
      <c r="VAA15" s="964"/>
      <c r="VAB15" s="964"/>
      <c r="VAC15" s="965"/>
      <c r="VAD15" s="966"/>
      <c r="VAE15" s="964"/>
      <c r="VAF15" s="964"/>
      <c r="VAG15" s="965"/>
      <c r="VAH15" s="966"/>
      <c r="VAI15" s="964"/>
      <c r="VAJ15" s="964"/>
      <c r="VAK15" s="965"/>
      <c r="VAL15" s="966"/>
      <c r="VAM15" s="964"/>
      <c r="VAN15" s="964"/>
      <c r="VAO15" s="965"/>
      <c r="VAP15" s="966"/>
      <c r="VAQ15" s="964"/>
      <c r="VAR15" s="964"/>
      <c r="VAS15" s="965"/>
      <c r="VAT15" s="966"/>
      <c r="VAU15" s="964"/>
      <c r="VAV15" s="964"/>
      <c r="VAW15" s="965"/>
      <c r="VAX15" s="966"/>
      <c r="VAY15" s="964"/>
      <c r="VAZ15" s="964"/>
      <c r="VBA15" s="965"/>
      <c r="VBB15" s="966"/>
      <c r="VBC15" s="964"/>
      <c r="VBD15" s="964"/>
      <c r="VBE15" s="965"/>
      <c r="VBF15" s="966"/>
      <c r="VBG15" s="964"/>
      <c r="VBH15" s="964"/>
      <c r="VBI15" s="965"/>
      <c r="VBJ15" s="966"/>
      <c r="VBK15" s="964"/>
      <c r="VBL15" s="964"/>
      <c r="VBM15" s="965"/>
      <c r="VBN15" s="966"/>
      <c r="VBO15" s="964"/>
      <c r="VBP15" s="964"/>
      <c r="VBQ15" s="965"/>
      <c r="VBR15" s="966"/>
      <c r="VBS15" s="964"/>
      <c r="VBT15" s="964"/>
      <c r="VBU15" s="965"/>
      <c r="VBV15" s="966"/>
      <c r="VBW15" s="964"/>
      <c r="VBX15" s="964"/>
      <c r="VBY15" s="965"/>
      <c r="VBZ15" s="966"/>
      <c r="VCA15" s="964"/>
      <c r="VCB15" s="964"/>
      <c r="VCC15" s="965"/>
      <c r="VCD15" s="966"/>
      <c r="VCE15" s="964"/>
      <c r="VCF15" s="964"/>
      <c r="VCG15" s="965"/>
      <c r="VCH15" s="966"/>
      <c r="VCI15" s="964"/>
      <c r="VCJ15" s="964"/>
      <c r="VCK15" s="965"/>
      <c r="VCL15" s="966"/>
      <c r="VCM15" s="964"/>
      <c r="VCN15" s="964"/>
      <c r="VCO15" s="965"/>
      <c r="VCP15" s="966"/>
      <c r="VCQ15" s="964"/>
      <c r="VCR15" s="964"/>
      <c r="VCS15" s="965"/>
      <c r="VCT15" s="966"/>
      <c r="VCU15" s="964"/>
      <c r="VCV15" s="964"/>
      <c r="VCW15" s="965"/>
      <c r="VCX15" s="966"/>
      <c r="VCY15" s="964"/>
      <c r="VCZ15" s="964"/>
      <c r="VDA15" s="965"/>
      <c r="VDB15" s="966"/>
      <c r="VDC15" s="964"/>
      <c r="VDD15" s="964"/>
      <c r="VDE15" s="965"/>
      <c r="VDF15" s="966"/>
      <c r="VDG15" s="964"/>
      <c r="VDH15" s="964"/>
      <c r="VDI15" s="965"/>
      <c r="VDJ15" s="966"/>
      <c r="VDK15" s="964"/>
      <c r="VDL15" s="964"/>
      <c r="VDM15" s="965"/>
      <c r="VDN15" s="966"/>
      <c r="VDO15" s="964"/>
      <c r="VDP15" s="964"/>
      <c r="VDQ15" s="965"/>
      <c r="VDR15" s="966"/>
      <c r="VDS15" s="964"/>
      <c r="VDT15" s="964"/>
      <c r="VDU15" s="965"/>
      <c r="VDV15" s="966"/>
      <c r="VDW15" s="964"/>
      <c r="VDX15" s="964"/>
      <c r="VDY15" s="965"/>
      <c r="VDZ15" s="966"/>
      <c r="VEA15" s="964"/>
      <c r="VEB15" s="964"/>
      <c r="VEC15" s="965"/>
      <c r="VED15" s="966"/>
      <c r="VEE15" s="964"/>
      <c r="VEF15" s="964"/>
      <c r="VEG15" s="965"/>
      <c r="VEH15" s="966"/>
      <c r="VEI15" s="964"/>
      <c r="VEJ15" s="964"/>
      <c r="VEK15" s="965"/>
      <c r="VEL15" s="966"/>
      <c r="VEM15" s="964"/>
      <c r="VEN15" s="964"/>
      <c r="VEO15" s="965"/>
      <c r="VEP15" s="966"/>
      <c r="VEQ15" s="964"/>
      <c r="VER15" s="964"/>
      <c r="VES15" s="965"/>
      <c r="VET15" s="966"/>
      <c r="VEU15" s="964"/>
      <c r="VEV15" s="964"/>
      <c r="VEW15" s="965"/>
      <c r="VEX15" s="966"/>
      <c r="VEY15" s="964"/>
      <c r="VEZ15" s="964"/>
      <c r="VFA15" s="965"/>
      <c r="VFB15" s="966"/>
      <c r="VFC15" s="964"/>
      <c r="VFD15" s="964"/>
      <c r="VFE15" s="965"/>
      <c r="VFF15" s="966"/>
      <c r="VFG15" s="964"/>
      <c r="VFH15" s="964"/>
      <c r="VFI15" s="965"/>
      <c r="VFJ15" s="966"/>
      <c r="VFK15" s="964"/>
      <c r="VFL15" s="964"/>
      <c r="VFM15" s="965"/>
      <c r="VFN15" s="966"/>
      <c r="VFO15" s="964"/>
      <c r="VFP15" s="964"/>
      <c r="VFQ15" s="965"/>
      <c r="VFR15" s="966"/>
      <c r="VFS15" s="964"/>
      <c r="VFT15" s="964"/>
      <c r="VFU15" s="965"/>
      <c r="VFV15" s="966"/>
      <c r="VFW15" s="964"/>
      <c r="VFX15" s="964"/>
      <c r="VFY15" s="965"/>
      <c r="VFZ15" s="966"/>
      <c r="VGA15" s="964"/>
      <c r="VGB15" s="964"/>
      <c r="VGC15" s="965"/>
      <c r="VGD15" s="966"/>
      <c r="VGE15" s="964"/>
      <c r="VGF15" s="964"/>
      <c r="VGG15" s="965"/>
      <c r="VGH15" s="966"/>
      <c r="VGI15" s="964"/>
      <c r="VGJ15" s="964"/>
      <c r="VGK15" s="965"/>
      <c r="VGL15" s="966"/>
      <c r="VGM15" s="964"/>
      <c r="VGN15" s="964"/>
      <c r="VGO15" s="965"/>
      <c r="VGP15" s="966"/>
      <c r="VGQ15" s="964"/>
      <c r="VGR15" s="964"/>
      <c r="VGS15" s="965"/>
      <c r="VGT15" s="966"/>
      <c r="VGU15" s="964"/>
      <c r="VGV15" s="964"/>
      <c r="VGW15" s="965"/>
      <c r="VGX15" s="966"/>
      <c r="VGY15" s="964"/>
      <c r="VGZ15" s="964"/>
      <c r="VHA15" s="965"/>
      <c r="VHB15" s="966"/>
      <c r="VHC15" s="964"/>
      <c r="VHD15" s="964"/>
      <c r="VHE15" s="965"/>
      <c r="VHF15" s="966"/>
      <c r="VHG15" s="964"/>
      <c r="VHH15" s="964"/>
      <c r="VHI15" s="965"/>
      <c r="VHJ15" s="966"/>
      <c r="VHK15" s="964"/>
      <c r="VHL15" s="964"/>
      <c r="VHM15" s="965"/>
      <c r="VHN15" s="966"/>
      <c r="VHO15" s="964"/>
      <c r="VHP15" s="964"/>
      <c r="VHQ15" s="965"/>
      <c r="VHR15" s="966"/>
      <c r="VHS15" s="964"/>
      <c r="VHT15" s="964"/>
      <c r="VHU15" s="965"/>
      <c r="VHV15" s="966"/>
      <c r="VHW15" s="964"/>
      <c r="VHX15" s="964"/>
      <c r="VHY15" s="965"/>
      <c r="VHZ15" s="966"/>
      <c r="VIA15" s="964"/>
      <c r="VIB15" s="964"/>
      <c r="VIC15" s="965"/>
      <c r="VID15" s="966"/>
      <c r="VIE15" s="964"/>
      <c r="VIF15" s="964"/>
      <c r="VIG15" s="965"/>
      <c r="VIH15" s="966"/>
      <c r="VII15" s="964"/>
      <c r="VIJ15" s="964"/>
      <c r="VIK15" s="965"/>
      <c r="VIL15" s="966"/>
      <c r="VIM15" s="964"/>
      <c r="VIN15" s="964"/>
      <c r="VIO15" s="965"/>
      <c r="VIP15" s="966"/>
      <c r="VIQ15" s="964"/>
      <c r="VIR15" s="964"/>
      <c r="VIS15" s="965"/>
      <c r="VIT15" s="966"/>
      <c r="VIU15" s="964"/>
      <c r="VIV15" s="964"/>
      <c r="VIW15" s="965"/>
      <c r="VIX15" s="966"/>
      <c r="VIY15" s="964"/>
      <c r="VIZ15" s="964"/>
      <c r="VJA15" s="965"/>
      <c r="VJB15" s="966"/>
      <c r="VJC15" s="964"/>
      <c r="VJD15" s="964"/>
      <c r="VJE15" s="965"/>
      <c r="VJF15" s="966"/>
      <c r="VJG15" s="964"/>
      <c r="VJH15" s="964"/>
      <c r="VJI15" s="965"/>
      <c r="VJJ15" s="966"/>
      <c r="VJK15" s="964"/>
      <c r="VJL15" s="964"/>
      <c r="VJM15" s="965"/>
      <c r="VJN15" s="966"/>
      <c r="VJO15" s="964"/>
      <c r="VJP15" s="964"/>
      <c r="VJQ15" s="965"/>
      <c r="VJR15" s="966"/>
      <c r="VJS15" s="964"/>
      <c r="VJT15" s="964"/>
      <c r="VJU15" s="965"/>
      <c r="VJV15" s="966"/>
      <c r="VJW15" s="964"/>
      <c r="VJX15" s="964"/>
      <c r="VJY15" s="965"/>
      <c r="VJZ15" s="966"/>
      <c r="VKA15" s="964"/>
      <c r="VKB15" s="964"/>
      <c r="VKC15" s="965"/>
      <c r="VKD15" s="966"/>
      <c r="VKE15" s="964"/>
      <c r="VKF15" s="964"/>
      <c r="VKG15" s="965"/>
      <c r="VKH15" s="966"/>
      <c r="VKI15" s="964"/>
      <c r="VKJ15" s="964"/>
      <c r="VKK15" s="965"/>
      <c r="VKL15" s="966"/>
      <c r="VKM15" s="964"/>
      <c r="VKN15" s="964"/>
      <c r="VKO15" s="965"/>
      <c r="VKP15" s="966"/>
      <c r="VKQ15" s="964"/>
      <c r="VKR15" s="964"/>
      <c r="VKS15" s="965"/>
      <c r="VKT15" s="966"/>
      <c r="VKU15" s="964"/>
      <c r="VKV15" s="964"/>
      <c r="VKW15" s="965"/>
      <c r="VKX15" s="966"/>
      <c r="VKY15" s="964"/>
      <c r="VKZ15" s="964"/>
      <c r="VLA15" s="965"/>
      <c r="VLB15" s="966"/>
      <c r="VLC15" s="964"/>
      <c r="VLD15" s="964"/>
      <c r="VLE15" s="965"/>
      <c r="VLF15" s="966"/>
      <c r="VLG15" s="964"/>
      <c r="VLH15" s="964"/>
      <c r="VLI15" s="965"/>
      <c r="VLJ15" s="966"/>
      <c r="VLK15" s="964"/>
      <c r="VLL15" s="964"/>
      <c r="VLM15" s="965"/>
      <c r="VLN15" s="966"/>
      <c r="VLO15" s="964"/>
      <c r="VLP15" s="964"/>
      <c r="VLQ15" s="965"/>
      <c r="VLR15" s="966"/>
      <c r="VLS15" s="964"/>
      <c r="VLT15" s="964"/>
      <c r="VLU15" s="965"/>
      <c r="VLV15" s="966"/>
      <c r="VLW15" s="964"/>
      <c r="VLX15" s="964"/>
      <c r="VLY15" s="965"/>
      <c r="VLZ15" s="966"/>
      <c r="VMA15" s="964"/>
      <c r="VMB15" s="964"/>
      <c r="VMC15" s="965"/>
      <c r="VMD15" s="966"/>
      <c r="VME15" s="964"/>
      <c r="VMF15" s="964"/>
      <c r="VMG15" s="965"/>
      <c r="VMH15" s="966"/>
      <c r="VMI15" s="964"/>
      <c r="VMJ15" s="964"/>
      <c r="VMK15" s="965"/>
      <c r="VML15" s="966"/>
      <c r="VMM15" s="964"/>
      <c r="VMN15" s="964"/>
      <c r="VMO15" s="965"/>
      <c r="VMP15" s="966"/>
      <c r="VMQ15" s="964"/>
      <c r="VMR15" s="964"/>
      <c r="VMS15" s="965"/>
      <c r="VMT15" s="966"/>
      <c r="VMU15" s="964"/>
      <c r="VMV15" s="964"/>
      <c r="VMW15" s="965"/>
      <c r="VMX15" s="966"/>
      <c r="VMY15" s="964"/>
      <c r="VMZ15" s="964"/>
      <c r="VNA15" s="965"/>
      <c r="VNB15" s="966"/>
      <c r="VNC15" s="964"/>
      <c r="VND15" s="964"/>
      <c r="VNE15" s="965"/>
      <c r="VNF15" s="966"/>
      <c r="VNG15" s="964"/>
      <c r="VNH15" s="964"/>
      <c r="VNI15" s="965"/>
      <c r="VNJ15" s="966"/>
      <c r="VNK15" s="964"/>
      <c r="VNL15" s="964"/>
      <c r="VNM15" s="965"/>
      <c r="VNN15" s="966"/>
      <c r="VNO15" s="964"/>
      <c r="VNP15" s="964"/>
      <c r="VNQ15" s="965"/>
      <c r="VNR15" s="966"/>
      <c r="VNS15" s="964"/>
      <c r="VNT15" s="964"/>
      <c r="VNU15" s="965"/>
      <c r="VNV15" s="966"/>
      <c r="VNW15" s="964"/>
      <c r="VNX15" s="964"/>
      <c r="VNY15" s="965"/>
      <c r="VNZ15" s="966"/>
      <c r="VOA15" s="964"/>
      <c r="VOB15" s="964"/>
      <c r="VOC15" s="965"/>
      <c r="VOD15" s="966"/>
      <c r="VOE15" s="964"/>
      <c r="VOF15" s="964"/>
      <c r="VOG15" s="965"/>
      <c r="VOH15" s="966"/>
      <c r="VOI15" s="964"/>
      <c r="VOJ15" s="964"/>
      <c r="VOK15" s="965"/>
      <c r="VOL15" s="966"/>
      <c r="VOM15" s="964"/>
      <c r="VON15" s="964"/>
      <c r="VOO15" s="965"/>
      <c r="VOP15" s="966"/>
      <c r="VOQ15" s="964"/>
      <c r="VOR15" s="964"/>
      <c r="VOS15" s="965"/>
      <c r="VOT15" s="966"/>
      <c r="VOU15" s="964"/>
      <c r="VOV15" s="964"/>
      <c r="VOW15" s="965"/>
      <c r="VOX15" s="966"/>
      <c r="VOY15" s="964"/>
      <c r="VOZ15" s="964"/>
      <c r="VPA15" s="965"/>
      <c r="VPB15" s="966"/>
      <c r="VPC15" s="964"/>
      <c r="VPD15" s="964"/>
      <c r="VPE15" s="965"/>
      <c r="VPF15" s="966"/>
      <c r="VPG15" s="964"/>
      <c r="VPH15" s="964"/>
      <c r="VPI15" s="965"/>
      <c r="VPJ15" s="966"/>
      <c r="VPK15" s="964"/>
      <c r="VPL15" s="964"/>
      <c r="VPM15" s="965"/>
      <c r="VPN15" s="966"/>
      <c r="VPO15" s="964"/>
      <c r="VPP15" s="964"/>
      <c r="VPQ15" s="965"/>
      <c r="VPR15" s="966"/>
      <c r="VPS15" s="964"/>
      <c r="VPT15" s="964"/>
      <c r="VPU15" s="965"/>
      <c r="VPV15" s="966"/>
      <c r="VPW15" s="964"/>
      <c r="VPX15" s="964"/>
      <c r="VPY15" s="965"/>
      <c r="VPZ15" s="966"/>
      <c r="VQA15" s="964"/>
      <c r="VQB15" s="964"/>
      <c r="VQC15" s="965"/>
      <c r="VQD15" s="966"/>
      <c r="VQE15" s="964"/>
      <c r="VQF15" s="964"/>
      <c r="VQG15" s="965"/>
      <c r="VQH15" s="966"/>
      <c r="VQI15" s="964"/>
      <c r="VQJ15" s="964"/>
      <c r="VQK15" s="965"/>
      <c r="VQL15" s="966"/>
      <c r="VQM15" s="964"/>
      <c r="VQN15" s="964"/>
      <c r="VQO15" s="965"/>
      <c r="VQP15" s="966"/>
      <c r="VQQ15" s="964"/>
      <c r="VQR15" s="964"/>
      <c r="VQS15" s="965"/>
      <c r="VQT15" s="966"/>
      <c r="VQU15" s="964"/>
      <c r="VQV15" s="964"/>
      <c r="VQW15" s="965"/>
      <c r="VQX15" s="966"/>
      <c r="VQY15" s="964"/>
      <c r="VQZ15" s="964"/>
      <c r="VRA15" s="965"/>
      <c r="VRB15" s="966"/>
      <c r="VRC15" s="964"/>
      <c r="VRD15" s="964"/>
      <c r="VRE15" s="965"/>
      <c r="VRF15" s="966"/>
      <c r="VRG15" s="964"/>
      <c r="VRH15" s="964"/>
      <c r="VRI15" s="965"/>
      <c r="VRJ15" s="966"/>
      <c r="VRK15" s="964"/>
      <c r="VRL15" s="964"/>
      <c r="VRM15" s="965"/>
      <c r="VRN15" s="966"/>
      <c r="VRO15" s="964"/>
      <c r="VRP15" s="964"/>
      <c r="VRQ15" s="965"/>
      <c r="VRR15" s="966"/>
      <c r="VRS15" s="964"/>
      <c r="VRT15" s="964"/>
      <c r="VRU15" s="965"/>
      <c r="VRV15" s="966"/>
      <c r="VRW15" s="964"/>
      <c r="VRX15" s="964"/>
      <c r="VRY15" s="965"/>
      <c r="VRZ15" s="966"/>
      <c r="VSA15" s="964"/>
      <c r="VSB15" s="964"/>
      <c r="VSC15" s="965"/>
      <c r="VSD15" s="966"/>
      <c r="VSE15" s="964"/>
      <c r="VSF15" s="964"/>
      <c r="VSG15" s="965"/>
      <c r="VSH15" s="966"/>
      <c r="VSI15" s="964"/>
      <c r="VSJ15" s="964"/>
      <c r="VSK15" s="965"/>
      <c r="VSL15" s="966"/>
      <c r="VSM15" s="964"/>
      <c r="VSN15" s="964"/>
      <c r="VSO15" s="965"/>
      <c r="VSP15" s="966"/>
      <c r="VSQ15" s="964"/>
      <c r="VSR15" s="964"/>
      <c r="VSS15" s="965"/>
      <c r="VST15" s="966"/>
      <c r="VSU15" s="964"/>
      <c r="VSV15" s="964"/>
      <c r="VSW15" s="965"/>
      <c r="VSX15" s="966"/>
      <c r="VSY15" s="964"/>
      <c r="VSZ15" s="964"/>
      <c r="VTA15" s="965"/>
      <c r="VTB15" s="966"/>
      <c r="VTC15" s="964"/>
      <c r="VTD15" s="964"/>
      <c r="VTE15" s="965"/>
      <c r="VTF15" s="966"/>
      <c r="VTG15" s="964"/>
      <c r="VTH15" s="964"/>
      <c r="VTI15" s="965"/>
      <c r="VTJ15" s="966"/>
      <c r="VTK15" s="964"/>
      <c r="VTL15" s="964"/>
      <c r="VTM15" s="965"/>
      <c r="VTN15" s="966"/>
      <c r="VTO15" s="964"/>
      <c r="VTP15" s="964"/>
      <c r="VTQ15" s="965"/>
      <c r="VTR15" s="966"/>
      <c r="VTS15" s="964"/>
      <c r="VTT15" s="964"/>
      <c r="VTU15" s="965"/>
      <c r="VTV15" s="966"/>
      <c r="VTW15" s="964"/>
      <c r="VTX15" s="964"/>
      <c r="VTY15" s="965"/>
      <c r="VTZ15" s="966"/>
      <c r="VUA15" s="964"/>
      <c r="VUB15" s="964"/>
      <c r="VUC15" s="965"/>
      <c r="VUD15" s="966"/>
      <c r="VUE15" s="964"/>
      <c r="VUF15" s="964"/>
      <c r="VUG15" s="965"/>
      <c r="VUH15" s="966"/>
      <c r="VUI15" s="964"/>
      <c r="VUJ15" s="964"/>
      <c r="VUK15" s="965"/>
      <c r="VUL15" s="966"/>
      <c r="VUM15" s="964"/>
      <c r="VUN15" s="964"/>
      <c r="VUO15" s="965"/>
      <c r="VUP15" s="966"/>
      <c r="VUQ15" s="964"/>
      <c r="VUR15" s="964"/>
      <c r="VUS15" s="965"/>
      <c r="VUT15" s="966"/>
      <c r="VUU15" s="964"/>
      <c r="VUV15" s="964"/>
      <c r="VUW15" s="965"/>
      <c r="VUX15" s="966"/>
      <c r="VUY15" s="964"/>
      <c r="VUZ15" s="964"/>
      <c r="VVA15" s="965"/>
      <c r="VVB15" s="966"/>
      <c r="VVC15" s="964"/>
      <c r="VVD15" s="964"/>
      <c r="VVE15" s="965"/>
      <c r="VVF15" s="966"/>
      <c r="VVG15" s="964"/>
      <c r="VVH15" s="964"/>
      <c r="VVI15" s="965"/>
      <c r="VVJ15" s="966"/>
      <c r="VVK15" s="964"/>
      <c r="VVL15" s="964"/>
      <c r="VVM15" s="965"/>
      <c r="VVN15" s="966"/>
      <c r="VVO15" s="964"/>
      <c r="VVP15" s="964"/>
      <c r="VVQ15" s="965"/>
      <c r="VVR15" s="966"/>
      <c r="VVS15" s="964"/>
      <c r="VVT15" s="964"/>
      <c r="VVU15" s="965"/>
      <c r="VVV15" s="966"/>
      <c r="VVW15" s="964"/>
      <c r="VVX15" s="964"/>
      <c r="VVY15" s="965"/>
      <c r="VVZ15" s="966"/>
      <c r="VWA15" s="964"/>
      <c r="VWB15" s="964"/>
      <c r="VWC15" s="965"/>
      <c r="VWD15" s="966"/>
      <c r="VWE15" s="964"/>
      <c r="VWF15" s="964"/>
      <c r="VWG15" s="965"/>
      <c r="VWH15" s="966"/>
      <c r="VWI15" s="964"/>
      <c r="VWJ15" s="964"/>
      <c r="VWK15" s="965"/>
      <c r="VWL15" s="966"/>
      <c r="VWM15" s="964"/>
      <c r="VWN15" s="964"/>
      <c r="VWO15" s="965"/>
      <c r="VWP15" s="966"/>
      <c r="VWQ15" s="964"/>
      <c r="VWR15" s="964"/>
      <c r="VWS15" s="965"/>
      <c r="VWT15" s="966"/>
      <c r="VWU15" s="964"/>
      <c r="VWV15" s="964"/>
      <c r="VWW15" s="965"/>
      <c r="VWX15" s="966"/>
      <c r="VWY15" s="964"/>
      <c r="VWZ15" s="964"/>
      <c r="VXA15" s="965"/>
      <c r="VXB15" s="966"/>
      <c r="VXC15" s="964"/>
      <c r="VXD15" s="964"/>
      <c r="VXE15" s="965"/>
      <c r="VXF15" s="966"/>
      <c r="VXG15" s="964"/>
      <c r="VXH15" s="964"/>
      <c r="VXI15" s="965"/>
      <c r="VXJ15" s="966"/>
      <c r="VXK15" s="964"/>
      <c r="VXL15" s="964"/>
      <c r="VXM15" s="965"/>
      <c r="VXN15" s="966"/>
      <c r="VXO15" s="964"/>
      <c r="VXP15" s="964"/>
      <c r="VXQ15" s="965"/>
      <c r="VXR15" s="966"/>
      <c r="VXS15" s="964"/>
      <c r="VXT15" s="964"/>
      <c r="VXU15" s="965"/>
      <c r="VXV15" s="966"/>
      <c r="VXW15" s="964"/>
      <c r="VXX15" s="964"/>
      <c r="VXY15" s="965"/>
      <c r="VXZ15" s="966"/>
      <c r="VYA15" s="964"/>
      <c r="VYB15" s="964"/>
      <c r="VYC15" s="965"/>
      <c r="VYD15" s="966"/>
      <c r="VYE15" s="964"/>
      <c r="VYF15" s="964"/>
      <c r="VYG15" s="965"/>
      <c r="VYH15" s="966"/>
      <c r="VYI15" s="964"/>
      <c r="VYJ15" s="964"/>
      <c r="VYK15" s="965"/>
      <c r="VYL15" s="966"/>
      <c r="VYM15" s="964"/>
      <c r="VYN15" s="964"/>
      <c r="VYO15" s="965"/>
      <c r="VYP15" s="966"/>
      <c r="VYQ15" s="964"/>
      <c r="VYR15" s="964"/>
      <c r="VYS15" s="965"/>
      <c r="VYT15" s="966"/>
      <c r="VYU15" s="964"/>
      <c r="VYV15" s="964"/>
      <c r="VYW15" s="965"/>
      <c r="VYX15" s="966"/>
      <c r="VYY15" s="964"/>
      <c r="VYZ15" s="964"/>
      <c r="VZA15" s="965"/>
      <c r="VZB15" s="966"/>
      <c r="VZC15" s="964"/>
      <c r="VZD15" s="964"/>
      <c r="VZE15" s="965"/>
      <c r="VZF15" s="966"/>
      <c r="VZG15" s="964"/>
      <c r="VZH15" s="964"/>
      <c r="VZI15" s="965"/>
      <c r="VZJ15" s="966"/>
      <c r="VZK15" s="964"/>
      <c r="VZL15" s="964"/>
      <c r="VZM15" s="965"/>
      <c r="VZN15" s="966"/>
      <c r="VZO15" s="964"/>
      <c r="VZP15" s="964"/>
      <c r="VZQ15" s="965"/>
      <c r="VZR15" s="966"/>
      <c r="VZS15" s="964"/>
      <c r="VZT15" s="964"/>
      <c r="VZU15" s="965"/>
      <c r="VZV15" s="966"/>
      <c r="VZW15" s="964"/>
      <c r="VZX15" s="964"/>
      <c r="VZY15" s="965"/>
      <c r="VZZ15" s="966"/>
      <c r="WAA15" s="964"/>
      <c r="WAB15" s="964"/>
      <c r="WAC15" s="965"/>
      <c r="WAD15" s="966"/>
      <c r="WAE15" s="964"/>
      <c r="WAF15" s="964"/>
      <c r="WAG15" s="965"/>
      <c r="WAH15" s="966"/>
      <c r="WAI15" s="964"/>
      <c r="WAJ15" s="964"/>
      <c r="WAK15" s="965"/>
      <c r="WAL15" s="966"/>
      <c r="WAM15" s="964"/>
      <c r="WAN15" s="964"/>
      <c r="WAO15" s="965"/>
      <c r="WAP15" s="966"/>
      <c r="WAQ15" s="964"/>
      <c r="WAR15" s="964"/>
      <c r="WAS15" s="965"/>
      <c r="WAT15" s="966"/>
      <c r="WAU15" s="964"/>
      <c r="WAV15" s="964"/>
      <c r="WAW15" s="965"/>
      <c r="WAX15" s="966"/>
      <c r="WAY15" s="964"/>
      <c r="WAZ15" s="964"/>
      <c r="WBA15" s="965"/>
      <c r="WBB15" s="966"/>
      <c r="WBC15" s="964"/>
      <c r="WBD15" s="964"/>
      <c r="WBE15" s="965"/>
      <c r="WBF15" s="966"/>
      <c r="WBG15" s="964"/>
      <c r="WBH15" s="964"/>
      <c r="WBI15" s="965"/>
      <c r="WBJ15" s="966"/>
      <c r="WBK15" s="964"/>
      <c r="WBL15" s="964"/>
      <c r="WBM15" s="965"/>
      <c r="WBN15" s="966"/>
      <c r="WBO15" s="964"/>
      <c r="WBP15" s="964"/>
      <c r="WBQ15" s="965"/>
      <c r="WBR15" s="966"/>
      <c r="WBS15" s="964"/>
      <c r="WBT15" s="964"/>
      <c r="WBU15" s="965"/>
      <c r="WBV15" s="966"/>
      <c r="WBW15" s="964"/>
      <c r="WBX15" s="964"/>
      <c r="WBY15" s="965"/>
      <c r="WBZ15" s="966"/>
      <c r="WCA15" s="964"/>
      <c r="WCB15" s="964"/>
      <c r="WCC15" s="965"/>
      <c r="WCD15" s="966"/>
      <c r="WCE15" s="964"/>
      <c r="WCF15" s="964"/>
      <c r="WCG15" s="965"/>
      <c r="WCH15" s="966"/>
      <c r="WCI15" s="964"/>
      <c r="WCJ15" s="964"/>
      <c r="WCK15" s="965"/>
      <c r="WCL15" s="966"/>
      <c r="WCM15" s="964"/>
      <c r="WCN15" s="964"/>
      <c r="WCO15" s="965"/>
      <c r="WCP15" s="966"/>
      <c r="WCQ15" s="964"/>
      <c r="WCR15" s="964"/>
      <c r="WCS15" s="965"/>
      <c r="WCT15" s="966"/>
      <c r="WCU15" s="964"/>
      <c r="WCV15" s="964"/>
      <c r="WCW15" s="965"/>
      <c r="WCX15" s="966"/>
      <c r="WCY15" s="964"/>
      <c r="WCZ15" s="964"/>
      <c r="WDA15" s="965"/>
      <c r="WDB15" s="966"/>
      <c r="WDC15" s="964"/>
      <c r="WDD15" s="964"/>
      <c r="WDE15" s="965"/>
      <c r="WDF15" s="966"/>
      <c r="WDG15" s="964"/>
      <c r="WDH15" s="964"/>
      <c r="WDI15" s="965"/>
      <c r="WDJ15" s="966"/>
      <c r="WDK15" s="964"/>
      <c r="WDL15" s="964"/>
      <c r="WDM15" s="965"/>
      <c r="WDN15" s="966"/>
      <c r="WDO15" s="964"/>
      <c r="WDP15" s="964"/>
      <c r="WDQ15" s="965"/>
      <c r="WDR15" s="966"/>
      <c r="WDS15" s="964"/>
      <c r="WDT15" s="964"/>
      <c r="WDU15" s="965"/>
      <c r="WDV15" s="966"/>
      <c r="WDW15" s="964"/>
      <c r="WDX15" s="964"/>
      <c r="WDY15" s="965"/>
      <c r="WDZ15" s="966"/>
      <c r="WEA15" s="964"/>
      <c r="WEB15" s="964"/>
      <c r="WEC15" s="965"/>
      <c r="WED15" s="966"/>
      <c r="WEE15" s="964"/>
      <c r="WEF15" s="964"/>
      <c r="WEG15" s="965"/>
      <c r="WEH15" s="966"/>
      <c r="WEI15" s="964"/>
      <c r="WEJ15" s="964"/>
      <c r="WEK15" s="965"/>
      <c r="WEL15" s="966"/>
      <c r="WEM15" s="964"/>
      <c r="WEN15" s="964"/>
      <c r="WEO15" s="965"/>
      <c r="WEP15" s="966"/>
      <c r="WEQ15" s="964"/>
      <c r="WER15" s="964"/>
      <c r="WES15" s="965"/>
      <c r="WET15" s="966"/>
      <c r="WEU15" s="964"/>
      <c r="WEV15" s="964"/>
      <c r="WEW15" s="965"/>
      <c r="WEX15" s="966"/>
      <c r="WEY15" s="964"/>
      <c r="WEZ15" s="964"/>
      <c r="WFA15" s="965"/>
      <c r="WFB15" s="966"/>
      <c r="WFC15" s="964"/>
      <c r="WFD15" s="964"/>
      <c r="WFE15" s="965"/>
      <c r="WFF15" s="966"/>
      <c r="WFG15" s="964"/>
      <c r="WFH15" s="964"/>
      <c r="WFI15" s="965"/>
      <c r="WFJ15" s="966"/>
      <c r="WFK15" s="964"/>
      <c r="WFL15" s="964"/>
      <c r="WFM15" s="965"/>
      <c r="WFN15" s="966"/>
      <c r="WFO15" s="964"/>
      <c r="WFP15" s="964"/>
      <c r="WFQ15" s="965"/>
      <c r="WFR15" s="966"/>
      <c r="WFS15" s="964"/>
      <c r="WFT15" s="964"/>
      <c r="WFU15" s="965"/>
      <c r="WFV15" s="966"/>
      <c r="WFW15" s="964"/>
      <c r="WFX15" s="964"/>
      <c r="WFY15" s="965"/>
      <c r="WFZ15" s="966"/>
      <c r="WGA15" s="964"/>
      <c r="WGB15" s="964"/>
      <c r="WGC15" s="965"/>
      <c r="WGD15" s="966"/>
      <c r="WGE15" s="964"/>
      <c r="WGF15" s="964"/>
      <c r="WGG15" s="965"/>
      <c r="WGH15" s="966"/>
      <c r="WGI15" s="964"/>
      <c r="WGJ15" s="964"/>
      <c r="WGK15" s="965"/>
      <c r="WGL15" s="966"/>
      <c r="WGM15" s="964"/>
      <c r="WGN15" s="964"/>
      <c r="WGO15" s="965"/>
      <c r="WGP15" s="966"/>
      <c r="WGQ15" s="964"/>
      <c r="WGR15" s="964"/>
      <c r="WGS15" s="965"/>
      <c r="WGT15" s="966"/>
      <c r="WGU15" s="964"/>
      <c r="WGV15" s="964"/>
      <c r="WGW15" s="965"/>
      <c r="WGX15" s="966"/>
      <c r="WGY15" s="964"/>
      <c r="WGZ15" s="964"/>
      <c r="WHA15" s="965"/>
      <c r="WHB15" s="966"/>
      <c r="WHC15" s="964"/>
      <c r="WHD15" s="964"/>
      <c r="WHE15" s="965"/>
      <c r="WHF15" s="966"/>
      <c r="WHG15" s="964"/>
      <c r="WHH15" s="964"/>
      <c r="WHI15" s="965"/>
      <c r="WHJ15" s="966"/>
      <c r="WHK15" s="964"/>
      <c r="WHL15" s="964"/>
      <c r="WHM15" s="965"/>
      <c r="WHN15" s="966"/>
      <c r="WHO15" s="964"/>
      <c r="WHP15" s="964"/>
      <c r="WHQ15" s="965"/>
      <c r="WHR15" s="966"/>
      <c r="WHS15" s="964"/>
      <c r="WHT15" s="964"/>
      <c r="WHU15" s="965"/>
      <c r="WHV15" s="966"/>
      <c r="WHW15" s="964"/>
      <c r="WHX15" s="964"/>
      <c r="WHY15" s="965"/>
      <c r="WHZ15" s="966"/>
      <c r="WIA15" s="964"/>
      <c r="WIB15" s="964"/>
      <c r="WIC15" s="965"/>
      <c r="WID15" s="966"/>
      <c r="WIE15" s="964"/>
      <c r="WIF15" s="964"/>
      <c r="WIG15" s="965"/>
      <c r="WIH15" s="966"/>
      <c r="WII15" s="964"/>
      <c r="WIJ15" s="964"/>
      <c r="WIK15" s="965"/>
      <c r="WIL15" s="966"/>
      <c r="WIM15" s="964"/>
      <c r="WIN15" s="964"/>
      <c r="WIO15" s="965"/>
      <c r="WIP15" s="966"/>
      <c r="WIQ15" s="964"/>
      <c r="WIR15" s="964"/>
      <c r="WIS15" s="965"/>
      <c r="WIT15" s="966"/>
      <c r="WIU15" s="964"/>
      <c r="WIV15" s="964"/>
      <c r="WIW15" s="965"/>
      <c r="WIX15" s="966"/>
      <c r="WIY15" s="964"/>
      <c r="WIZ15" s="964"/>
      <c r="WJA15" s="965"/>
      <c r="WJB15" s="966"/>
      <c r="WJC15" s="964"/>
      <c r="WJD15" s="964"/>
      <c r="WJE15" s="965"/>
      <c r="WJF15" s="966"/>
      <c r="WJG15" s="964"/>
      <c r="WJH15" s="964"/>
      <c r="WJI15" s="965"/>
      <c r="WJJ15" s="966"/>
      <c r="WJK15" s="964"/>
      <c r="WJL15" s="964"/>
      <c r="WJM15" s="965"/>
      <c r="WJN15" s="966"/>
      <c r="WJO15" s="964"/>
      <c r="WJP15" s="964"/>
      <c r="WJQ15" s="965"/>
      <c r="WJR15" s="966"/>
      <c r="WJS15" s="964"/>
      <c r="WJT15" s="964"/>
      <c r="WJU15" s="965"/>
      <c r="WJV15" s="966"/>
      <c r="WJW15" s="964"/>
      <c r="WJX15" s="964"/>
      <c r="WJY15" s="965"/>
      <c r="WJZ15" s="966"/>
      <c r="WKA15" s="964"/>
      <c r="WKB15" s="964"/>
      <c r="WKC15" s="965"/>
      <c r="WKD15" s="966"/>
      <c r="WKE15" s="964"/>
      <c r="WKF15" s="964"/>
      <c r="WKG15" s="965"/>
      <c r="WKH15" s="966"/>
      <c r="WKI15" s="964"/>
      <c r="WKJ15" s="964"/>
      <c r="WKK15" s="965"/>
      <c r="WKL15" s="966"/>
      <c r="WKM15" s="964"/>
      <c r="WKN15" s="964"/>
      <c r="WKO15" s="965"/>
      <c r="WKP15" s="966"/>
      <c r="WKQ15" s="964"/>
      <c r="WKR15" s="964"/>
      <c r="WKS15" s="965"/>
      <c r="WKT15" s="966"/>
      <c r="WKU15" s="964"/>
      <c r="WKV15" s="964"/>
      <c r="WKW15" s="965"/>
      <c r="WKX15" s="966"/>
      <c r="WKY15" s="964"/>
      <c r="WKZ15" s="964"/>
      <c r="WLA15" s="965"/>
      <c r="WLB15" s="966"/>
      <c r="WLC15" s="964"/>
      <c r="WLD15" s="964"/>
      <c r="WLE15" s="965"/>
      <c r="WLF15" s="966"/>
      <c r="WLG15" s="964"/>
      <c r="WLH15" s="964"/>
      <c r="WLI15" s="965"/>
      <c r="WLJ15" s="966"/>
      <c r="WLK15" s="964"/>
      <c r="WLL15" s="964"/>
      <c r="WLM15" s="965"/>
      <c r="WLN15" s="966"/>
      <c r="WLO15" s="964"/>
      <c r="WLP15" s="964"/>
      <c r="WLQ15" s="965"/>
      <c r="WLR15" s="966"/>
      <c r="WLS15" s="964"/>
      <c r="WLT15" s="964"/>
      <c r="WLU15" s="965"/>
      <c r="WLV15" s="966"/>
      <c r="WLW15" s="964"/>
      <c r="WLX15" s="964"/>
      <c r="WLY15" s="965"/>
      <c r="WLZ15" s="966"/>
      <c r="WMA15" s="964"/>
      <c r="WMB15" s="964"/>
      <c r="WMC15" s="965"/>
      <c r="WMD15" s="966"/>
      <c r="WME15" s="964"/>
      <c r="WMF15" s="964"/>
      <c r="WMG15" s="965"/>
      <c r="WMH15" s="966"/>
      <c r="WMI15" s="964"/>
      <c r="WMJ15" s="964"/>
      <c r="WMK15" s="965"/>
      <c r="WML15" s="966"/>
      <c r="WMM15" s="964"/>
      <c r="WMN15" s="964"/>
      <c r="WMO15" s="965"/>
      <c r="WMP15" s="966"/>
      <c r="WMQ15" s="964"/>
      <c r="WMR15" s="964"/>
      <c r="WMS15" s="965"/>
      <c r="WMT15" s="966"/>
      <c r="WMU15" s="964"/>
      <c r="WMV15" s="964"/>
      <c r="WMW15" s="965"/>
      <c r="WMX15" s="966"/>
      <c r="WMY15" s="964"/>
      <c r="WMZ15" s="964"/>
      <c r="WNA15" s="965"/>
      <c r="WNB15" s="966"/>
      <c r="WNC15" s="964"/>
      <c r="WND15" s="964"/>
      <c r="WNE15" s="965"/>
      <c r="WNF15" s="966"/>
      <c r="WNG15" s="964"/>
      <c r="WNH15" s="964"/>
      <c r="WNI15" s="965"/>
      <c r="WNJ15" s="966"/>
      <c r="WNK15" s="964"/>
      <c r="WNL15" s="964"/>
      <c r="WNM15" s="965"/>
      <c r="WNN15" s="966"/>
      <c r="WNO15" s="964"/>
      <c r="WNP15" s="964"/>
      <c r="WNQ15" s="965"/>
      <c r="WNR15" s="966"/>
      <c r="WNS15" s="964"/>
      <c r="WNT15" s="964"/>
      <c r="WNU15" s="965"/>
      <c r="WNV15" s="966"/>
      <c r="WNW15" s="964"/>
      <c r="WNX15" s="964"/>
      <c r="WNY15" s="965"/>
      <c r="WNZ15" s="966"/>
      <c r="WOA15" s="964"/>
      <c r="WOB15" s="964"/>
      <c r="WOC15" s="965"/>
      <c r="WOD15" s="966"/>
      <c r="WOE15" s="964"/>
      <c r="WOF15" s="964"/>
      <c r="WOG15" s="965"/>
      <c r="WOH15" s="966"/>
      <c r="WOI15" s="964"/>
      <c r="WOJ15" s="964"/>
      <c r="WOK15" s="965"/>
      <c r="WOL15" s="966"/>
      <c r="WOM15" s="964"/>
      <c r="WON15" s="964"/>
      <c r="WOO15" s="965"/>
      <c r="WOP15" s="966"/>
      <c r="WOQ15" s="964"/>
      <c r="WOR15" s="964"/>
      <c r="WOS15" s="965"/>
      <c r="WOT15" s="966"/>
      <c r="WOU15" s="964"/>
      <c r="WOV15" s="964"/>
      <c r="WOW15" s="965"/>
      <c r="WOX15" s="966"/>
      <c r="WOY15" s="964"/>
      <c r="WOZ15" s="964"/>
      <c r="WPA15" s="965"/>
      <c r="WPB15" s="966"/>
      <c r="WPC15" s="964"/>
      <c r="WPD15" s="964"/>
      <c r="WPE15" s="965"/>
      <c r="WPF15" s="966"/>
      <c r="WPG15" s="964"/>
      <c r="WPH15" s="964"/>
      <c r="WPI15" s="965"/>
      <c r="WPJ15" s="966"/>
      <c r="WPK15" s="964"/>
      <c r="WPL15" s="964"/>
      <c r="WPM15" s="965"/>
      <c r="WPN15" s="966"/>
      <c r="WPO15" s="964"/>
      <c r="WPP15" s="964"/>
      <c r="WPQ15" s="965"/>
      <c r="WPR15" s="966"/>
      <c r="WPS15" s="964"/>
      <c r="WPT15" s="964"/>
      <c r="WPU15" s="965"/>
      <c r="WPV15" s="966"/>
      <c r="WPW15" s="964"/>
      <c r="WPX15" s="964"/>
      <c r="WPY15" s="965"/>
      <c r="WPZ15" s="966"/>
      <c r="WQA15" s="964"/>
      <c r="WQB15" s="964"/>
      <c r="WQC15" s="965"/>
      <c r="WQD15" s="966"/>
      <c r="WQE15" s="964"/>
      <c r="WQF15" s="964"/>
      <c r="WQG15" s="965"/>
      <c r="WQH15" s="966"/>
      <c r="WQI15" s="964"/>
      <c r="WQJ15" s="964"/>
      <c r="WQK15" s="965"/>
      <c r="WQL15" s="966"/>
      <c r="WQM15" s="964"/>
      <c r="WQN15" s="964"/>
      <c r="WQO15" s="965"/>
      <c r="WQP15" s="966"/>
      <c r="WQQ15" s="964"/>
      <c r="WQR15" s="964"/>
      <c r="WQS15" s="965"/>
      <c r="WQT15" s="966"/>
      <c r="WQU15" s="964"/>
      <c r="WQV15" s="964"/>
      <c r="WQW15" s="965"/>
      <c r="WQX15" s="966"/>
      <c r="WQY15" s="964"/>
      <c r="WQZ15" s="964"/>
      <c r="WRA15" s="965"/>
      <c r="WRB15" s="966"/>
      <c r="WRC15" s="964"/>
      <c r="WRD15" s="964"/>
      <c r="WRE15" s="965"/>
      <c r="WRF15" s="966"/>
      <c r="WRG15" s="964"/>
      <c r="WRH15" s="964"/>
      <c r="WRI15" s="965"/>
      <c r="WRJ15" s="966"/>
    </row>
    <row r="16" spans="1:16026" ht="16" customHeight="1">
      <c r="A16" s="964"/>
      <c r="B16" s="964"/>
      <c r="C16" s="978"/>
      <c r="D16" s="992"/>
      <c r="E16" s="983"/>
      <c r="F16" s="997"/>
      <c r="G16" s="997"/>
      <c r="H16" s="997"/>
      <c r="I16" s="997"/>
      <c r="J16" s="966"/>
      <c r="K16" s="964"/>
      <c r="L16" s="964"/>
      <c r="M16" s="965"/>
      <c r="N16" s="966"/>
      <c r="O16" s="964"/>
      <c r="P16" s="964"/>
      <c r="Q16" s="965"/>
      <c r="R16" s="966"/>
      <c r="S16" s="964"/>
      <c r="T16" s="964"/>
      <c r="U16" s="965"/>
      <c r="V16" s="966"/>
      <c r="W16" s="964"/>
      <c r="X16" s="964"/>
      <c r="Y16" s="965"/>
      <c r="Z16" s="966"/>
      <c r="AA16" s="964"/>
      <c r="AB16" s="964"/>
      <c r="AC16" s="965"/>
      <c r="AD16" s="966"/>
      <c r="AE16" s="964"/>
      <c r="AF16" s="964"/>
      <c r="AG16" s="965"/>
      <c r="AH16" s="966"/>
      <c r="AI16" s="964"/>
      <c r="AJ16" s="964"/>
      <c r="AK16" s="965"/>
      <c r="AL16" s="966"/>
      <c r="AM16" s="964"/>
      <c r="AN16" s="964"/>
      <c r="AO16" s="965"/>
      <c r="AP16" s="966"/>
      <c r="AQ16" s="964"/>
      <c r="AR16" s="964"/>
      <c r="AS16" s="965"/>
      <c r="AT16" s="966"/>
      <c r="AU16" s="964"/>
      <c r="AV16" s="964"/>
      <c r="AW16" s="965"/>
      <c r="AX16" s="966"/>
      <c r="AY16" s="964"/>
      <c r="AZ16" s="964"/>
      <c r="BA16" s="965"/>
      <c r="BB16" s="966"/>
      <c r="BC16" s="964"/>
      <c r="BD16" s="964"/>
      <c r="BE16" s="965"/>
      <c r="BF16" s="966"/>
      <c r="BG16" s="964"/>
      <c r="BH16" s="964"/>
      <c r="BI16" s="965"/>
      <c r="BJ16" s="966"/>
      <c r="BK16" s="964"/>
      <c r="BL16" s="964"/>
      <c r="BM16" s="965"/>
      <c r="BN16" s="966"/>
      <c r="BO16" s="964"/>
      <c r="BP16" s="964"/>
      <c r="BQ16" s="965"/>
      <c r="BR16" s="966"/>
      <c r="BS16" s="964"/>
      <c r="BT16" s="964"/>
      <c r="BU16" s="965"/>
      <c r="BV16" s="966"/>
      <c r="BW16" s="964"/>
      <c r="BX16" s="964"/>
      <c r="BY16" s="965"/>
      <c r="BZ16" s="966"/>
      <c r="CA16" s="964"/>
      <c r="CB16" s="964"/>
      <c r="CC16" s="965"/>
      <c r="CD16" s="966"/>
      <c r="CE16" s="964"/>
      <c r="CF16" s="964"/>
      <c r="CG16" s="965"/>
      <c r="CH16" s="966"/>
      <c r="CI16" s="964"/>
      <c r="CJ16" s="964"/>
      <c r="CK16" s="965"/>
      <c r="CL16" s="966"/>
      <c r="CM16" s="964"/>
      <c r="CN16" s="964"/>
      <c r="CO16" s="965"/>
      <c r="CP16" s="966"/>
      <c r="CQ16" s="964"/>
      <c r="CR16" s="964"/>
      <c r="CS16" s="965"/>
      <c r="CT16" s="966"/>
      <c r="CU16" s="964"/>
      <c r="CV16" s="964"/>
      <c r="CW16" s="965"/>
      <c r="CX16" s="966"/>
      <c r="CY16" s="964"/>
      <c r="CZ16" s="964"/>
      <c r="DA16" s="965"/>
      <c r="DB16" s="966"/>
      <c r="DC16" s="964"/>
      <c r="DD16" s="964"/>
      <c r="DE16" s="965"/>
      <c r="DF16" s="966"/>
      <c r="DG16" s="964"/>
      <c r="DH16" s="964"/>
      <c r="DI16" s="965"/>
      <c r="DJ16" s="966"/>
      <c r="DK16" s="964"/>
      <c r="DL16" s="964"/>
      <c r="DM16" s="965"/>
      <c r="DN16" s="966"/>
      <c r="DO16" s="964"/>
      <c r="DP16" s="964"/>
      <c r="DQ16" s="965"/>
      <c r="DR16" s="966"/>
      <c r="DS16" s="964"/>
      <c r="DT16" s="964"/>
      <c r="DU16" s="965"/>
      <c r="DV16" s="966"/>
      <c r="DW16" s="964"/>
      <c r="DX16" s="964"/>
      <c r="DY16" s="965"/>
      <c r="DZ16" s="966"/>
      <c r="EA16" s="964"/>
      <c r="EB16" s="964"/>
      <c r="EC16" s="965"/>
      <c r="ED16" s="966"/>
      <c r="EE16" s="964"/>
      <c r="EF16" s="964"/>
      <c r="EG16" s="965"/>
      <c r="EH16" s="966"/>
      <c r="EI16" s="964"/>
      <c r="EJ16" s="964"/>
      <c r="EK16" s="965"/>
      <c r="EL16" s="966"/>
      <c r="EM16" s="964"/>
      <c r="EN16" s="964"/>
      <c r="EO16" s="965"/>
      <c r="EP16" s="966"/>
      <c r="EQ16" s="964"/>
      <c r="ER16" s="964"/>
      <c r="ES16" s="965"/>
      <c r="ET16" s="966"/>
      <c r="EU16" s="964"/>
      <c r="EV16" s="964"/>
      <c r="EW16" s="965"/>
      <c r="EX16" s="966"/>
      <c r="EY16" s="964"/>
      <c r="EZ16" s="964"/>
      <c r="FA16" s="965"/>
      <c r="FB16" s="966"/>
      <c r="FC16" s="964"/>
      <c r="FD16" s="964"/>
      <c r="FE16" s="965"/>
      <c r="FF16" s="966"/>
      <c r="FG16" s="964"/>
      <c r="FH16" s="964"/>
      <c r="FI16" s="965"/>
      <c r="FJ16" s="966"/>
      <c r="FK16" s="964"/>
      <c r="FL16" s="964"/>
      <c r="FM16" s="965"/>
      <c r="FN16" s="966"/>
      <c r="FO16" s="964"/>
      <c r="FP16" s="964"/>
      <c r="FQ16" s="965"/>
      <c r="FR16" s="966"/>
      <c r="FS16" s="964"/>
      <c r="FT16" s="964"/>
      <c r="FU16" s="965"/>
      <c r="FV16" s="966"/>
      <c r="FW16" s="964"/>
      <c r="FX16" s="964"/>
      <c r="FY16" s="965"/>
      <c r="FZ16" s="966"/>
      <c r="GA16" s="964"/>
      <c r="GB16" s="964"/>
      <c r="GC16" s="965"/>
      <c r="GD16" s="966"/>
      <c r="GE16" s="964"/>
      <c r="GF16" s="964"/>
      <c r="GG16" s="965"/>
      <c r="GH16" s="966"/>
      <c r="GI16" s="964"/>
      <c r="GJ16" s="964"/>
      <c r="GK16" s="965"/>
      <c r="GL16" s="966"/>
      <c r="GM16" s="964"/>
      <c r="GN16" s="964"/>
      <c r="GO16" s="965"/>
      <c r="GP16" s="966"/>
      <c r="GQ16" s="964"/>
      <c r="GR16" s="964"/>
      <c r="GS16" s="965"/>
      <c r="GT16" s="966"/>
      <c r="GU16" s="964"/>
      <c r="GV16" s="964"/>
      <c r="GW16" s="965"/>
      <c r="GX16" s="966"/>
      <c r="GY16" s="964"/>
      <c r="GZ16" s="964"/>
      <c r="HA16" s="965"/>
      <c r="HB16" s="966"/>
      <c r="HC16" s="964"/>
      <c r="HD16" s="964"/>
      <c r="HE16" s="965"/>
      <c r="HF16" s="966"/>
      <c r="HG16" s="964"/>
      <c r="HH16" s="964"/>
      <c r="HI16" s="965"/>
      <c r="HJ16" s="966"/>
      <c r="HK16" s="964"/>
      <c r="HL16" s="964"/>
      <c r="HM16" s="965"/>
      <c r="HN16" s="966"/>
      <c r="HO16" s="964"/>
      <c r="HP16" s="964"/>
      <c r="HQ16" s="965"/>
      <c r="HR16" s="966"/>
      <c r="HS16" s="964"/>
      <c r="HT16" s="964"/>
      <c r="HU16" s="965"/>
      <c r="HV16" s="966"/>
      <c r="HW16" s="964"/>
      <c r="HX16" s="964"/>
      <c r="HY16" s="965"/>
      <c r="HZ16" s="966"/>
      <c r="IA16" s="964"/>
      <c r="IB16" s="964"/>
      <c r="IC16" s="965"/>
      <c r="ID16" s="966"/>
      <c r="IE16" s="964"/>
      <c r="IF16" s="964"/>
      <c r="IG16" s="965"/>
      <c r="IH16" s="966"/>
      <c r="II16" s="964"/>
      <c r="IJ16" s="964"/>
      <c r="IK16" s="965"/>
      <c r="IL16" s="966"/>
      <c r="IM16" s="964"/>
      <c r="IN16" s="964"/>
      <c r="IO16" s="965"/>
      <c r="IP16" s="966"/>
      <c r="IQ16" s="964"/>
      <c r="IR16" s="964"/>
      <c r="IS16" s="965"/>
      <c r="IT16" s="966"/>
      <c r="IU16" s="964"/>
      <c r="IV16" s="964"/>
      <c r="IW16" s="965"/>
      <c r="IX16" s="966"/>
      <c r="IY16" s="964"/>
      <c r="IZ16" s="964"/>
      <c r="JA16" s="965"/>
      <c r="JB16" s="966"/>
      <c r="JC16" s="964"/>
      <c r="JD16" s="964"/>
      <c r="JE16" s="965"/>
      <c r="JF16" s="966"/>
      <c r="JG16" s="964"/>
      <c r="JH16" s="964"/>
      <c r="JI16" s="965"/>
      <c r="JJ16" s="966"/>
      <c r="JK16" s="964"/>
      <c r="JL16" s="964"/>
      <c r="JM16" s="965"/>
      <c r="JN16" s="966"/>
      <c r="JO16" s="964"/>
      <c r="JP16" s="964"/>
      <c r="JQ16" s="965"/>
      <c r="JR16" s="966"/>
      <c r="JS16" s="964"/>
      <c r="JT16" s="964"/>
      <c r="JU16" s="965"/>
      <c r="JV16" s="966"/>
      <c r="JW16" s="964"/>
      <c r="JX16" s="964"/>
      <c r="JY16" s="965"/>
      <c r="JZ16" s="966"/>
      <c r="KA16" s="964"/>
      <c r="KB16" s="964"/>
      <c r="KC16" s="965"/>
      <c r="KD16" s="966"/>
      <c r="KE16" s="964"/>
      <c r="KF16" s="964"/>
      <c r="KG16" s="965"/>
      <c r="KH16" s="966"/>
      <c r="KI16" s="964"/>
      <c r="KJ16" s="964"/>
      <c r="KK16" s="965"/>
      <c r="KL16" s="966"/>
      <c r="KM16" s="964"/>
      <c r="KN16" s="964"/>
      <c r="KO16" s="965"/>
      <c r="KP16" s="966"/>
      <c r="KQ16" s="964"/>
      <c r="KR16" s="964"/>
      <c r="KS16" s="965"/>
      <c r="KT16" s="966"/>
      <c r="KU16" s="964"/>
      <c r="KV16" s="964"/>
      <c r="KW16" s="965"/>
      <c r="KX16" s="966"/>
      <c r="KY16" s="964"/>
      <c r="KZ16" s="964"/>
      <c r="LA16" s="965"/>
      <c r="LB16" s="966"/>
      <c r="LC16" s="964"/>
      <c r="LD16" s="964"/>
      <c r="LE16" s="965"/>
      <c r="LF16" s="966"/>
      <c r="LG16" s="964"/>
      <c r="LH16" s="964"/>
      <c r="LI16" s="965"/>
      <c r="LJ16" s="966"/>
      <c r="LK16" s="964"/>
      <c r="LL16" s="964"/>
      <c r="LM16" s="965"/>
      <c r="LN16" s="966"/>
      <c r="LO16" s="964"/>
      <c r="LP16" s="964"/>
      <c r="LQ16" s="965"/>
      <c r="LR16" s="966"/>
      <c r="LS16" s="964"/>
      <c r="LT16" s="964"/>
      <c r="LU16" s="965"/>
      <c r="LV16" s="966"/>
      <c r="LW16" s="964"/>
      <c r="LX16" s="964"/>
      <c r="LY16" s="965"/>
      <c r="LZ16" s="966"/>
      <c r="MA16" s="964"/>
      <c r="MB16" s="964"/>
      <c r="MC16" s="965"/>
      <c r="MD16" s="966"/>
      <c r="ME16" s="964"/>
      <c r="MF16" s="964"/>
      <c r="MG16" s="965"/>
      <c r="MH16" s="966"/>
      <c r="MI16" s="964"/>
      <c r="MJ16" s="964"/>
      <c r="MK16" s="965"/>
      <c r="ML16" s="966"/>
      <c r="MM16" s="964"/>
      <c r="MN16" s="964"/>
      <c r="MO16" s="965"/>
      <c r="MP16" s="966"/>
      <c r="MQ16" s="964"/>
      <c r="MR16" s="964"/>
      <c r="MS16" s="965"/>
      <c r="MT16" s="966"/>
      <c r="MU16" s="964"/>
      <c r="MV16" s="964"/>
      <c r="MW16" s="965"/>
      <c r="MX16" s="966"/>
      <c r="MY16" s="964"/>
      <c r="MZ16" s="964"/>
      <c r="NA16" s="965"/>
      <c r="NB16" s="966"/>
      <c r="NC16" s="964"/>
      <c r="ND16" s="964"/>
      <c r="NE16" s="965"/>
      <c r="NF16" s="966"/>
      <c r="NG16" s="964"/>
      <c r="NH16" s="964"/>
      <c r="NI16" s="965"/>
      <c r="NJ16" s="966"/>
      <c r="NK16" s="964"/>
      <c r="NL16" s="964"/>
      <c r="NM16" s="965"/>
      <c r="NN16" s="966"/>
      <c r="NO16" s="964"/>
      <c r="NP16" s="964"/>
      <c r="NQ16" s="965"/>
      <c r="NR16" s="966"/>
      <c r="NS16" s="964"/>
      <c r="NT16" s="964"/>
      <c r="NU16" s="965"/>
      <c r="NV16" s="966"/>
      <c r="NW16" s="964"/>
      <c r="NX16" s="964"/>
      <c r="NY16" s="965"/>
      <c r="NZ16" s="966"/>
      <c r="OA16" s="964"/>
      <c r="OB16" s="964"/>
      <c r="OC16" s="965"/>
      <c r="OD16" s="966"/>
      <c r="OE16" s="964"/>
      <c r="OF16" s="964"/>
      <c r="OG16" s="965"/>
      <c r="OH16" s="966"/>
      <c r="OI16" s="964"/>
      <c r="OJ16" s="964"/>
      <c r="OK16" s="965"/>
      <c r="OL16" s="966"/>
      <c r="OM16" s="964"/>
      <c r="ON16" s="964"/>
      <c r="OO16" s="965"/>
      <c r="OP16" s="966"/>
      <c r="OQ16" s="964"/>
      <c r="OR16" s="964"/>
      <c r="OS16" s="965"/>
      <c r="OT16" s="966"/>
      <c r="OU16" s="964"/>
      <c r="OV16" s="964"/>
      <c r="OW16" s="965"/>
      <c r="OX16" s="966"/>
      <c r="OY16" s="964"/>
      <c r="OZ16" s="964"/>
      <c r="PA16" s="965"/>
      <c r="PB16" s="966"/>
      <c r="PC16" s="964"/>
      <c r="PD16" s="964"/>
      <c r="PE16" s="965"/>
      <c r="PF16" s="966"/>
      <c r="PG16" s="964"/>
      <c r="PH16" s="964"/>
      <c r="PI16" s="965"/>
      <c r="PJ16" s="966"/>
      <c r="PK16" s="964"/>
      <c r="PL16" s="964"/>
      <c r="PM16" s="965"/>
      <c r="PN16" s="966"/>
      <c r="PO16" s="964"/>
      <c r="PP16" s="964"/>
      <c r="PQ16" s="965"/>
      <c r="PR16" s="966"/>
      <c r="PS16" s="964"/>
      <c r="PT16" s="964"/>
      <c r="PU16" s="965"/>
      <c r="PV16" s="966"/>
      <c r="PW16" s="964"/>
      <c r="PX16" s="964"/>
      <c r="PY16" s="965"/>
      <c r="PZ16" s="966"/>
      <c r="QA16" s="964"/>
      <c r="QB16" s="964"/>
      <c r="QC16" s="965"/>
      <c r="QD16" s="966"/>
      <c r="QE16" s="964"/>
      <c r="QF16" s="964"/>
      <c r="QG16" s="965"/>
      <c r="QH16" s="966"/>
      <c r="QI16" s="964"/>
      <c r="QJ16" s="964"/>
      <c r="QK16" s="965"/>
      <c r="QL16" s="966"/>
      <c r="QM16" s="964"/>
      <c r="QN16" s="964"/>
      <c r="QO16" s="965"/>
      <c r="QP16" s="966"/>
      <c r="QQ16" s="964"/>
      <c r="QR16" s="964"/>
      <c r="QS16" s="965"/>
      <c r="QT16" s="966"/>
      <c r="QU16" s="964"/>
      <c r="QV16" s="964"/>
      <c r="QW16" s="965"/>
      <c r="QX16" s="966"/>
      <c r="QY16" s="964"/>
      <c r="QZ16" s="964"/>
      <c r="RA16" s="965"/>
      <c r="RB16" s="966"/>
      <c r="RC16" s="964"/>
      <c r="RD16" s="964"/>
      <c r="RE16" s="965"/>
      <c r="RF16" s="966"/>
      <c r="RG16" s="964"/>
      <c r="RH16" s="964"/>
      <c r="RI16" s="965"/>
      <c r="RJ16" s="966"/>
      <c r="RK16" s="964"/>
      <c r="RL16" s="964"/>
      <c r="RM16" s="965"/>
      <c r="RN16" s="966"/>
      <c r="RO16" s="964"/>
      <c r="RP16" s="964"/>
      <c r="RQ16" s="965"/>
      <c r="RR16" s="966"/>
      <c r="RS16" s="964"/>
      <c r="RT16" s="964"/>
      <c r="RU16" s="965"/>
      <c r="RV16" s="966"/>
      <c r="RW16" s="964"/>
      <c r="RX16" s="964"/>
      <c r="RY16" s="965"/>
      <c r="RZ16" s="966"/>
      <c r="SA16" s="964"/>
      <c r="SB16" s="964"/>
      <c r="SC16" s="965"/>
      <c r="SD16" s="966"/>
      <c r="SE16" s="964"/>
      <c r="SF16" s="964"/>
      <c r="SG16" s="965"/>
      <c r="SH16" s="966"/>
      <c r="SI16" s="964"/>
      <c r="SJ16" s="964"/>
      <c r="SK16" s="965"/>
      <c r="SL16" s="966"/>
      <c r="SM16" s="964"/>
      <c r="SN16" s="964"/>
      <c r="SO16" s="965"/>
      <c r="SP16" s="966"/>
      <c r="SQ16" s="964"/>
      <c r="SR16" s="964"/>
      <c r="SS16" s="965"/>
      <c r="ST16" s="966"/>
      <c r="SU16" s="964"/>
      <c r="SV16" s="964"/>
      <c r="SW16" s="965"/>
      <c r="SX16" s="966"/>
      <c r="SY16" s="964"/>
      <c r="SZ16" s="964"/>
      <c r="TA16" s="965"/>
      <c r="TB16" s="966"/>
      <c r="TC16" s="964"/>
      <c r="TD16" s="964"/>
      <c r="TE16" s="965"/>
      <c r="TF16" s="966"/>
      <c r="TG16" s="964"/>
      <c r="TH16" s="964"/>
      <c r="TI16" s="965"/>
      <c r="TJ16" s="966"/>
      <c r="TK16" s="964"/>
      <c r="TL16" s="964"/>
      <c r="TM16" s="965"/>
      <c r="TN16" s="966"/>
      <c r="TO16" s="964"/>
      <c r="TP16" s="964"/>
      <c r="TQ16" s="965"/>
      <c r="TR16" s="966"/>
      <c r="TS16" s="964"/>
      <c r="TT16" s="964"/>
      <c r="TU16" s="965"/>
      <c r="TV16" s="966"/>
      <c r="TW16" s="964"/>
      <c r="TX16" s="964"/>
      <c r="TY16" s="965"/>
      <c r="TZ16" s="966"/>
      <c r="UA16" s="964"/>
      <c r="UB16" s="964"/>
      <c r="UC16" s="965"/>
      <c r="UD16" s="966"/>
      <c r="UE16" s="964"/>
      <c r="UF16" s="964"/>
      <c r="UG16" s="965"/>
      <c r="UH16" s="966"/>
      <c r="UI16" s="964"/>
      <c r="UJ16" s="964"/>
      <c r="UK16" s="965"/>
      <c r="UL16" s="966"/>
      <c r="UM16" s="964"/>
      <c r="UN16" s="964"/>
      <c r="UO16" s="965"/>
      <c r="UP16" s="966"/>
      <c r="UQ16" s="964"/>
      <c r="UR16" s="964"/>
      <c r="US16" s="965"/>
      <c r="UT16" s="966"/>
      <c r="UU16" s="964"/>
      <c r="UV16" s="964"/>
      <c r="UW16" s="965"/>
      <c r="UX16" s="966"/>
      <c r="UY16" s="964"/>
      <c r="UZ16" s="964"/>
      <c r="VA16" s="965"/>
      <c r="VB16" s="966"/>
      <c r="VC16" s="964"/>
      <c r="VD16" s="964"/>
      <c r="VE16" s="965"/>
      <c r="VF16" s="966"/>
      <c r="VG16" s="964"/>
      <c r="VH16" s="964"/>
      <c r="VI16" s="965"/>
      <c r="VJ16" s="966"/>
      <c r="VK16" s="964"/>
      <c r="VL16" s="964"/>
      <c r="VM16" s="965"/>
      <c r="VN16" s="966"/>
      <c r="VO16" s="964"/>
      <c r="VP16" s="964"/>
      <c r="VQ16" s="965"/>
      <c r="VR16" s="966"/>
      <c r="VS16" s="964"/>
      <c r="VT16" s="964"/>
      <c r="VU16" s="965"/>
      <c r="VV16" s="966"/>
      <c r="VW16" s="964"/>
      <c r="VX16" s="964"/>
      <c r="VY16" s="965"/>
      <c r="VZ16" s="966"/>
      <c r="WA16" s="964"/>
      <c r="WB16" s="964"/>
      <c r="WC16" s="965"/>
      <c r="WD16" s="966"/>
      <c r="WE16" s="964"/>
      <c r="WF16" s="964"/>
      <c r="WG16" s="965"/>
      <c r="WH16" s="966"/>
      <c r="WI16" s="964"/>
      <c r="WJ16" s="964"/>
      <c r="WK16" s="965"/>
      <c r="WL16" s="966"/>
      <c r="WM16" s="964"/>
      <c r="WN16" s="964"/>
      <c r="WO16" s="965"/>
      <c r="WP16" s="966"/>
      <c r="WQ16" s="964"/>
      <c r="WR16" s="964"/>
      <c r="WS16" s="965"/>
      <c r="WT16" s="966"/>
      <c r="WU16" s="964"/>
      <c r="WV16" s="964"/>
      <c r="WW16" s="965"/>
      <c r="WX16" s="966"/>
      <c r="WY16" s="964"/>
      <c r="WZ16" s="964"/>
      <c r="XA16" s="965"/>
      <c r="XB16" s="966"/>
      <c r="XC16" s="964"/>
      <c r="XD16" s="964"/>
      <c r="XE16" s="965"/>
      <c r="XF16" s="966"/>
      <c r="XG16" s="964"/>
      <c r="XH16" s="964"/>
      <c r="XI16" s="965"/>
      <c r="XJ16" s="966"/>
      <c r="XK16" s="964"/>
      <c r="XL16" s="964"/>
      <c r="XM16" s="965"/>
      <c r="XN16" s="966"/>
      <c r="XO16" s="964"/>
      <c r="XP16" s="964"/>
      <c r="XQ16" s="965"/>
      <c r="XR16" s="966"/>
      <c r="XS16" s="964"/>
      <c r="XT16" s="964"/>
      <c r="XU16" s="965"/>
      <c r="XV16" s="966"/>
      <c r="XW16" s="964"/>
      <c r="XX16" s="964"/>
      <c r="XY16" s="965"/>
      <c r="XZ16" s="966"/>
      <c r="YA16" s="964"/>
      <c r="YB16" s="964"/>
      <c r="YC16" s="965"/>
      <c r="YD16" s="966"/>
      <c r="YE16" s="964"/>
      <c r="YF16" s="964"/>
      <c r="YG16" s="965"/>
      <c r="YH16" s="966"/>
      <c r="YI16" s="964"/>
      <c r="YJ16" s="964"/>
      <c r="YK16" s="965"/>
      <c r="YL16" s="966"/>
      <c r="YM16" s="964"/>
      <c r="YN16" s="964"/>
      <c r="YO16" s="965"/>
      <c r="YP16" s="966"/>
      <c r="YQ16" s="964"/>
      <c r="YR16" s="964"/>
      <c r="YS16" s="965"/>
      <c r="YT16" s="966"/>
      <c r="YU16" s="964"/>
      <c r="YV16" s="964"/>
      <c r="YW16" s="965"/>
      <c r="YX16" s="966"/>
      <c r="YY16" s="964"/>
      <c r="YZ16" s="964"/>
      <c r="ZA16" s="965"/>
      <c r="ZB16" s="966"/>
      <c r="ZC16" s="964"/>
      <c r="ZD16" s="964"/>
      <c r="ZE16" s="965"/>
      <c r="ZF16" s="966"/>
      <c r="ZG16" s="964"/>
      <c r="ZH16" s="964"/>
      <c r="ZI16" s="965"/>
      <c r="ZJ16" s="966"/>
      <c r="ZK16" s="964"/>
      <c r="ZL16" s="964"/>
      <c r="ZM16" s="965"/>
      <c r="ZN16" s="966"/>
      <c r="ZO16" s="964"/>
      <c r="ZP16" s="964"/>
      <c r="ZQ16" s="965"/>
      <c r="ZR16" s="966"/>
      <c r="ZS16" s="964"/>
      <c r="ZT16" s="964"/>
      <c r="ZU16" s="965"/>
      <c r="ZV16" s="966"/>
      <c r="ZW16" s="964"/>
      <c r="ZX16" s="964"/>
      <c r="ZY16" s="965"/>
      <c r="ZZ16" s="966"/>
      <c r="AAA16" s="964"/>
      <c r="AAB16" s="964"/>
      <c r="AAC16" s="965"/>
      <c r="AAD16" s="966"/>
      <c r="AAE16" s="964"/>
      <c r="AAF16" s="964"/>
      <c r="AAG16" s="965"/>
      <c r="AAH16" s="966"/>
      <c r="AAI16" s="964"/>
      <c r="AAJ16" s="964"/>
      <c r="AAK16" s="965"/>
      <c r="AAL16" s="966"/>
      <c r="AAM16" s="964"/>
      <c r="AAN16" s="964"/>
      <c r="AAO16" s="965"/>
      <c r="AAP16" s="966"/>
      <c r="AAQ16" s="964"/>
      <c r="AAR16" s="964"/>
      <c r="AAS16" s="965"/>
      <c r="AAT16" s="966"/>
      <c r="AAU16" s="964"/>
      <c r="AAV16" s="964"/>
      <c r="AAW16" s="965"/>
      <c r="AAX16" s="966"/>
      <c r="AAY16" s="964"/>
      <c r="AAZ16" s="964"/>
      <c r="ABA16" s="965"/>
      <c r="ABB16" s="966"/>
      <c r="ABC16" s="964"/>
      <c r="ABD16" s="964"/>
      <c r="ABE16" s="965"/>
      <c r="ABF16" s="966"/>
      <c r="ABG16" s="964"/>
      <c r="ABH16" s="964"/>
      <c r="ABI16" s="965"/>
      <c r="ABJ16" s="966"/>
      <c r="ABK16" s="964"/>
      <c r="ABL16" s="964"/>
      <c r="ABM16" s="965"/>
      <c r="ABN16" s="966"/>
      <c r="ABO16" s="964"/>
      <c r="ABP16" s="964"/>
      <c r="ABQ16" s="965"/>
      <c r="ABR16" s="966"/>
      <c r="ABS16" s="964"/>
      <c r="ABT16" s="964"/>
      <c r="ABU16" s="965"/>
      <c r="ABV16" s="966"/>
      <c r="ABW16" s="964"/>
      <c r="ABX16" s="964"/>
      <c r="ABY16" s="965"/>
      <c r="ABZ16" s="966"/>
      <c r="ACA16" s="964"/>
      <c r="ACB16" s="964"/>
      <c r="ACC16" s="965"/>
      <c r="ACD16" s="966"/>
      <c r="ACE16" s="964"/>
      <c r="ACF16" s="964"/>
      <c r="ACG16" s="965"/>
      <c r="ACH16" s="966"/>
      <c r="ACI16" s="964"/>
      <c r="ACJ16" s="964"/>
      <c r="ACK16" s="965"/>
      <c r="ACL16" s="966"/>
      <c r="ACM16" s="964"/>
      <c r="ACN16" s="964"/>
      <c r="ACO16" s="965"/>
      <c r="ACP16" s="966"/>
      <c r="ACQ16" s="964"/>
      <c r="ACR16" s="964"/>
      <c r="ACS16" s="965"/>
      <c r="ACT16" s="966"/>
      <c r="ACU16" s="964"/>
      <c r="ACV16" s="964"/>
      <c r="ACW16" s="965"/>
      <c r="ACX16" s="966"/>
      <c r="ACY16" s="964"/>
      <c r="ACZ16" s="964"/>
      <c r="ADA16" s="965"/>
      <c r="ADB16" s="966"/>
      <c r="ADC16" s="964"/>
      <c r="ADD16" s="964"/>
      <c r="ADE16" s="965"/>
      <c r="ADF16" s="966"/>
      <c r="ADG16" s="964"/>
      <c r="ADH16" s="964"/>
      <c r="ADI16" s="965"/>
      <c r="ADJ16" s="966"/>
      <c r="ADK16" s="964"/>
      <c r="ADL16" s="964"/>
      <c r="ADM16" s="965"/>
      <c r="ADN16" s="966"/>
      <c r="ADO16" s="964"/>
      <c r="ADP16" s="964"/>
      <c r="ADQ16" s="965"/>
      <c r="ADR16" s="966"/>
      <c r="ADS16" s="964"/>
      <c r="ADT16" s="964"/>
      <c r="ADU16" s="965"/>
      <c r="ADV16" s="966"/>
      <c r="ADW16" s="964"/>
      <c r="ADX16" s="964"/>
      <c r="ADY16" s="965"/>
      <c r="ADZ16" s="966"/>
      <c r="AEA16" s="964"/>
      <c r="AEB16" s="964"/>
      <c r="AEC16" s="965"/>
      <c r="AED16" s="966"/>
      <c r="AEE16" s="964"/>
      <c r="AEF16" s="964"/>
      <c r="AEG16" s="965"/>
      <c r="AEH16" s="966"/>
      <c r="AEI16" s="964"/>
      <c r="AEJ16" s="964"/>
      <c r="AEK16" s="965"/>
      <c r="AEL16" s="966"/>
      <c r="AEM16" s="964"/>
      <c r="AEN16" s="964"/>
      <c r="AEO16" s="965"/>
      <c r="AEP16" s="966"/>
      <c r="AEQ16" s="964"/>
      <c r="AER16" s="964"/>
      <c r="AES16" s="965"/>
      <c r="AET16" s="966"/>
      <c r="AEU16" s="964"/>
      <c r="AEV16" s="964"/>
      <c r="AEW16" s="965"/>
      <c r="AEX16" s="966"/>
      <c r="AEY16" s="964"/>
      <c r="AEZ16" s="964"/>
      <c r="AFA16" s="965"/>
      <c r="AFB16" s="966"/>
      <c r="AFC16" s="964"/>
      <c r="AFD16" s="964"/>
      <c r="AFE16" s="965"/>
      <c r="AFF16" s="966"/>
      <c r="AFG16" s="964"/>
      <c r="AFH16" s="964"/>
      <c r="AFI16" s="965"/>
      <c r="AFJ16" s="966"/>
      <c r="AFK16" s="964"/>
      <c r="AFL16" s="964"/>
      <c r="AFM16" s="965"/>
      <c r="AFN16" s="966"/>
      <c r="AFO16" s="964"/>
      <c r="AFP16" s="964"/>
      <c r="AFQ16" s="965"/>
      <c r="AFR16" s="966"/>
      <c r="AFS16" s="964"/>
      <c r="AFT16" s="964"/>
      <c r="AFU16" s="965"/>
      <c r="AFV16" s="966"/>
      <c r="AFW16" s="964"/>
      <c r="AFX16" s="964"/>
      <c r="AFY16" s="965"/>
      <c r="AFZ16" s="966"/>
      <c r="AGA16" s="964"/>
      <c r="AGB16" s="964"/>
      <c r="AGC16" s="965"/>
      <c r="AGD16" s="966"/>
      <c r="AGE16" s="964"/>
      <c r="AGF16" s="964"/>
      <c r="AGG16" s="965"/>
      <c r="AGH16" s="966"/>
      <c r="AGI16" s="964"/>
      <c r="AGJ16" s="964"/>
      <c r="AGK16" s="965"/>
      <c r="AGL16" s="966"/>
      <c r="AGM16" s="964"/>
      <c r="AGN16" s="964"/>
      <c r="AGO16" s="965"/>
      <c r="AGP16" s="966"/>
      <c r="AGQ16" s="964"/>
      <c r="AGR16" s="964"/>
      <c r="AGS16" s="965"/>
      <c r="AGT16" s="966"/>
      <c r="AGU16" s="964"/>
      <c r="AGV16" s="964"/>
      <c r="AGW16" s="965"/>
      <c r="AGX16" s="966"/>
      <c r="AGY16" s="964"/>
      <c r="AGZ16" s="964"/>
      <c r="AHA16" s="965"/>
      <c r="AHB16" s="966"/>
      <c r="AHC16" s="964"/>
      <c r="AHD16" s="964"/>
      <c r="AHE16" s="965"/>
      <c r="AHF16" s="966"/>
      <c r="AHG16" s="964"/>
      <c r="AHH16" s="964"/>
      <c r="AHI16" s="965"/>
      <c r="AHJ16" s="966"/>
      <c r="AHK16" s="964"/>
      <c r="AHL16" s="964"/>
      <c r="AHM16" s="965"/>
      <c r="AHN16" s="966"/>
      <c r="AHO16" s="964"/>
      <c r="AHP16" s="964"/>
      <c r="AHQ16" s="965"/>
      <c r="AHR16" s="966"/>
      <c r="AHS16" s="964"/>
      <c r="AHT16" s="964"/>
      <c r="AHU16" s="965"/>
      <c r="AHV16" s="966"/>
      <c r="AHW16" s="964"/>
      <c r="AHX16" s="964"/>
      <c r="AHY16" s="965"/>
      <c r="AHZ16" s="966"/>
      <c r="AIA16" s="964"/>
      <c r="AIB16" s="964"/>
      <c r="AIC16" s="965"/>
      <c r="AID16" s="966"/>
      <c r="AIE16" s="964"/>
      <c r="AIF16" s="964"/>
      <c r="AIG16" s="965"/>
      <c r="AIH16" s="966"/>
      <c r="AII16" s="964"/>
      <c r="AIJ16" s="964"/>
      <c r="AIK16" s="965"/>
      <c r="AIL16" s="966"/>
      <c r="AIM16" s="964"/>
      <c r="AIN16" s="964"/>
      <c r="AIO16" s="965"/>
      <c r="AIP16" s="966"/>
      <c r="AIQ16" s="964"/>
      <c r="AIR16" s="964"/>
      <c r="AIS16" s="965"/>
      <c r="AIT16" s="966"/>
      <c r="AIU16" s="964"/>
      <c r="AIV16" s="964"/>
      <c r="AIW16" s="965"/>
      <c r="AIX16" s="966"/>
      <c r="AIY16" s="964"/>
      <c r="AIZ16" s="964"/>
      <c r="AJA16" s="965"/>
      <c r="AJB16" s="966"/>
      <c r="AJC16" s="964"/>
      <c r="AJD16" s="964"/>
      <c r="AJE16" s="965"/>
      <c r="AJF16" s="966"/>
      <c r="AJG16" s="964"/>
      <c r="AJH16" s="964"/>
      <c r="AJI16" s="965"/>
      <c r="AJJ16" s="966"/>
      <c r="AJK16" s="964"/>
      <c r="AJL16" s="964"/>
      <c r="AJM16" s="965"/>
      <c r="AJN16" s="966"/>
      <c r="AJO16" s="964"/>
      <c r="AJP16" s="964"/>
      <c r="AJQ16" s="965"/>
      <c r="AJR16" s="966"/>
      <c r="AJS16" s="964"/>
      <c r="AJT16" s="964"/>
      <c r="AJU16" s="965"/>
      <c r="AJV16" s="966"/>
      <c r="AJW16" s="964"/>
      <c r="AJX16" s="964"/>
      <c r="AJY16" s="965"/>
      <c r="AJZ16" s="966"/>
      <c r="AKA16" s="964"/>
      <c r="AKB16" s="964"/>
      <c r="AKC16" s="965"/>
      <c r="AKD16" s="966"/>
      <c r="AKE16" s="964"/>
      <c r="AKF16" s="964"/>
      <c r="AKG16" s="965"/>
      <c r="AKH16" s="966"/>
      <c r="AKI16" s="964"/>
      <c r="AKJ16" s="964"/>
      <c r="AKK16" s="965"/>
      <c r="AKL16" s="966"/>
      <c r="AKM16" s="964"/>
      <c r="AKN16" s="964"/>
      <c r="AKO16" s="965"/>
      <c r="AKP16" s="966"/>
      <c r="AKQ16" s="964"/>
      <c r="AKR16" s="964"/>
      <c r="AKS16" s="965"/>
      <c r="AKT16" s="966"/>
      <c r="AKU16" s="964"/>
      <c r="AKV16" s="964"/>
      <c r="AKW16" s="965"/>
      <c r="AKX16" s="966"/>
      <c r="AKY16" s="964"/>
      <c r="AKZ16" s="964"/>
      <c r="ALA16" s="965"/>
      <c r="ALB16" s="966"/>
      <c r="ALC16" s="964"/>
      <c r="ALD16" s="964"/>
      <c r="ALE16" s="965"/>
      <c r="ALF16" s="966"/>
      <c r="ALG16" s="964"/>
      <c r="ALH16" s="964"/>
      <c r="ALI16" s="965"/>
      <c r="ALJ16" s="966"/>
      <c r="ALK16" s="964"/>
      <c r="ALL16" s="964"/>
      <c r="ALM16" s="965"/>
      <c r="ALN16" s="966"/>
      <c r="ALO16" s="964"/>
      <c r="ALP16" s="964"/>
      <c r="ALQ16" s="965"/>
      <c r="ALR16" s="966"/>
      <c r="ALS16" s="964"/>
      <c r="ALT16" s="964"/>
      <c r="ALU16" s="965"/>
      <c r="ALV16" s="966"/>
      <c r="ALW16" s="964"/>
      <c r="ALX16" s="964"/>
      <c r="ALY16" s="965"/>
      <c r="ALZ16" s="966"/>
      <c r="AMA16" s="964"/>
      <c r="AMB16" s="964"/>
      <c r="AMC16" s="965"/>
      <c r="AMD16" s="966"/>
      <c r="AME16" s="964"/>
      <c r="AMF16" s="964"/>
      <c r="AMG16" s="965"/>
      <c r="AMH16" s="966"/>
      <c r="AMI16" s="964"/>
      <c r="AMJ16" s="964"/>
      <c r="AMK16" s="965"/>
      <c r="AML16" s="966"/>
      <c r="AMM16" s="964"/>
      <c r="AMN16" s="964"/>
      <c r="AMO16" s="965"/>
      <c r="AMP16" s="966"/>
      <c r="AMQ16" s="964"/>
      <c r="AMR16" s="964"/>
      <c r="AMS16" s="965"/>
      <c r="AMT16" s="966"/>
      <c r="AMU16" s="964"/>
      <c r="AMV16" s="964"/>
      <c r="AMW16" s="965"/>
      <c r="AMX16" s="966"/>
      <c r="AMY16" s="964"/>
      <c r="AMZ16" s="964"/>
      <c r="ANA16" s="965"/>
      <c r="ANB16" s="966"/>
      <c r="ANC16" s="964"/>
      <c r="AND16" s="964"/>
      <c r="ANE16" s="965"/>
      <c r="ANF16" s="966"/>
      <c r="ANG16" s="964"/>
      <c r="ANH16" s="964"/>
      <c r="ANI16" s="965"/>
      <c r="ANJ16" s="966"/>
      <c r="ANK16" s="964"/>
      <c r="ANL16" s="964"/>
      <c r="ANM16" s="965"/>
      <c r="ANN16" s="966"/>
      <c r="ANO16" s="964"/>
      <c r="ANP16" s="964"/>
      <c r="ANQ16" s="965"/>
      <c r="ANR16" s="966"/>
      <c r="ANS16" s="964"/>
      <c r="ANT16" s="964"/>
      <c r="ANU16" s="965"/>
      <c r="ANV16" s="966"/>
      <c r="ANW16" s="964"/>
      <c r="ANX16" s="964"/>
      <c r="ANY16" s="965"/>
      <c r="ANZ16" s="966"/>
      <c r="AOA16" s="964"/>
      <c r="AOB16" s="964"/>
      <c r="AOC16" s="965"/>
      <c r="AOD16" s="966"/>
      <c r="AOE16" s="964"/>
      <c r="AOF16" s="964"/>
      <c r="AOG16" s="965"/>
      <c r="AOH16" s="966"/>
      <c r="AOI16" s="964"/>
      <c r="AOJ16" s="964"/>
      <c r="AOK16" s="965"/>
      <c r="AOL16" s="966"/>
      <c r="AOM16" s="964"/>
      <c r="AON16" s="964"/>
      <c r="AOO16" s="965"/>
      <c r="AOP16" s="966"/>
      <c r="AOQ16" s="964"/>
      <c r="AOR16" s="964"/>
      <c r="AOS16" s="965"/>
      <c r="AOT16" s="966"/>
      <c r="AOU16" s="964"/>
      <c r="AOV16" s="964"/>
      <c r="AOW16" s="965"/>
      <c r="AOX16" s="966"/>
      <c r="AOY16" s="964"/>
      <c r="AOZ16" s="964"/>
      <c r="APA16" s="965"/>
      <c r="APB16" s="966"/>
      <c r="APC16" s="964"/>
      <c r="APD16" s="964"/>
      <c r="APE16" s="965"/>
      <c r="APF16" s="966"/>
      <c r="APG16" s="964"/>
      <c r="APH16" s="964"/>
      <c r="API16" s="965"/>
      <c r="APJ16" s="966"/>
      <c r="APK16" s="964"/>
      <c r="APL16" s="964"/>
      <c r="APM16" s="965"/>
      <c r="APN16" s="966"/>
      <c r="APO16" s="964"/>
      <c r="APP16" s="964"/>
      <c r="APQ16" s="965"/>
      <c r="APR16" s="966"/>
      <c r="APS16" s="964"/>
      <c r="APT16" s="964"/>
      <c r="APU16" s="965"/>
      <c r="APV16" s="966"/>
      <c r="APW16" s="964"/>
      <c r="APX16" s="964"/>
      <c r="APY16" s="965"/>
      <c r="APZ16" s="966"/>
      <c r="AQA16" s="964"/>
      <c r="AQB16" s="964"/>
      <c r="AQC16" s="965"/>
      <c r="AQD16" s="966"/>
      <c r="AQE16" s="964"/>
      <c r="AQF16" s="964"/>
      <c r="AQG16" s="965"/>
      <c r="AQH16" s="966"/>
      <c r="AQI16" s="964"/>
      <c r="AQJ16" s="964"/>
      <c r="AQK16" s="965"/>
      <c r="AQL16" s="966"/>
      <c r="AQM16" s="964"/>
      <c r="AQN16" s="964"/>
      <c r="AQO16" s="965"/>
      <c r="AQP16" s="966"/>
      <c r="AQQ16" s="964"/>
      <c r="AQR16" s="964"/>
      <c r="AQS16" s="965"/>
      <c r="AQT16" s="966"/>
      <c r="AQU16" s="964"/>
      <c r="AQV16" s="964"/>
      <c r="AQW16" s="965"/>
      <c r="AQX16" s="966"/>
      <c r="AQY16" s="964"/>
      <c r="AQZ16" s="964"/>
      <c r="ARA16" s="965"/>
      <c r="ARB16" s="966"/>
      <c r="ARC16" s="964"/>
      <c r="ARD16" s="964"/>
      <c r="ARE16" s="965"/>
      <c r="ARF16" s="966"/>
      <c r="ARG16" s="964"/>
      <c r="ARH16" s="964"/>
      <c r="ARI16" s="965"/>
      <c r="ARJ16" s="966"/>
      <c r="ARK16" s="964"/>
      <c r="ARL16" s="964"/>
      <c r="ARM16" s="965"/>
      <c r="ARN16" s="966"/>
      <c r="ARO16" s="964"/>
      <c r="ARP16" s="964"/>
      <c r="ARQ16" s="965"/>
      <c r="ARR16" s="966"/>
      <c r="ARS16" s="964"/>
      <c r="ART16" s="964"/>
      <c r="ARU16" s="965"/>
      <c r="ARV16" s="966"/>
      <c r="ARW16" s="964"/>
      <c r="ARX16" s="964"/>
      <c r="ARY16" s="965"/>
      <c r="ARZ16" s="966"/>
      <c r="ASA16" s="964"/>
      <c r="ASB16" s="964"/>
      <c r="ASC16" s="965"/>
      <c r="ASD16" s="966"/>
      <c r="ASE16" s="964"/>
      <c r="ASF16" s="964"/>
      <c r="ASG16" s="965"/>
      <c r="ASH16" s="966"/>
      <c r="ASI16" s="964"/>
      <c r="ASJ16" s="964"/>
      <c r="ASK16" s="965"/>
      <c r="ASL16" s="966"/>
      <c r="ASM16" s="964"/>
      <c r="ASN16" s="964"/>
      <c r="ASO16" s="965"/>
      <c r="ASP16" s="966"/>
      <c r="ASQ16" s="964"/>
      <c r="ASR16" s="964"/>
      <c r="ASS16" s="965"/>
      <c r="AST16" s="966"/>
      <c r="ASU16" s="964"/>
      <c r="ASV16" s="964"/>
      <c r="ASW16" s="965"/>
      <c r="ASX16" s="966"/>
      <c r="ASY16" s="964"/>
      <c r="ASZ16" s="964"/>
      <c r="ATA16" s="965"/>
      <c r="ATB16" s="966"/>
      <c r="ATC16" s="964"/>
      <c r="ATD16" s="964"/>
      <c r="ATE16" s="965"/>
      <c r="ATF16" s="966"/>
      <c r="ATG16" s="964"/>
      <c r="ATH16" s="964"/>
      <c r="ATI16" s="965"/>
      <c r="ATJ16" s="966"/>
      <c r="ATK16" s="964"/>
      <c r="ATL16" s="964"/>
      <c r="ATM16" s="965"/>
      <c r="ATN16" s="966"/>
      <c r="ATO16" s="964"/>
      <c r="ATP16" s="964"/>
      <c r="ATQ16" s="965"/>
      <c r="ATR16" s="966"/>
      <c r="ATS16" s="964"/>
      <c r="ATT16" s="964"/>
      <c r="ATU16" s="965"/>
      <c r="ATV16" s="966"/>
      <c r="ATW16" s="964"/>
      <c r="ATX16" s="964"/>
      <c r="ATY16" s="965"/>
      <c r="ATZ16" s="966"/>
      <c r="AUA16" s="964"/>
      <c r="AUB16" s="964"/>
      <c r="AUC16" s="965"/>
      <c r="AUD16" s="966"/>
      <c r="AUE16" s="964"/>
      <c r="AUF16" s="964"/>
      <c r="AUG16" s="965"/>
      <c r="AUH16" s="966"/>
      <c r="AUI16" s="964"/>
      <c r="AUJ16" s="964"/>
      <c r="AUK16" s="965"/>
      <c r="AUL16" s="966"/>
      <c r="AUM16" s="964"/>
      <c r="AUN16" s="964"/>
      <c r="AUO16" s="965"/>
      <c r="AUP16" s="966"/>
      <c r="AUQ16" s="964"/>
      <c r="AUR16" s="964"/>
      <c r="AUS16" s="965"/>
      <c r="AUT16" s="966"/>
      <c r="AUU16" s="964"/>
      <c r="AUV16" s="964"/>
      <c r="AUW16" s="965"/>
      <c r="AUX16" s="966"/>
      <c r="AUY16" s="964"/>
      <c r="AUZ16" s="964"/>
      <c r="AVA16" s="965"/>
      <c r="AVB16" s="966"/>
      <c r="AVC16" s="964"/>
      <c r="AVD16" s="964"/>
      <c r="AVE16" s="965"/>
      <c r="AVF16" s="966"/>
      <c r="AVG16" s="964"/>
      <c r="AVH16" s="964"/>
      <c r="AVI16" s="965"/>
      <c r="AVJ16" s="966"/>
      <c r="AVK16" s="964"/>
      <c r="AVL16" s="964"/>
      <c r="AVM16" s="965"/>
      <c r="AVN16" s="966"/>
      <c r="AVO16" s="964"/>
      <c r="AVP16" s="964"/>
      <c r="AVQ16" s="965"/>
      <c r="AVR16" s="966"/>
      <c r="AVS16" s="964"/>
      <c r="AVT16" s="964"/>
      <c r="AVU16" s="965"/>
      <c r="AVV16" s="966"/>
      <c r="AVW16" s="964"/>
      <c r="AVX16" s="964"/>
      <c r="AVY16" s="965"/>
      <c r="AVZ16" s="966"/>
      <c r="AWA16" s="964"/>
      <c r="AWB16" s="964"/>
      <c r="AWC16" s="965"/>
      <c r="AWD16" s="966"/>
      <c r="AWE16" s="964"/>
      <c r="AWF16" s="964"/>
      <c r="AWG16" s="965"/>
      <c r="AWH16" s="966"/>
      <c r="AWI16" s="964"/>
      <c r="AWJ16" s="964"/>
      <c r="AWK16" s="965"/>
      <c r="AWL16" s="966"/>
      <c r="AWM16" s="964"/>
      <c r="AWN16" s="964"/>
      <c r="AWO16" s="965"/>
      <c r="AWP16" s="966"/>
      <c r="AWQ16" s="964"/>
      <c r="AWR16" s="964"/>
      <c r="AWS16" s="965"/>
      <c r="AWT16" s="966"/>
      <c r="AWU16" s="964"/>
      <c r="AWV16" s="964"/>
      <c r="AWW16" s="965"/>
      <c r="AWX16" s="966"/>
      <c r="AWY16" s="964"/>
      <c r="AWZ16" s="964"/>
      <c r="AXA16" s="965"/>
      <c r="AXB16" s="966"/>
      <c r="AXC16" s="964"/>
      <c r="AXD16" s="964"/>
      <c r="AXE16" s="965"/>
      <c r="AXF16" s="966"/>
      <c r="AXG16" s="964"/>
      <c r="AXH16" s="964"/>
      <c r="AXI16" s="965"/>
      <c r="AXJ16" s="966"/>
      <c r="AXK16" s="964"/>
      <c r="AXL16" s="964"/>
      <c r="AXM16" s="965"/>
      <c r="AXN16" s="966"/>
      <c r="AXO16" s="964"/>
      <c r="AXP16" s="964"/>
      <c r="AXQ16" s="965"/>
      <c r="AXR16" s="966"/>
      <c r="AXS16" s="964"/>
      <c r="AXT16" s="964"/>
      <c r="AXU16" s="965"/>
      <c r="AXV16" s="966"/>
      <c r="AXW16" s="964"/>
      <c r="AXX16" s="964"/>
      <c r="AXY16" s="965"/>
      <c r="AXZ16" s="966"/>
      <c r="AYA16" s="964"/>
      <c r="AYB16" s="964"/>
      <c r="AYC16" s="965"/>
      <c r="AYD16" s="966"/>
      <c r="AYE16" s="964"/>
      <c r="AYF16" s="964"/>
      <c r="AYG16" s="965"/>
      <c r="AYH16" s="966"/>
      <c r="AYI16" s="964"/>
      <c r="AYJ16" s="964"/>
      <c r="AYK16" s="965"/>
      <c r="AYL16" s="966"/>
      <c r="AYM16" s="964"/>
      <c r="AYN16" s="964"/>
      <c r="AYO16" s="965"/>
      <c r="AYP16" s="966"/>
      <c r="AYQ16" s="964"/>
      <c r="AYR16" s="964"/>
      <c r="AYS16" s="965"/>
      <c r="AYT16" s="966"/>
      <c r="AYU16" s="964"/>
      <c r="AYV16" s="964"/>
      <c r="AYW16" s="965"/>
      <c r="AYX16" s="966"/>
      <c r="AYY16" s="964"/>
      <c r="AYZ16" s="964"/>
      <c r="AZA16" s="965"/>
      <c r="AZB16" s="966"/>
      <c r="AZC16" s="964"/>
      <c r="AZD16" s="964"/>
      <c r="AZE16" s="965"/>
      <c r="AZF16" s="966"/>
      <c r="AZG16" s="964"/>
      <c r="AZH16" s="964"/>
      <c r="AZI16" s="965"/>
      <c r="AZJ16" s="966"/>
      <c r="AZK16" s="964"/>
      <c r="AZL16" s="964"/>
      <c r="AZM16" s="965"/>
      <c r="AZN16" s="966"/>
      <c r="AZO16" s="964"/>
      <c r="AZP16" s="964"/>
      <c r="AZQ16" s="965"/>
      <c r="AZR16" s="966"/>
      <c r="AZS16" s="964"/>
      <c r="AZT16" s="964"/>
      <c r="AZU16" s="965"/>
      <c r="AZV16" s="966"/>
      <c r="AZW16" s="964"/>
      <c r="AZX16" s="964"/>
      <c r="AZY16" s="965"/>
      <c r="AZZ16" s="966"/>
      <c r="BAA16" s="964"/>
      <c r="BAB16" s="964"/>
      <c r="BAC16" s="965"/>
      <c r="BAD16" s="966"/>
      <c r="BAE16" s="964"/>
      <c r="BAF16" s="964"/>
      <c r="BAG16" s="965"/>
      <c r="BAH16" s="966"/>
      <c r="BAI16" s="964"/>
      <c r="BAJ16" s="964"/>
      <c r="BAK16" s="965"/>
      <c r="BAL16" s="966"/>
      <c r="BAM16" s="964"/>
      <c r="BAN16" s="964"/>
      <c r="BAO16" s="965"/>
      <c r="BAP16" s="966"/>
      <c r="BAQ16" s="964"/>
      <c r="BAR16" s="964"/>
      <c r="BAS16" s="965"/>
      <c r="BAT16" s="966"/>
      <c r="BAU16" s="964"/>
      <c r="BAV16" s="964"/>
      <c r="BAW16" s="965"/>
      <c r="BAX16" s="966"/>
      <c r="BAY16" s="964"/>
      <c r="BAZ16" s="964"/>
      <c r="BBA16" s="965"/>
      <c r="BBB16" s="966"/>
      <c r="BBC16" s="964"/>
      <c r="BBD16" s="964"/>
      <c r="BBE16" s="965"/>
      <c r="BBF16" s="966"/>
      <c r="BBG16" s="964"/>
      <c r="BBH16" s="964"/>
      <c r="BBI16" s="965"/>
      <c r="BBJ16" s="966"/>
      <c r="BBK16" s="964"/>
      <c r="BBL16" s="964"/>
      <c r="BBM16" s="965"/>
      <c r="BBN16" s="966"/>
      <c r="BBO16" s="964"/>
      <c r="BBP16" s="964"/>
      <c r="BBQ16" s="965"/>
      <c r="BBR16" s="966"/>
      <c r="BBS16" s="964"/>
      <c r="BBT16" s="964"/>
      <c r="BBU16" s="965"/>
      <c r="BBV16" s="966"/>
      <c r="BBW16" s="964"/>
      <c r="BBX16" s="964"/>
      <c r="BBY16" s="965"/>
      <c r="BBZ16" s="966"/>
      <c r="BCA16" s="964"/>
      <c r="BCB16" s="964"/>
      <c r="BCC16" s="965"/>
      <c r="BCD16" s="966"/>
      <c r="BCE16" s="964"/>
      <c r="BCF16" s="964"/>
      <c r="BCG16" s="965"/>
      <c r="BCH16" s="966"/>
      <c r="BCI16" s="964"/>
      <c r="BCJ16" s="964"/>
      <c r="BCK16" s="965"/>
      <c r="BCL16" s="966"/>
      <c r="BCM16" s="964"/>
      <c r="BCN16" s="964"/>
      <c r="BCO16" s="965"/>
      <c r="BCP16" s="966"/>
      <c r="BCQ16" s="964"/>
      <c r="BCR16" s="964"/>
      <c r="BCS16" s="965"/>
      <c r="BCT16" s="966"/>
      <c r="BCU16" s="964"/>
      <c r="BCV16" s="964"/>
      <c r="BCW16" s="965"/>
      <c r="BCX16" s="966"/>
      <c r="BCY16" s="964"/>
      <c r="BCZ16" s="964"/>
      <c r="BDA16" s="965"/>
      <c r="BDB16" s="966"/>
      <c r="BDC16" s="964"/>
      <c r="BDD16" s="964"/>
      <c r="BDE16" s="965"/>
      <c r="BDF16" s="966"/>
      <c r="BDG16" s="964"/>
      <c r="BDH16" s="964"/>
      <c r="BDI16" s="965"/>
      <c r="BDJ16" s="966"/>
      <c r="BDK16" s="964"/>
      <c r="BDL16" s="964"/>
      <c r="BDM16" s="965"/>
      <c r="BDN16" s="966"/>
      <c r="BDO16" s="964"/>
      <c r="BDP16" s="964"/>
      <c r="BDQ16" s="965"/>
      <c r="BDR16" s="966"/>
      <c r="BDS16" s="964"/>
      <c r="BDT16" s="964"/>
      <c r="BDU16" s="965"/>
      <c r="BDV16" s="966"/>
      <c r="BDW16" s="964"/>
      <c r="BDX16" s="964"/>
      <c r="BDY16" s="965"/>
      <c r="BDZ16" s="966"/>
      <c r="BEA16" s="964"/>
      <c r="BEB16" s="964"/>
      <c r="BEC16" s="965"/>
      <c r="BED16" s="966"/>
      <c r="BEE16" s="964"/>
      <c r="BEF16" s="964"/>
      <c r="BEG16" s="965"/>
      <c r="BEH16" s="966"/>
      <c r="BEI16" s="964"/>
      <c r="BEJ16" s="964"/>
      <c r="BEK16" s="965"/>
      <c r="BEL16" s="966"/>
      <c r="BEM16" s="964"/>
      <c r="BEN16" s="964"/>
      <c r="BEO16" s="965"/>
      <c r="BEP16" s="966"/>
      <c r="BEQ16" s="964"/>
      <c r="BER16" s="964"/>
      <c r="BES16" s="965"/>
      <c r="BET16" s="966"/>
      <c r="BEU16" s="964"/>
      <c r="BEV16" s="964"/>
      <c r="BEW16" s="965"/>
      <c r="BEX16" s="966"/>
      <c r="BEY16" s="964"/>
      <c r="BEZ16" s="964"/>
      <c r="BFA16" s="965"/>
      <c r="BFB16" s="966"/>
      <c r="BFC16" s="964"/>
      <c r="BFD16" s="964"/>
      <c r="BFE16" s="965"/>
      <c r="BFF16" s="966"/>
      <c r="BFG16" s="964"/>
      <c r="BFH16" s="964"/>
      <c r="BFI16" s="965"/>
      <c r="BFJ16" s="966"/>
      <c r="BFK16" s="964"/>
      <c r="BFL16" s="964"/>
      <c r="BFM16" s="965"/>
      <c r="BFN16" s="966"/>
      <c r="BFO16" s="964"/>
      <c r="BFP16" s="964"/>
      <c r="BFQ16" s="965"/>
      <c r="BFR16" s="966"/>
      <c r="BFS16" s="964"/>
      <c r="BFT16" s="964"/>
      <c r="BFU16" s="965"/>
      <c r="BFV16" s="966"/>
      <c r="BFW16" s="964"/>
      <c r="BFX16" s="964"/>
      <c r="BFY16" s="965"/>
      <c r="BFZ16" s="966"/>
      <c r="BGA16" s="964"/>
      <c r="BGB16" s="964"/>
      <c r="BGC16" s="965"/>
      <c r="BGD16" s="966"/>
      <c r="BGE16" s="964"/>
      <c r="BGF16" s="964"/>
      <c r="BGG16" s="965"/>
      <c r="BGH16" s="966"/>
      <c r="BGI16" s="964"/>
      <c r="BGJ16" s="964"/>
      <c r="BGK16" s="965"/>
      <c r="BGL16" s="966"/>
      <c r="BGM16" s="964"/>
      <c r="BGN16" s="964"/>
      <c r="BGO16" s="965"/>
      <c r="BGP16" s="966"/>
      <c r="BGQ16" s="964"/>
      <c r="BGR16" s="964"/>
      <c r="BGS16" s="965"/>
      <c r="BGT16" s="966"/>
      <c r="BGU16" s="964"/>
      <c r="BGV16" s="964"/>
      <c r="BGW16" s="965"/>
      <c r="BGX16" s="966"/>
      <c r="BGY16" s="964"/>
      <c r="BGZ16" s="964"/>
      <c r="BHA16" s="965"/>
      <c r="BHB16" s="966"/>
      <c r="BHC16" s="964"/>
      <c r="BHD16" s="964"/>
      <c r="BHE16" s="965"/>
      <c r="BHF16" s="966"/>
      <c r="BHG16" s="964"/>
      <c r="BHH16" s="964"/>
      <c r="BHI16" s="965"/>
      <c r="BHJ16" s="966"/>
      <c r="BHK16" s="964"/>
      <c r="BHL16" s="964"/>
      <c r="BHM16" s="965"/>
      <c r="BHN16" s="966"/>
      <c r="BHO16" s="964"/>
      <c r="BHP16" s="964"/>
      <c r="BHQ16" s="965"/>
      <c r="BHR16" s="966"/>
      <c r="BHS16" s="964"/>
      <c r="BHT16" s="964"/>
      <c r="BHU16" s="965"/>
      <c r="BHV16" s="966"/>
      <c r="BHW16" s="964"/>
      <c r="BHX16" s="964"/>
      <c r="BHY16" s="965"/>
      <c r="BHZ16" s="966"/>
      <c r="BIA16" s="964"/>
      <c r="BIB16" s="964"/>
      <c r="BIC16" s="965"/>
      <c r="BID16" s="966"/>
      <c r="BIE16" s="964"/>
      <c r="BIF16" s="964"/>
      <c r="BIG16" s="965"/>
      <c r="BIH16" s="966"/>
      <c r="BII16" s="964"/>
      <c r="BIJ16" s="964"/>
      <c r="BIK16" s="965"/>
      <c r="BIL16" s="966"/>
      <c r="BIM16" s="964"/>
      <c r="BIN16" s="964"/>
      <c r="BIO16" s="965"/>
      <c r="BIP16" s="966"/>
      <c r="BIQ16" s="964"/>
      <c r="BIR16" s="964"/>
      <c r="BIS16" s="965"/>
      <c r="BIT16" s="966"/>
      <c r="BIU16" s="964"/>
      <c r="BIV16" s="964"/>
      <c r="BIW16" s="965"/>
      <c r="BIX16" s="966"/>
      <c r="BIY16" s="964"/>
      <c r="BIZ16" s="964"/>
      <c r="BJA16" s="965"/>
      <c r="BJB16" s="966"/>
      <c r="BJC16" s="964"/>
      <c r="BJD16" s="964"/>
      <c r="BJE16" s="965"/>
      <c r="BJF16" s="966"/>
      <c r="BJG16" s="964"/>
      <c r="BJH16" s="964"/>
      <c r="BJI16" s="965"/>
      <c r="BJJ16" s="966"/>
      <c r="BJK16" s="964"/>
      <c r="BJL16" s="964"/>
      <c r="BJM16" s="965"/>
      <c r="BJN16" s="966"/>
      <c r="BJO16" s="964"/>
      <c r="BJP16" s="964"/>
      <c r="BJQ16" s="965"/>
      <c r="BJR16" s="966"/>
      <c r="BJS16" s="964"/>
      <c r="BJT16" s="964"/>
      <c r="BJU16" s="965"/>
      <c r="BJV16" s="966"/>
      <c r="BJW16" s="964"/>
      <c r="BJX16" s="964"/>
      <c r="BJY16" s="965"/>
      <c r="BJZ16" s="966"/>
      <c r="BKA16" s="964"/>
      <c r="BKB16" s="964"/>
      <c r="BKC16" s="965"/>
      <c r="BKD16" s="966"/>
      <c r="BKE16" s="964"/>
      <c r="BKF16" s="964"/>
      <c r="BKG16" s="965"/>
      <c r="BKH16" s="966"/>
      <c r="BKI16" s="964"/>
      <c r="BKJ16" s="964"/>
      <c r="BKK16" s="965"/>
      <c r="BKL16" s="966"/>
      <c r="BKM16" s="964"/>
      <c r="BKN16" s="964"/>
      <c r="BKO16" s="965"/>
      <c r="BKP16" s="966"/>
      <c r="BKQ16" s="964"/>
      <c r="BKR16" s="964"/>
      <c r="BKS16" s="965"/>
      <c r="BKT16" s="966"/>
      <c r="BKU16" s="964"/>
      <c r="BKV16" s="964"/>
      <c r="BKW16" s="965"/>
      <c r="BKX16" s="966"/>
      <c r="BKY16" s="964"/>
      <c r="BKZ16" s="964"/>
      <c r="BLA16" s="965"/>
      <c r="BLB16" s="966"/>
      <c r="BLC16" s="964"/>
      <c r="BLD16" s="964"/>
      <c r="BLE16" s="965"/>
      <c r="BLF16" s="966"/>
      <c r="BLG16" s="964"/>
      <c r="BLH16" s="964"/>
      <c r="BLI16" s="965"/>
      <c r="BLJ16" s="966"/>
      <c r="BLK16" s="964"/>
      <c r="BLL16" s="964"/>
      <c r="BLM16" s="965"/>
      <c r="BLN16" s="966"/>
      <c r="BLO16" s="964"/>
      <c r="BLP16" s="964"/>
      <c r="BLQ16" s="965"/>
      <c r="BLR16" s="966"/>
      <c r="BLS16" s="964"/>
      <c r="BLT16" s="964"/>
      <c r="BLU16" s="965"/>
      <c r="BLV16" s="966"/>
      <c r="BLW16" s="964"/>
      <c r="BLX16" s="964"/>
      <c r="BLY16" s="965"/>
      <c r="BLZ16" s="966"/>
      <c r="BMA16" s="964"/>
      <c r="BMB16" s="964"/>
      <c r="BMC16" s="965"/>
      <c r="BMD16" s="966"/>
      <c r="BME16" s="964"/>
      <c r="BMF16" s="964"/>
      <c r="BMG16" s="965"/>
      <c r="BMH16" s="966"/>
      <c r="BMI16" s="964"/>
      <c r="BMJ16" s="964"/>
      <c r="BMK16" s="965"/>
      <c r="BML16" s="966"/>
      <c r="BMM16" s="964"/>
      <c r="BMN16" s="964"/>
      <c r="BMO16" s="965"/>
      <c r="BMP16" s="966"/>
      <c r="BMQ16" s="964"/>
      <c r="BMR16" s="964"/>
      <c r="BMS16" s="965"/>
      <c r="BMT16" s="966"/>
      <c r="BMU16" s="964"/>
      <c r="BMV16" s="964"/>
      <c r="BMW16" s="965"/>
      <c r="BMX16" s="966"/>
      <c r="BMY16" s="964"/>
      <c r="BMZ16" s="964"/>
      <c r="BNA16" s="965"/>
      <c r="BNB16" s="966"/>
      <c r="BNC16" s="964"/>
      <c r="BND16" s="964"/>
      <c r="BNE16" s="965"/>
      <c r="BNF16" s="966"/>
      <c r="BNG16" s="964"/>
      <c r="BNH16" s="964"/>
      <c r="BNI16" s="965"/>
      <c r="BNJ16" s="966"/>
      <c r="BNK16" s="964"/>
      <c r="BNL16" s="964"/>
      <c r="BNM16" s="965"/>
      <c r="BNN16" s="966"/>
      <c r="BNO16" s="964"/>
      <c r="BNP16" s="964"/>
      <c r="BNQ16" s="965"/>
      <c r="BNR16" s="966"/>
      <c r="BNS16" s="964"/>
      <c r="BNT16" s="964"/>
      <c r="BNU16" s="965"/>
      <c r="BNV16" s="966"/>
      <c r="BNW16" s="964"/>
      <c r="BNX16" s="964"/>
      <c r="BNY16" s="965"/>
      <c r="BNZ16" s="966"/>
      <c r="BOA16" s="964"/>
      <c r="BOB16" s="964"/>
      <c r="BOC16" s="965"/>
      <c r="BOD16" s="966"/>
      <c r="BOE16" s="964"/>
      <c r="BOF16" s="964"/>
      <c r="BOG16" s="965"/>
      <c r="BOH16" s="966"/>
      <c r="BOI16" s="964"/>
      <c r="BOJ16" s="964"/>
      <c r="BOK16" s="965"/>
      <c r="BOL16" s="966"/>
      <c r="BOM16" s="964"/>
      <c r="BON16" s="964"/>
      <c r="BOO16" s="965"/>
      <c r="BOP16" s="966"/>
      <c r="BOQ16" s="964"/>
      <c r="BOR16" s="964"/>
      <c r="BOS16" s="965"/>
      <c r="BOT16" s="966"/>
      <c r="BOU16" s="964"/>
      <c r="BOV16" s="964"/>
      <c r="BOW16" s="965"/>
      <c r="BOX16" s="966"/>
      <c r="BOY16" s="964"/>
      <c r="BOZ16" s="964"/>
      <c r="BPA16" s="965"/>
      <c r="BPB16" s="966"/>
      <c r="BPC16" s="964"/>
      <c r="BPD16" s="964"/>
      <c r="BPE16" s="965"/>
      <c r="BPF16" s="966"/>
      <c r="BPG16" s="964"/>
      <c r="BPH16" s="964"/>
      <c r="BPI16" s="965"/>
      <c r="BPJ16" s="966"/>
      <c r="BPK16" s="964"/>
      <c r="BPL16" s="964"/>
      <c r="BPM16" s="965"/>
      <c r="BPN16" s="966"/>
      <c r="BPO16" s="964"/>
      <c r="BPP16" s="964"/>
      <c r="BPQ16" s="965"/>
      <c r="BPR16" s="966"/>
      <c r="BPS16" s="964"/>
      <c r="BPT16" s="964"/>
      <c r="BPU16" s="965"/>
      <c r="BPV16" s="966"/>
      <c r="BPW16" s="964"/>
      <c r="BPX16" s="964"/>
      <c r="BPY16" s="965"/>
      <c r="BPZ16" s="966"/>
      <c r="BQA16" s="964"/>
      <c r="BQB16" s="964"/>
      <c r="BQC16" s="965"/>
      <c r="BQD16" s="966"/>
      <c r="BQE16" s="964"/>
      <c r="BQF16" s="964"/>
      <c r="BQG16" s="965"/>
      <c r="BQH16" s="966"/>
      <c r="BQI16" s="964"/>
      <c r="BQJ16" s="964"/>
      <c r="BQK16" s="965"/>
      <c r="BQL16" s="966"/>
      <c r="BQM16" s="964"/>
      <c r="BQN16" s="964"/>
      <c r="BQO16" s="965"/>
      <c r="BQP16" s="966"/>
      <c r="BQQ16" s="964"/>
      <c r="BQR16" s="964"/>
      <c r="BQS16" s="965"/>
      <c r="BQT16" s="966"/>
      <c r="BQU16" s="964"/>
      <c r="BQV16" s="964"/>
      <c r="BQW16" s="965"/>
      <c r="BQX16" s="966"/>
      <c r="BQY16" s="964"/>
      <c r="BQZ16" s="964"/>
      <c r="BRA16" s="965"/>
      <c r="BRB16" s="966"/>
      <c r="BRC16" s="964"/>
      <c r="BRD16" s="964"/>
      <c r="BRE16" s="965"/>
      <c r="BRF16" s="966"/>
      <c r="BRG16" s="964"/>
      <c r="BRH16" s="964"/>
      <c r="BRI16" s="965"/>
      <c r="BRJ16" s="966"/>
      <c r="BRK16" s="964"/>
      <c r="BRL16" s="964"/>
      <c r="BRM16" s="965"/>
      <c r="BRN16" s="966"/>
      <c r="BRO16" s="964"/>
      <c r="BRP16" s="964"/>
      <c r="BRQ16" s="965"/>
      <c r="BRR16" s="966"/>
      <c r="BRS16" s="964"/>
      <c r="BRT16" s="964"/>
      <c r="BRU16" s="965"/>
      <c r="BRV16" s="966"/>
      <c r="BRW16" s="964"/>
      <c r="BRX16" s="964"/>
      <c r="BRY16" s="965"/>
      <c r="BRZ16" s="966"/>
      <c r="BSA16" s="964"/>
      <c r="BSB16" s="964"/>
      <c r="BSC16" s="965"/>
      <c r="BSD16" s="966"/>
      <c r="BSE16" s="964"/>
      <c r="BSF16" s="964"/>
      <c r="BSG16" s="965"/>
      <c r="BSH16" s="966"/>
      <c r="BSI16" s="964"/>
      <c r="BSJ16" s="964"/>
      <c r="BSK16" s="965"/>
      <c r="BSL16" s="966"/>
      <c r="BSM16" s="964"/>
      <c r="BSN16" s="964"/>
      <c r="BSO16" s="965"/>
      <c r="BSP16" s="966"/>
      <c r="BSQ16" s="964"/>
      <c r="BSR16" s="964"/>
      <c r="BSS16" s="965"/>
      <c r="BST16" s="966"/>
      <c r="BSU16" s="964"/>
      <c r="BSV16" s="964"/>
      <c r="BSW16" s="965"/>
      <c r="BSX16" s="966"/>
      <c r="BSY16" s="964"/>
      <c r="BSZ16" s="964"/>
      <c r="BTA16" s="965"/>
      <c r="BTB16" s="966"/>
      <c r="BTC16" s="964"/>
      <c r="BTD16" s="964"/>
      <c r="BTE16" s="965"/>
      <c r="BTF16" s="966"/>
      <c r="BTG16" s="964"/>
      <c r="BTH16" s="964"/>
      <c r="BTI16" s="965"/>
      <c r="BTJ16" s="966"/>
      <c r="BTK16" s="964"/>
      <c r="BTL16" s="964"/>
      <c r="BTM16" s="965"/>
      <c r="BTN16" s="966"/>
      <c r="BTO16" s="964"/>
      <c r="BTP16" s="964"/>
      <c r="BTQ16" s="965"/>
      <c r="BTR16" s="966"/>
      <c r="BTS16" s="964"/>
      <c r="BTT16" s="964"/>
      <c r="BTU16" s="965"/>
      <c r="BTV16" s="966"/>
      <c r="BTW16" s="964"/>
      <c r="BTX16" s="964"/>
      <c r="BTY16" s="965"/>
      <c r="BTZ16" s="966"/>
      <c r="BUA16" s="964"/>
      <c r="BUB16" s="964"/>
      <c r="BUC16" s="965"/>
      <c r="BUD16" s="966"/>
      <c r="BUE16" s="964"/>
      <c r="BUF16" s="964"/>
      <c r="BUG16" s="965"/>
      <c r="BUH16" s="966"/>
      <c r="BUI16" s="964"/>
      <c r="BUJ16" s="964"/>
      <c r="BUK16" s="965"/>
      <c r="BUL16" s="966"/>
      <c r="BUM16" s="964"/>
      <c r="BUN16" s="964"/>
      <c r="BUO16" s="965"/>
      <c r="BUP16" s="966"/>
      <c r="BUQ16" s="964"/>
      <c r="BUR16" s="964"/>
      <c r="BUS16" s="965"/>
      <c r="BUT16" s="966"/>
      <c r="BUU16" s="964"/>
      <c r="BUV16" s="964"/>
      <c r="BUW16" s="965"/>
      <c r="BUX16" s="966"/>
      <c r="BUY16" s="964"/>
      <c r="BUZ16" s="964"/>
      <c r="BVA16" s="965"/>
      <c r="BVB16" s="966"/>
      <c r="BVC16" s="964"/>
      <c r="BVD16" s="964"/>
      <c r="BVE16" s="965"/>
      <c r="BVF16" s="966"/>
      <c r="BVG16" s="964"/>
      <c r="BVH16" s="964"/>
      <c r="BVI16" s="965"/>
      <c r="BVJ16" s="966"/>
      <c r="BVK16" s="964"/>
      <c r="BVL16" s="964"/>
      <c r="BVM16" s="965"/>
      <c r="BVN16" s="966"/>
      <c r="BVO16" s="964"/>
      <c r="BVP16" s="964"/>
      <c r="BVQ16" s="965"/>
      <c r="BVR16" s="966"/>
      <c r="BVS16" s="964"/>
      <c r="BVT16" s="964"/>
      <c r="BVU16" s="965"/>
      <c r="BVV16" s="966"/>
      <c r="BVW16" s="964"/>
      <c r="BVX16" s="964"/>
      <c r="BVY16" s="965"/>
      <c r="BVZ16" s="966"/>
      <c r="BWA16" s="964"/>
      <c r="BWB16" s="964"/>
      <c r="BWC16" s="965"/>
      <c r="BWD16" s="966"/>
      <c r="BWE16" s="964"/>
      <c r="BWF16" s="964"/>
      <c r="BWG16" s="965"/>
      <c r="BWH16" s="966"/>
      <c r="BWI16" s="964"/>
      <c r="BWJ16" s="964"/>
      <c r="BWK16" s="965"/>
      <c r="BWL16" s="966"/>
      <c r="BWM16" s="964"/>
      <c r="BWN16" s="964"/>
      <c r="BWO16" s="965"/>
      <c r="BWP16" s="966"/>
      <c r="BWQ16" s="964"/>
      <c r="BWR16" s="964"/>
      <c r="BWS16" s="965"/>
      <c r="BWT16" s="966"/>
      <c r="BWU16" s="964"/>
      <c r="BWV16" s="964"/>
      <c r="BWW16" s="965"/>
      <c r="BWX16" s="966"/>
      <c r="BWY16" s="964"/>
      <c r="BWZ16" s="964"/>
      <c r="BXA16" s="965"/>
      <c r="BXB16" s="966"/>
      <c r="BXC16" s="964"/>
      <c r="BXD16" s="964"/>
      <c r="BXE16" s="965"/>
      <c r="BXF16" s="966"/>
      <c r="BXG16" s="964"/>
      <c r="BXH16" s="964"/>
      <c r="BXI16" s="965"/>
      <c r="BXJ16" s="966"/>
      <c r="BXK16" s="964"/>
      <c r="BXL16" s="964"/>
      <c r="BXM16" s="965"/>
      <c r="BXN16" s="966"/>
      <c r="BXO16" s="964"/>
      <c r="BXP16" s="964"/>
      <c r="BXQ16" s="965"/>
      <c r="BXR16" s="966"/>
      <c r="BXS16" s="964"/>
      <c r="BXT16" s="964"/>
      <c r="BXU16" s="965"/>
      <c r="BXV16" s="966"/>
      <c r="BXW16" s="964"/>
      <c r="BXX16" s="964"/>
      <c r="BXY16" s="965"/>
      <c r="BXZ16" s="966"/>
      <c r="BYA16" s="964"/>
      <c r="BYB16" s="964"/>
      <c r="BYC16" s="965"/>
      <c r="BYD16" s="966"/>
      <c r="BYE16" s="964"/>
      <c r="BYF16" s="964"/>
      <c r="BYG16" s="965"/>
      <c r="BYH16" s="966"/>
      <c r="BYI16" s="964"/>
      <c r="BYJ16" s="964"/>
      <c r="BYK16" s="965"/>
      <c r="BYL16" s="966"/>
      <c r="BYM16" s="964"/>
      <c r="BYN16" s="964"/>
      <c r="BYO16" s="965"/>
      <c r="BYP16" s="966"/>
      <c r="BYQ16" s="964"/>
      <c r="BYR16" s="964"/>
      <c r="BYS16" s="965"/>
      <c r="BYT16" s="966"/>
      <c r="BYU16" s="964"/>
      <c r="BYV16" s="964"/>
      <c r="BYW16" s="965"/>
      <c r="BYX16" s="966"/>
      <c r="BYY16" s="964"/>
      <c r="BYZ16" s="964"/>
      <c r="BZA16" s="965"/>
      <c r="BZB16" s="966"/>
      <c r="BZC16" s="964"/>
      <c r="BZD16" s="964"/>
      <c r="BZE16" s="965"/>
      <c r="BZF16" s="966"/>
      <c r="BZG16" s="964"/>
      <c r="BZH16" s="964"/>
      <c r="BZI16" s="965"/>
      <c r="BZJ16" s="966"/>
      <c r="BZK16" s="964"/>
      <c r="BZL16" s="964"/>
      <c r="BZM16" s="965"/>
      <c r="BZN16" s="966"/>
      <c r="BZO16" s="964"/>
      <c r="BZP16" s="964"/>
      <c r="BZQ16" s="965"/>
      <c r="BZR16" s="966"/>
      <c r="BZS16" s="964"/>
      <c r="BZT16" s="964"/>
      <c r="BZU16" s="965"/>
      <c r="BZV16" s="966"/>
      <c r="BZW16" s="964"/>
      <c r="BZX16" s="964"/>
      <c r="BZY16" s="965"/>
      <c r="BZZ16" s="966"/>
      <c r="CAA16" s="964"/>
      <c r="CAB16" s="964"/>
      <c r="CAC16" s="965"/>
      <c r="CAD16" s="966"/>
      <c r="CAE16" s="964"/>
      <c r="CAF16" s="964"/>
      <c r="CAG16" s="965"/>
      <c r="CAH16" s="966"/>
      <c r="CAI16" s="964"/>
      <c r="CAJ16" s="964"/>
      <c r="CAK16" s="965"/>
      <c r="CAL16" s="966"/>
      <c r="CAM16" s="964"/>
      <c r="CAN16" s="964"/>
      <c r="CAO16" s="965"/>
      <c r="CAP16" s="966"/>
      <c r="CAQ16" s="964"/>
      <c r="CAR16" s="964"/>
      <c r="CAS16" s="965"/>
      <c r="CAT16" s="966"/>
      <c r="CAU16" s="964"/>
      <c r="CAV16" s="964"/>
      <c r="CAW16" s="965"/>
      <c r="CAX16" s="966"/>
      <c r="CAY16" s="964"/>
      <c r="CAZ16" s="964"/>
      <c r="CBA16" s="965"/>
      <c r="CBB16" s="966"/>
      <c r="CBC16" s="964"/>
      <c r="CBD16" s="964"/>
      <c r="CBE16" s="965"/>
      <c r="CBF16" s="966"/>
      <c r="CBG16" s="964"/>
      <c r="CBH16" s="964"/>
      <c r="CBI16" s="965"/>
      <c r="CBJ16" s="966"/>
      <c r="CBK16" s="964"/>
      <c r="CBL16" s="964"/>
      <c r="CBM16" s="965"/>
      <c r="CBN16" s="966"/>
      <c r="CBO16" s="964"/>
      <c r="CBP16" s="964"/>
      <c r="CBQ16" s="965"/>
      <c r="CBR16" s="966"/>
      <c r="CBS16" s="964"/>
      <c r="CBT16" s="964"/>
      <c r="CBU16" s="965"/>
      <c r="CBV16" s="966"/>
      <c r="CBW16" s="964"/>
      <c r="CBX16" s="964"/>
      <c r="CBY16" s="965"/>
      <c r="CBZ16" s="966"/>
      <c r="CCA16" s="964"/>
      <c r="CCB16" s="964"/>
      <c r="CCC16" s="965"/>
      <c r="CCD16" s="966"/>
      <c r="CCE16" s="964"/>
      <c r="CCF16" s="964"/>
      <c r="CCG16" s="965"/>
      <c r="CCH16" s="966"/>
      <c r="CCI16" s="964"/>
      <c r="CCJ16" s="964"/>
      <c r="CCK16" s="965"/>
      <c r="CCL16" s="966"/>
      <c r="CCM16" s="964"/>
      <c r="CCN16" s="964"/>
      <c r="CCO16" s="965"/>
      <c r="CCP16" s="966"/>
      <c r="CCQ16" s="964"/>
      <c r="CCR16" s="964"/>
      <c r="CCS16" s="965"/>
      <c r="CCT16" s="966"/>
      <c r="CCU16" s="964"/>
      <c r="CCV16" s="964"/>
      <c r="CCW16" s="965"/>
      <c r="CCX16" s="966"/>
      <c r="CCY16" s="964"/>
      <c r="CCZ16" s="964"/>
      <c r="CDA16" s="965"/>
      <c r="CDB16" s="966"/>
      <c r="CDC16" s="964"/>
      <c r="CDD16" s="964"/>
      <c r="CDE16" s="965"/>
      <c r="CDF16" s="966"/>
      <c r="CDG16" s="964"/>
      <c r="CDH16" s="964"/>
      <c r="CDI16" s="965"/>
      <c r="CDJ16" s="966"/>
      <c r="CDK16" s="964"/>
      <c r="CDL16" s="964"/>
      <c r="CDM16" s="965"/>
      <c r="CDN16" s="966"/>
      <c r="CDO16" s="964"/>
      <c r="CDP16" s="964"/>
      <c r="CDQ16" s="965"/>
      <c r="CDR16" s="966"/>
      <c r="CDS16" s="964"/>
      <c r="CDT16" s="964"/>
      <c r="CDU16" s="965"/>
      <c r="CDV16" s="966"/>
      <c r="CDW16" s="964"/>
      <c r="CDX16" s="964"/>
      <c r="CDY16" s="965"/>
      <c r="CDZ16" s="966"/>
      <c r="CEA16" s="964"/>
      <c r="CEB16" s="964"/>
      <c r="CEC16" s="965"/>
      <c r="CED16" s="966"/>
      <c r="CEE16" s="964"/>
      <c r="CEF16" s="964"/>
      <c r="CEG16" s="965"/>
      <c r="CEH16" s="966"/>
      <c r="CEI16" s="964"/>
      <c r="CEJ16" s="964"/>
      <c r="CEK16" s="965"/>
      <c r="CEL16" s="966"/>
      <c r="CEM16" s="964"/>
      <c r="CEN16" s="964"/>
      <c r="CEO16" s="965"/>
      <c r="CEP16" s="966"/>
      <c r="CEQ16" s="964"/>
      <c r="CER16" s="964"/>
      <c r="CES16" s="965"/>
      <c r="CET16" s="966"/>
      <c r="CEU16" s="964"/>
      <c r="CEV16" s="964"/>
      <c r="CEW16" s="965"/>
      <c r="CEX16" s="966"/>
      <c r="CEY16" s="964"/>
      <c r="CEZ16" s="964"/>
      <c r="CFA16" s="965"/>
      <c r="CFB16" s="966"/>
      <c r="CFC16" s="964"/>
      <c r="CFD16" s="964"/>
      <c r="CFE16" s="965"/>
      <c r="CFF16" s="966"/>
      <c r="CFG16" s="964"/>
      <c r="CFH16" s="964"/>
      <c r="CFI16" s="965"/>
      <c r="CFJ16" s="966"/>
      <c r="CFK16" s="964"/>
      <c r="CFL16" s="964"/>
      <c r="CFM16" s="965"/>
      <c r="CFN16" s="966"/>
      <c r="CFO16" s="964"/>
      <c r="CFP16" s="964"/>
      <c r="CFQ16" s="965"/>
      <c r="CFR16" s="966"/>
      <c r="CFS16" s="964"/>
      <c r="CFT16" s="964"/>
      <c r="CFU16" s="965"/>
      <c r="CFV16" s="966"/>
      <c r="CFW16" s="964"/>
      <c r="CFX16" s="964"/>
      <c r="CFY16" s="965"/>
      <c r="CFZ16" s="966"/>
      <c r="CGA16" s="964"/>
      <c r="CGB16" s="964"/>
      <c r="CGC16" s="965"/>
      <c r="CGD16" s="966"/>
      <c r="CGE16" s="964"/>
      <c r="CGF16" s="964"/>
      <c r="CGG16" s="965"/>
      <c r="CGH16" s="966"/>
      <c r="CGI16" s="964"/>
      <c r="CGJ16" s="964"/>
      <c r="CGK16" s="965"/>
      <c r="CGL16" s="966"/>
      <c r="CGM16" s="964"/>
      <c r="CGN16" s="964"/>
      <c r="CGO16" s="965"/>
      <c r="CGP16" s="966"/>
      <c r="CGQ16" s="964"/>
      <c r="CGR16" s="964"/>
      <c r="CGS16" s="965"/>
      <c r="CGT16" s="966"/>
      <c r="CGU16" s="964"/>
      <c r="CGV16" s="964"/>
      <c r="CGW16" s="965"/>
      <c r="CGX16" s="966"/>
      <c r="CGY16" s="964"/>
      <c r="CGZ16" s="964"/>
      <c r="CHA16" s="965"/>
      <c r="CHB16" s="966"/>
      <c r="CHC16" s="964"/>
      <c r="CHD16" s="964"/>
      <c r="CHE16" s="965"/>
      <c r="CHF16" s="966"/>
      <c r="CHG16" s="964"/>
      <c r="CHH16" s="964"/>
      <c r="CHI16" s="965"/>
      <c r="CHJ16" s="966"/>
      <c r="CHK16" s="964"/>
      <c r="CHL16" s="964"/>
      <c r="CHM16" s="965"/>
      <c r="CHN16" s="966"/>
      <c r="CHO16" s="964"/>
      <c r="CHP16" s="964"/>
      <c r="CHQ16" s="965"/>
      <c r="CHR16" s="966"/>
      <c r="CHS16" s="964"/>
      <c r="CHT16" s="964"/>
      <c r="CHU16" s="965"/>
      <c r="CHV16" s="966"/>
      <c r="CHW16" s="964"/>
      <c r="CHX16" s="964"/>
      <c r="CHY16" s="965"/>
      <c r="CHZ16" s="966"/>
      <c r="CIA16" s="964"/>
      <c r="CIB16" s="964"/>
      <c r="CIC16" s="965"/>
      <c r="CID16" s="966"/>
      <c r="CIE16" s="964"/>
      <c r="CIF16" s="964"/>
      <c r="CIG16" s="965"/>
      <c r="CIH16" s="966"/>
      <c r="CII16" s="964"/>
      <c r="CIJ16" s="964"/>
      <c r="CIK16" s="965"/>
      <c r="CIL16" s="966"/>
      <c r="CIM16" s="964"/>
      <c r="CIN16" s="964"/>
      <c r="CIO16" s="965"/>
      <c r="CIP16" s="966"/>
      <c r="CIQ16" s="964"/>
      <c r="CIR16" s="964"/>
      <c r="CIS16" s="965"/>
      <c r="CIT16" s="966"/>
      <c r="CIU16" s="964"/>
      <c r="CIV16" s="964"/>
      <c r="CIW16" s="965"/>
      <c r="CIX16" s="966"/>
      <c r="CIY16" s="964"/>
      <c r="CIZ16" s="964"/>
      <c r="CJA16" s="965"/>
      <c r="CJB16" s="966"/>
      <c r="CJC16" s="964"/>
      <c r="CJD16" s="964"/>
      <c r="CJE16" s="965"/>
      <c r="CJF16" s="966"/>
      <c r="CJG16" s="964"/>
      <c r="CJH16" s="964"/>
      <c r="CJI16" s="965"/>
      <c r="CJJ16" s="966"/>
      <c r="CJK16" s="964"/>
      <c r="CJL16" s="964"/>
      <c r="CJM16" s="965"/>
      <c r="CJN16" s="966"/>
      <c r="CJO16" s="964"/>
      <c r="CJP16" s="964"/>
      <c r="CJQ16" s="965"/>
      <c r="CJR16" s="966"/>
      <c r="CJS16" s="964"/>
      <c r="CJT16" s="964"/>
      <c r="CJU16" s="965"/>
      <c r="CJV16" s="966"/>
      <c r="CJW16" s="964"/>
      <c r="CJX16" s="964"/>
      <c r="CJY16" s="965"/>
      <c r="CJZ16" s="966"/>
      <c r="CKA16" s="964"/>
      <c r="CKB16" s="964"/>
      <c r="CKC16" s="965"/>
      <c r="CKD16" s="966"/>
      <c r="CKE16" s="964"/>
      <c r="CKF16" s="964"/>
      <c r="CKG16" s="965"/>
      <c r="CKH16" s="966"/>
      <c r="CKI16" s="964"/>
      <c r="CKJ16" s="964"/>
      <c r="CKK16" s="965"/>
      <c r="CKL16" s="966"/>
      <c r="CKM16" s="964"/>
      <c r="CKN16" s="964"/>
      <c r="CKO16" s="965"/>
      <c r="CKP16" s="966"/>
      <c r="CKQ16" s="964"/>
      <c r="CKR16" s="964"/>
      <c r="CKS16" s="965"/>
      <c r="CKT16" s="966"/>
      <c r="CKU16" s="964"/>
      <c r="CKV16" s="964"/>
      <c r="CKW16" s="965"/>
      <c r="CKX16" s="966"/>
      <c r="CKY16" s="964"/>
      <c r="CKZ16" s="964"/>
      <c r="CLA16" s="965"/>
      <c r="CLB16" s="966"/>
      <c r="CLC16" s="964"/>
      <c r="CLD16" s="964"/>
      <c r="CLE16" s="965"/>
      <c r="CLF16" s="966"/>
      <c r="CLG16" s="964"/>
      <c r="CLH16" s="964"/>
      <c r="CLI16" s="965"/>
      <c r="CLJ16" s="966"/>
      <c r="CLK16" s="964"/>
      <c r="CLL16" s="964"/>
      <c r="CLM16" s="965"/>
      <c r="CLN16" s="966"/>
      <c r="CLO16" s="964"/>
      <c r="CLP16" s="964"/>
      <c r="CLQ16" s="965"/>
      <c r="CLR16" s="966"/>
      <c r="CLS16" s="964"/>
      <c r="CLT16" s="964"/>
      <c r="CLU16" s="965"/>
      <c r="CLV16" s="966"/>
      <c r="CLW16" s="964"/>
      <c r="CLX16" s="964"/>
      <c r="CLY16" s="965"/>
      <c r="CLZ16" s="966"/>
      <c r="CMA16" s="964"/>
      <c r="CMB16" s="964"/>
      <c r="CMC16" s="965"/>
      <c r="CMD16" s="966"/>
      <c r="CME16" s="964"/>
      <c r="CMF16" s="964"/>
      <c r="CMG16" s="965"/>
      <c r="CMH16" s="966"/>
      <c r="CMI16" s="964"/>
      <c r="CMJ16" s="964"/>
      <c r="CMK16" s="965"/>
      <c r="CML16" s="966"/>
      <c r="CMM16" s="964"/>
      <c r="CMN16" s="964"/>
      <c r="CMO16" s="965"/>
      <c r="CMP16" s="966"/>
      <c r="CMQ16" s="964"/>
      <c r="CMR16" s="964"/>
      <c r="CMS16" s="965"/>
      <c r="CMT16" s="966"/>
      <c r="CMU16" s="964"/>
      <c r="CMV16" s="964"/>
      <c r="CMW16" s="965"/>
      <c r="CMX16" s="966"/>
      <c r="CMY16" s="964"/>
      <c r="CMZ16" s="964"/>
      <c r="CNA16" s="965"/>
      <c r="CNB16" s="966"/>
      <c r="CNC16" s="964"/>
      <c r="CND16" s="964"/>
      <c r="CNE16" s="965"/>
      <c r="CNF16" s="966"/>
      <c r="CNG16" s="964"/>
      <c r="CNH16" s="964"/>
      <c r="CNI16" s="965"/>
      <c r="CNJ16" s="966"/>
      <c r="CNK16" s="964"/>
      <c r="CNL16" s="964"/>
      <c r="CNM16" s="965"/>
      <c r="CNN16" s="966"/>
      <c r="CNO16" s="964"/>
      <c r="CNP16" s="964"/>
      <c r="CNQ16" s="965"/>
      <c r="CNR16" s="966"/>
      <c r="CNS16" s="964"/>
      <c r="CNT16" s="964"/>
      <c r="CNU16" s="965"/>
      <c r="CNV16" s="966"/>
      <c r="CNW16" s="964"/>
      <c r="CNX16" s="964"/>
      <c r="CNY16" s="965"/>
      <c r="CNZ16" s="966"/>
      <c r="COA16" s="964"/>
      <c r="COB16" s="964"/>
      <c r="COC16" s="965"/>
      <c r="COD16" s="966"/>
      <c r="COE16" s="964"/>
      <c r="COF16" s="964"/>
      <c r="COG16" s="965"/>
      <c r="COH16" s="966"/>
      <c r="COI16" s="964"/>
      <c r="COJ16" s="964"/>
      <c r="COK16" s="965"/>
      <c r="COL16" s="966"/>
      <c r="COM16" s="964"/>
      <c r="CON16" s="964"/>
      <c r="COO16" s="965"/>
      <c r="COP16" s="966"/>
      <c r="COQ16" s="964"/>
      <c r="COR16" s="964"/>
      <c r="COS16" s="965"/>
      <c r="COT16" s="966"/>
      <c r="COU16" s="964"/>
      <c r="COV16" s="964"/>
      <c r="COW16" s="965"/>
      <c r="COX16" s="966"/>
      <c r="COY16" s="964"/>
      <c r="COZ16" s="964"/>
      <c r="CPA16" s="965"/>
      <c r="CPB16" s="966"/>
      <c r="CPC16" s="964"/>
      <c r="CPD16" s="964"/>
      <c r="CPE16" s="965"/>
      <c r="CPF16" s="966"/>
      <c r="CPG16" s="964"/>
      <c r="CPH16" s="964"/>
      <c r="CPI16" s="965"/>
      <c r="CPJ16" s="966"/>
      <c r="CPK16" s="964"/>
      <c r="CPL16" s="964"/>
      <c r="CPM16" s="965"/>
      <c r="CPN16" s="966"/>
      <c r="CPO16" s="964"/>
      <c r="CPP16" s="964"/>
      <c r="CPQ16" s="965"/>
      <c r="CPR16" s="966"/>
      <c r="CPS16" s="964"/>
      <c r="CPT16" s="964"/>
      <c r="CPU16" s="965"/>
      <c r="CPV16" s="966"/>
      <c r="CPW16" s="964"/>
      <c r="CPX16" s="964"/>
      <c r="CPY16" s="965"/>
      <c r="CPZ16" s="966"/>
      <c r="CQA16" s="964"/>
      <c r="CQB16" s="964"/>
      <c r="CQC16" s="965"/>
      <c r="CQD16" s="966"/>
      <c r="CQE16" s="964"/>
      <c r="CQF16" s="964"/>
      <c r="CQG16" s="965"/>
      <c r="CQH16" s="966"/>
      <c r="CQI16" s="964"/>
      <c r="CQJ16" s="964"/>
      <c r="CQK16" s="965"/>
      <c r="CQL16" s="966"/>
      <c r="CQM16" s="964"/>
      <c r="CQN16" s="964"/>
      <c r="CQO16" s="965"/>
      <c r="CQP16" s="966"/>
      <c r="CQQ16" s="964"/>
      <c r="CQR16" s="964"/>
      <c r="CQS16" s="965"/>
      <c r="CQT16" s="966"/>
      <c r="CQU16" s="964"/>
      <c r="CQV16" s="964"/>
      <c r="CQW16" s="965"/>
      <c r="CQX16" s="966"/>
      <c r="CQY16" s="964"/>
      <c r="CQZ16" s="964"/>
      <c r="CRA16" s="965"/>
      <c r="CRB16" s="966"/>
      <c r="CRC16" s="964"/>
      <c r="CRD16" s="964"/>
      <c r="CRE16" s="965"/>
      <c r="CRF16" s="966"/>
      <c r="CRG16" s="964"/>
      <c r="CRH16" s="964"/>
      <c r="CRI16" s="965"/>
      <c r="CRJ16" s="966"/>
      <c r="CRK16" s="964"/>
      <c r="CRL16" s="964"/>
      <c r="CRM16" s="965"/>
      <c r="CRN16" s="966"/>
      <c r="CRO16" s="964"/>
      <c r="CRP16" s="964"/>
      <c r="CRQ16" s="965"/>
      <c r="CRR16" s="966"/>
      <c r="CRS16" s="964"/>
      <c r="CRT16" s="964"/>
      <c r="CRU16" s="965"/>
      <c r="CRV16" s="966"/>
      <c r="CRW16" s="964"/>
      <c r="CRX16" s="964"/>
      <c r="CRY16" s="965"/>
      <c r="CRZ16" s="966"/>
      <c r="CSA16" s="964"/>
      <c r="CSB16" s="964"/>
      <c r="CSC16" s="965"/>
      <c r="CSD16" s="966"/>
      <c r="CSE16" s="964"/>
      <c r="CSF16" s="964"/>
      <c r="CSG16" s="965"/>
      <c r="CSH16" s="966"/>
      <c r="CSI16" s="964"/>
      <c r="CSJ16" s="964"/>
      <c r="CSK16" s="965"/>
      <c r="CSL16" s="966"/>
      <c r="CSM16" s="964"/>
      <c r="CSN16" s="964"/>
      <c r="CSO16" s="965"/>
      <c r="CSP16" s="966"/>
      <c r="CSQ16" s="964"/>
      <c r="CSR16" s="964"/>
      <c r="CSS16" s="965"/>
      <c r="CST16" s="966"/>
      <c r="CSU16" s="964"/>
      <c r="CSV16" s="964"/>
      <c r="CSW16" s="965"/>
      <c r="CSX16" s="966"/>
      <c r="CSY16" s="964"/>
      <c r="CSZ16" s="964"/>
      <c r="CTA16" s="965"/>
      <c r="CTB16" s="966"/>
      <c r="CTC16" s="964"/>
      <c r="CTD16" s="964"/>
      <c r="CTE16" s="965"/>
      <c r="CTF16" s="966"/>
      <c r="CTG16" s="964"/>
      <c r="CTH16" s="964"/>
      <c r="CTI16" s="965"/>
      <c r="CTJ16" s="966"/>
      <c r="CTK16" s="964"/>
      <c r="CTL16" s="964"/>
      <c r="CTM16" s="965"/>
      <c r="CTN16" s="966"/>
      <c r="CTO16" s="964"/>
      <c r="CTP16" s="964"/>
      <c r="CTQ16" s="965"/>
      <c r="CTR16" s="966"/>
      <c r="CTS16" s="964"/>
      <c r="CTT16" s="964"/>
      <c r="CTU16" s="965"/>
      <c r="CTV16" s="966"/>
      <c r="CTW16" s="964"/>
      <c r="CTX16" s="964"/>
      <c r="CTY16" s="965"/>
      <c r="CTZ16" s="966"/>
      <c r="CUA16" s="964"/>
      <c r="CUB16" s="964"/>
      <c r="CUC16" s="965"/>
      <c r="CUD16" s="966"/>
      <c r="CUE16" s="964"/>
      <c r="CUF16" s="964"/>
      <c r="CUG16" s="965"/>
      <c r="CUH16" s="966"/>
      <c r="CUI16" s="964"/>
      <c r="CUJ16" s="964"/>
      <c r="CUK16" s="965"/>
      <c r="CUL16" s="966"/>
      <c r="CUM16" s="964"/>
      <c r="CUN16" s="964"/>
      <c r="CUO16" s="965"/>
      <c r="CUP16" s="966"/>
      <c r="CUQ16" s="964"/>
      <c r="CUR16" s="964"/>
      <c r="CUS16" s="965"/>
      <c r="CUT16" s="966"/>
      <c r="CUU16" s="964"/>
      <c r="CUV16" s="964"/>
      <c r="CUW16" s="965"/>
      <c r="CUX16" s="966"/>
      <c r="CUY16" s="964"/>
      <c r="CUZ16" s="964"/>
      <c r="CVA16" s="965"/>
      <c r="CVB16" s="966"/>
      <c r="CVC16" s="964"/>
      <c r="CVD16" s="964"/>
      <c r="CVE16" s="965"/>
      <c r="CVF16" s="966"/>
      <c r="CVG16" s="964"/>
      <c r="CVH16" s="964"/>
      <c r="CVI16" s="965"/>
      <c r="CVJ16" s="966"/>
      <c r="CVK16" s="964"/>
      <c r="CVL16" s="964"/>
      <c r="CVM16" s="965"/>
      <c r="CVN16" s="966"/>
      <c r="CVO16" s="964"/>
      <c r="CVP16" s="964"/>
      <c r="CVQ16" s="965"/>
      <c r="CVR16" s="966"/>
      <c r="CVS16" s="964"/>
      <c r="CVT16" s="964"/>
      <c r="CVU16" s="965"/>
      <c r="CVV16" s="966"/>
      <c r="CVW16" s="964"/>
      <c r="CVX16" s="964"/>
      <c r="CVY16" s="965"/>
      <c r="CVZ16" s="966"/>
      <c r="CWA16" s="964"/>
      <c r="CWB16" s="964"/>
      <c r="CWC16" s="965"/>
      <c r="CWD16" s="966"/>
      <c r="CWE16" s="964"/>
      <c r="CWF16" s="964"/>
      <c r="CWG16" s="965"/>
      <c r="CWH16" s="966"/>
      <c r="CWI16" s="964"/>
      <c r="CWJ16" s="964"/>
      <c r="CWK16" s="965"/>
      <c r="CWL16" s="966"/>
      <c r="CWM16" s="964"/>
      <c r="CWN16" s="964"/>
      <c r="CWO16" s="965"/>
      <c r="CWP16" s="966"/>
      <c r="CWQ16" s="964"/>
      <c r="CWR16" s="964"/>
      <c r="CWS16" s="965"/>
      <c r="CWT16" s="966"/>
      <c r="CWU16" s="964"/>
      <c r="CWV16" s="964"/>
      <c r="CWW16" s="965"/>
      <c r="CWX16" s="966"/>
      <c r="CWY16" s="964"/>
      <c r="CWZ16" s="964"/>
      <c r="CXA16" s="965"/>
      <c r="CXB16" s="966"/>
      <c r="CXC16" s="964"/>
      <c r="CXD16" s="964"/>
      <c r="CXE16" s="965"/>
      <c r="CXF16" s="966"/>
      <c r="CXG16" s="964"/>
      <c r="CXH16" s="964"/>
      <c r="CXI16" s="965"/>
      <c r="CXJ16" s="966"/>
      <c r="CXK16" s="964"/>
      <c r="CXL16" s="964"/>
      <c r="CXM16" s="965"/>
      <c r="CXN16" s="966"/>
      <c r="CXO16" s="964"/>
      <c r="CXP16" s="964"/>
      <c r="CXQ16" s="965"/>
      <c r="CXR16" s="966"/>
      <c r="CXS16" s="964"/>
      <c r="CXT16" s="964"/>
      <c r="CXU16" s="965"/>
      <c r="CXV16" s="966"/>
      <c r="CXW16" s="964"/>
      <c r="CXX16" s="964"/>
      <c r="CXY16" s="965"/>
      <c r="CXZ16" s="966"/>
      <c r="CYA16" s="964"/>
      <c r="CYB16" s="964"/>
      <c r="CYC16" s="965"/>
      <c r="CYD16" s="966"/>
      <c r="CYE16" s="964"/>
      <c r="CYF16" s="964"/>
      <c r="CYG16" s="965"/>
      <c r="CYH16" s="966"/>
      <c r="CYI16" s="964"/>
      <c r="CYJ16" s="964"/>
      <c r="CYK16" s="965"/>
      <c r="CYL16" s="966"/>
      <c r="CYM16" s="964"/>
      <c r="CYN16" s="964"/>
      <c r="CYO16" s="965"/>
      <c r="CYP16" s="966"/>
      <c r="CYQ16" s="964"/>
      <c r="CYR16" s="964"/>
      <c r="CYS16" s="965"/>
      <c r="CYT16" s="966"/>
      <c r="CYU16" s="964"/>
      <c r="CYV16" s="964"/>
      <c r="CYW16" s="965"/>
      <c r="CYX16" s="966"/>
      <c r="CYY16" s="964"/>
      <c r="CYZ16" s="964"/>
      <c r="CZA16" s="965"/>
      <c r="CZB16" s="966"/>
      <c r="CZC16" s="964"/>
      <c r="CZD16" s="964"/>
      <c r="CZE16" s="965"/>
      <c r="CZF16" s="966"/>
      <c r="CZG16" s="964"/>
      <c r="CZH16" s="964"/>
      <c r="CZI16" s="965"/>
      <c r="CZJ16" s="966"/>
      <c r="CZK16" s="964"/>
      <c r="CZL16" s="964"/>
      <c r="CZM16" s="965"/>
      <c r="CZN16" s="966"/>
      <c r="CZO16" s="964"/>
      <c r="CZP16" s="964"/>
      <c r="CZQ16" s="965"/>
      <c r="CZR16" s="966"/>
      <c r="CZS16" s="964"/>
      <c r="CZT16" s="964"/>
      <c r="CZU16" s="965"/>
      <c r="CZV16" s="966"/>
      <c r="CZW16" s="964"/>
      <c r="CZX16" s="964"/>
      <c r="CZY16" s="965"/>
      <c r="CZZ16" s="966"/>
      <c r="DAA16" s="964"/>
      <c r="DAB16" s="964"/>
      <c r="DAC16" s="965"/>
      <c r="DAD16" s="966"/>
      <c r="DAE16" s="964"/>
      <c r="DAF16" s="964"/>
      <c r="DAG16" s="965"/>
      <c r="DAH16" s="966"/>
      <c r="DAI16" s="964"/>
      <c r="DAJ16" s="964"/>
      <c r="DAK16" s="965"/>
      <c r="DAL16" s="966"/>
      <c r="DAM16" s="964"/>
      <c r="DAN16" s="964"/>
      <c r="DAO16" s="965"/>
      <c r="DAP16" s="966"/>
      <c r="DAQ16" s="964"/>
      <c r="DAR16" s="964"/>
      <c r="DAS16" s="965"/>
      <c r="DAT16" s="966"/>
      <c r="DAU16" s="964"/>
      <c r="DAV16" s="964"/>
      <c r="DAW16" s="965"/>
      <c r="DAX16" s="966"/>
      <c r="DAY16" s="964"/>
      <c r="DAZ16" s="964"/>
      <c r="DBA16" s="965"/>
      <c r="DBB16" s="966"/>
      <c r="DBC16" s="964"/>
      <c r="DBD16" s="964"/>
      <c r="DBE16" s="965"/>
      <c r="DBF16" s="966"/>
      <c r="DBG16" s="964"/>
      <c r="DBH16" s="964"/>
      <c r="DBI16" s="965"/>
      <c r="DBJ16" s="966"/>
      <c r="DBK16" s="964"/>
      <c r="DBL16" s="964"/>
      <c r="DBM16" s="965"/>
      <c r="DBN16" s="966"/>
      <c r="DBO16" s="964"/>
      <c r="DBP16" s="964"/>
      <c r="DBQ16" s="965"/>
      <c r="DBR16" s="966"/>
      <c r="DBS16" s="964"/>
      <c r="DBT16" s="964"/>
      <c r="DBU16" s="965"/>
      <c r="DBV16" s="966"/>
      <c r="DBW16" s="964"/>
      <c r="DBX16" s="964"/>
      <c r="DBY16" s="965"/>
      <c r="DBZ16" s="966"/>
      <c r="DCA16" s="964"/>
      <c r="DCB16" s="964"/>
      <c r="DCC16" s="965"/>
      <c r="DCD16" s="966"/>
      <c r="DCE16" s="964"/>
      <c r="DCF16" s="964"/>
      <c r="DCG16" s="965"/>
      <c r="DCH16" s="966"/>
      <c r="DCI16" s="964"/>
      <c r="DCJ16" s="964"/>
      <c r="DCK16" s="965"/>
      <c r="DCL16" s="966"/>
      <c r="DCM16" s="964"/>
      <c r="DCN16" s="964"/>
      <c r="DCO16" s="965"/>
      <c r="DCP16" s="966"/>
      <c r="DCQ16" s="964"/>
      <c r="DCR16" s="964"/>
      <c r="DCS16" s="965"/>
      <c r="DCT16" s="966"/>
      <c r="DCU16" s="964"/>
      <c r="DCV16" s="964"/>
      <c r="DCW16" s="965"/>
      <c r="DCX16" s="966"/>
      <c r="DCY16" s="964"/>
      <c r="DCZ16" s="964"/>
      <c r="DDA16" s="965"/>
      <c r="DDB16" s="966"/>
      <c r="DDC16" s="964"/>
      <c r="DDD16" s="964"/>
      <c r="DDE16" s="965"/>
      <c r="DDF16" s="966"/>
      <c r="DDG16" s="964"/>
      <c r="DDH16" s="964"/>
      <c r="DDI16" s="965"/>
      <c r="DDJ16" s="966"/>
      <c r="DDK16" s="964"/>
      <c r="DDL16" s="964"/>
      <c r="DDM16" s="965"/>
      <c r="DDN16" s="966"/>
      <c r="DDO16" s="964"/>
      <c r="DDP16" s="964"/>
      <c r="DDQ16" s="965"/>
      <c r="DDR16" s="966"/>
      <c r="DDS16" s="964"/>
      <c r="DDT16" s="964"/>
      <c r="DDU16" s="965"/>
      <c r="DDV16" s="966"/>
      <c r="DDW16" s="964"/>
      <c r="DDX16" s="964"/>
      <c r="DDY16" s="965"/>
      <c r="DDZ16" s="966"/>
      <c r="DEA16" s="964"/>
      <c r="DEB16" s="964"/>
      <c r="DEC16" s="965"/>
      <c r="DED16" s="966"/>
      <c r="DEE16" s="964"/>
      <c r="DEF16" s="964"/>
      <c r="DEG16" s="965"/>
      <c r="DEH16" s="966"/>
      <c r="DEI16" s="964"/>
      <c r="DEJ16" s="964"/>
      <c r="DEK16" s="965"/>
      <c r="DEL16" s="966"/>
      <c r="DEM16" s="964"/>
      <c r="DEN16" s="964"/>
      <c r="DEO16" s="965"/>
      <c r="DEP16" s="966"/>
      <c r="DEQ16" s="964"/>
      <c r="DER16" s="964"/>
      <c r="DES16" s="965"/>
      <c r="DET16" s="966"/>
      <c r="DEU16" s="964"/>
      <c r="DEV16" s="964"/>
      <c r="DEW16" s="965"/>
      <c r="DEX16" s="966"/>
      <c r="DEY16" s="964"/>
      <c r="DEZ16" s="964"/>
      <c r="DFA16" s="965"/>
      <c r="DFB16" s="966"/>
      <c r="DFC16" s="964"/>
      <c r="DFD16" s="964"/>
      <c r="DFE16" s="965"/>
      <c r="DFF16" s="966"/>
      <c r="DFG16" s="964"/>
      <c r="DFH16" s="964"/>
      <c r="DFI16" s="965"/>
      <c r="DFJ16" s="966"/>
      <c r="DFK16" s="964"/>
      <c r="DFL16" s="964"/>
      <c r="DFM16" s="965"/>
      <c r="DFN16" s="966"/>
      <c r="DFO16" s="964"/>
      <c r="DFP16" s="964"/>
      <c r="DFQ16" s="965"/>
      <c r="DFR16" s="966"/>
      <c r="DFS16" s="964"/>
      <c r="DFT16" s="964"/>
      <c r="DFU16" s="965"/>
      <c r="DFV16" s="966"/>
      <c r="DFW16" s="964"/>
      <c r="DFX16" s="964"/>
      <c r="DFY16" s="965"/>
      <c r="DFZ16" s="966"/>
      <c r="DGA16" s="964"/>
      <c r="DGB16" s="964"/>
      <c r="DGC16" s="965"/>
      <c r="DGD16" s="966"/>
      <c r="DGE16" s="964"/>
      <c r="DGF16" s="964"/>
      <c r="DGG16" s="965"/>
      <c r="DGH16" s="966"/>
      <c r="DGI16" s="964"/>
      <c r="DGJ16" s="964"/>
      <c r="DGK16" s="965"/>
      <c r="DGL16" s="966"/>
      <c r="DGM16" s="964"/>
      <c r="DGN16" s="964"/>
      <c r="DGO16" s="965"/>
      <c r="DGP16" s="966"/>
      <c r="DGQ16" s="964"/>
      <c r="DGR16" s="964"/>
      <c r="DGS16" s="965"/>
      <c r="DGT16" s="966"/>
      <c r="DGU16" s="964"/>
      <c r="DGV16" s="964"/>
      <c r="DGW16" s="965"/>
      <c r="DGX16" s="966"/>
      <c r="DGY16" s="964"/>
      <c r="DGZ16" s="964"/>
      <c r="DHA16" s="965"/>
      <c r="DHB16" s="966"/>
      <c r="DHC16" s="964"/>
      <c r="DHD16" s="964"/>
      <c r="DHE16" s="965"/>
      <c r="DHF16" s="966"/>
      <c r="DHG16" s="964"/>
      <c r="DHH16" s="964"/>
      <c r="DHI16" s="965"/>
      <c r="DHJ16" s="966"/>
      <c r="DHK16" s="964"/>
      <c r="DHL16" s="964"/>
      <c r="DHM16" s="965"/>
      <c r="DHN16" s="966"/>
      <c r="DHO16" s="964"/>
      <c r="DHP16" s="964"/>
      <c r="DHQ16" s="965"/>
      <c r="DHR16" s="966"/>
      <c r="DHS16" s="964"/>
      <c r="DHT16" s="964"/>
      <c r="DHU16" s="965"/>
      <c r="DHV16" s="966"/>
      <c r="DHW16" s="964"/>
      <c r="DHX16" s="964"/>
      <c r="DHY16" s="965"/>
      <c r="DHZ16" s="966"/>
      <c r="DIA16" s="964"/>
      <c r="DIB16" s="964"/>
      <c r="DIC16" s="965"/>
      <c r="DID16" s="966"/>
      <c r="DIE16" s="964"/>
      <c r="DIF16" s="964"/>
      <c r="DIG16" s="965"/>
      <c r="DIH16" s="966"/>
      <c r="DII16" s="964"/>
      <c r="DIJ16" s="964"/>
      <c r="DIK16" s="965"/>
      <c r="DIL16" s="966"/>
      <c r="DIM16" s="964"/>
      <c r="DIN16" s="964"/>
      <c r="DIO16" s="965"/>
      <c r="DIP16" s="966"/>
      <c r="DIQ16" s="964"/>
      <c r="DIR16" s="964"/>
      <c r="DIS16" s="965"/>
      <c r="DIT16" s="966"/>
      <c r="DIU16" s="964"/>
      <c r="DIV16" s="964"/>
      <c r="DIW16" s="965"/>
      <c r="DIX16" s="966"/>
      <c r="DIY16" s="964"/>
      <c r="DIZ16" s="964"/>
      <c r="DJA16" s="965"/>
      <c r="DJB16" s="966"/>
      <c r="DJC16" s="964"/>
      <c r="DJD16" s="964"/>
      <c r="DJE16" s="965"/>
      <c r="DJF16" s="966"/>
      <c r="DJG16" s="964"/>
      <c r="DJH16" s="964"/>
      <c r="DJI16" s="965"/>
      <c r="DJJ16" s="966"/>
      <c r="DJK16" s="964"/>
      <c r="DJL16" s="964"/>
      <c r="DJM16" s="965"/>
      <c r="DJN16" s="966"/>
      <c r="DJO16" s="964"/>
      <c r="DJP16" s="964"/>
      <c r="DJQ16" s="965"/>
      <c r="DJR16" s="966"/>
      <c r="DJS16" s="964"/>
      <c r="DJT16" s="964"/>
      <c r="DJU16" s="965"/>
      <c r="DJV16" s="966"/>
      <c r="DJW16" s="964"/>
      <c r="DJX16" s="964"/>
      <c r="DJY16" s="965"/>
      <c r="DJZ16" s="966"/>
      <c r="DKA16" s="964"/>
      <c r="DKB16" s="964"/>
      <c r="DKC16" s="965"/>
      <c r="DKD16" s="966"/>
      <c r="DKE16" s="964"/>
      <c r="DKF16" s="964"/>
      <c r="DKG16" s="965"/>
      <c r="DKH16" s="966"/>
      <c r="DKI16" s="964"/>
      <c r="DKJ16" s="964"/>
      <c r="DKK16" s="965"/>
      <c r="DKL16" s="966"/>
      <c r="DKM16" s="964"/>
      <c r="DKN16" s="964"/>
      <c r="DKO16" s="965"/>
      <c r="DKP16" s="966"/>
      <c r="DKQ16" s="964"/>
      <c r="DKR16" s="964"/>
      <c r="DKS16" s="965"/>
      <c r="DKT16" s="966"/>
      <c r="DKU16" s="964"/>
      <c r="DKV16" s="964"/>
      <c r="DKW16" s="965"/>
      <c r="DKX16" s="966"/>
      <c r="DKY16" s="964"/>
      <c r="DKZ16" s="964"/>
      <c r="DLA16" s="965"/>
      <c r="DLB16" s="966"/>
      <c r="DLC16" s="964"/>
      <c r="DLD16" s="964"/>
      <c r="DLE16" s="965"/>
      <c r="DLF16" s="966"/>
      <c r="DLG16" s="964"/>
      <c r="DLH16" s="964"/>
      <c r="DLI16" s="965"/>
      <c r="DLJ16" s="966"/>
      <c r="DLK16" s="964"/>
      <c r="DLL16" s="964"/>
      <c r="DLM16" s="965"/>
      <c r="DLN16" s="966"/>
      <c r="DLO16" s="964"/>
      <c r="DLP16" s="964"/>
      <c r="DLQ16" s="965"/>
      <c r="DLR16" s="966"/>
      <c r="DLS16" s="964"/>
      <c r="DLT16" s="964"/>
      <c r="DLU16" s="965"/>
      <c r="DLV16" s="966"/>
      <c r="DLW16" s="964"/>
      <c r="DLX16" s="964"/>
      <c r="DLY16" s="965"/>
      <c r="DLZ16" s="966"/>
      <c r="DMA16" s="964"/>
      <c r="DMB16" s="964"/>
      <c r="DMC16" s="965"/>
      <c r="DMD16" s="966"/>
      <c r="DME16" s="964"/>
      <c r="DMF16" s="964"/>
      <c r="DMG16" s="965"/>
      <c r="DMH16" s="966"/>
      <c r="DMI16" s="964"/>
      <c r="DMJ16" s="964"/>
      <c r="DMK16" s="965"/>
      <c r="DML16" s="966"/>
      <c r="DMM16" s="964"/>
      <c r="DMN16" s="964"/>
      <c r="DMO16" s="965"/>
      <c r="DMP16" s="966"/>
      <c r="DMQ16" s="964"/>
      <c r="DMR16" s="964"/>
      <c r="DMS16" s="965"/>
      <c r="DMT16" s="966"/>
      <c r="DMU16" s="964"/>
      <c r="DMV16" s="964"/>
      <c r="DMW16" s="965"/>
      <c r="DMX16" s="966"/>
      <c r="DMY16" s="964"/>
      <c r="DMZ16" s="964"/>
      <c r="DNA16" s="965"/>
      <c r="DNB16" s="966"/>
      <c r="DNC16" s="964"/>
      <c r="DND16" s="964"/>
      <c r="DNE16" s="965"/>
      <c r="DNF16" s="966"/>
      <c r="DNG16" s="964"/>
      <c r="DNH16" s="964"/>
      <c r="DNI16" s="965"/>
      <c r="DNJ16" s="966"/>
      <c r="DNK16" s="964"/>
      <c r="DNL16" s="964"/>
      <c r="DNM16" s="965"/>
      <c r="DNN16" s="966"/>
      <c r="DNO16" s="964"/>
      <c r="DNP16" s="964"/>
      <c r="DNQ16" s="965"/>
      <c r="DNR16" s="966"/>
      <c r="DNS16" s="964"/>
      <c r="DNT16" s="964"/>
      <c r="DNU16" s="965"/>
      <c r="DNV16" s="966"/>
      <c r="DNW16" s="964"/>
      <c r="DNX16" s="964"/>
      <c r="DNY16" s="965"/>
      <c r="DNZ16" s="966"/>
      <c r="DOA16" s="964"/>
      <c r="DOB16" s="964"/>
      <c r="DOC16" s="965"/>
      <c r="DOD16" s="966"/>
      <c r="DOE16" s="964"/>
      <c r="DOF16" s="964"/>
      <c r="DOG16" s="965"/>
      <c r="DOH16" s="966"/>
      <c r="DOI16" s="964"/>
      <c r="DOJ16" s="964"/>
      <c r="DOK16" s="965"/>
      <c r="DOL16" s="966"/>
      <c r="DOM16" s="964"/>
      <c r="DON16" s="964"/>
      <c r="DOO16" s="965"/>
      <c r="DOP16" s="966"/>
      <c r="DOQ16" s="964"/>
      <c r="DOR16" s="964"/>
      <c r="DOS16" s="965"/>
      <c r="DOT16" s="966"/>
      <c r="DOU16" s="964"/>
      <c r="DOV16" s="964"/>
      <c r="DOW16" s="965"/>
      <c r="DOX16" s="966"/>
      <c r="DOY16" s="964"/>
      <c r="DOZ16" s="964"/>
      <c r="DPA16" s="965"/>
      <c r="DPB16" s="966"/>
      <c r="DPC16" s="964"/>
      <c r="DPD16" s="964"/>
      <c r="DPE16" s="965"/>
      <c r="DPF16" s="966"/>
      <c r="DPG16" s="964"/>
      <c r="DPH16" s="964"/>
      <c r="DPI16" s="965"/>
      <c r="DPJ16" s="966"/>
      <c r="DPK16" s="964"/>
      <c r="DPL16" s="964"/>
      <c r="DPM16" s="965"/>
      <c r="DPN16" s="966"/>
      <c r="DPO16" s="964"/>
      <c r="DPP16" s="964"/>
      <c r="DPQ16" s="965"/>
      <c r="DPR16" s="966"/>
      <c r="DPS16" s="964"/>
      <c r="DPT16" s="964"/>
      <c r="DPU16" s="965"/>
      <c r="DPV16" s="966"/>
      <c r="DPW16" s="964"/>
      <c r="DPX16" s="964"/>
      <c r="DPY16" s="965"/>
      <c r="DPZ16" s="966"/>
      <c r="DQA16" s="964"/>
      <c r="DQB16" s="964"/>
      <c r="DQC16" s="965"/>
      <c r="DQD16" s="966"/>
      <c r="DQE16" s="964"/>
      <c r="DQF16" s="964"/>
      <c r="DQG16" s="965"/>
      <c r="DQH16" s="966"/>
      <c r="DQI16" s="964"/>
      <c r="DQJ16" s="964"/>
      <c r="DQK16" s="965"/>
      <c r="DQL16" s="966"/>
      <c r="DQM16" s="964"/>
      <c r="DQN16" s="964"/>
      <c r="DQO16" s="965"/>
      <c r="DQP16" s="966"/>
      <c r="DQQ16" s="964"/>
      <c r="DQR16" s="964"/>
      <c r="DQS16" s="965"/>
      <c r="DQT16" s="966"/>
      <c r="DQU16" s="964"/>
      <c r="DQV16" s="964"/>
      <c r="DQW16" s="965"/>
      <c r="DQX16" s="966"/>
      <c r="DQY16" s="964"/>
      <c r="DQZ16" s="964"/>
      <c r="DRA16" s="965"/>
      <c r="DRB16" s="966"/>
      <c r="DRC16" s="964"/>
      <c r="DRD16" s="964"/>
      <c r="DRE16" s="965"/>
      <c r="DRF16" s="966"/>
      <c r="DRG16" s="964"/>
      <c r="DRH16" s="964"/>
      <c r="DRI16" s="965"/>
      <c r="DRJ16" s="966"/>
      <c r="DRK16" s="964"/>
      <c r="DRL16" s="964"/>
      <c r="DRM16" s="965"/>
      <c r="DRN16" s="966"/>
      <c r="DRO16" s="964"/>
      <c r="DRP16" s="964"/>
      <c r="DRQ16" s="965"/>
      <c r="DRR16" s="966"/>
      <c r="DRS16" s="964"/>
      <c r="DRT16" s="964"/>
      <c r="DRU16" s="965"/>
      <c r="DRV16" s="966"/>
      <c r="DRW16" s="964"/>
      <c r="DRX16" s="964"/>
      <c r="DRY16" s="965"/>
      <c r="DRZ16" s="966"/>
      <c r="DSA16" s="964"/>
      <c r="DSB16" s="964"/>
      <c r="DSC16" s="965"/>
      <c r="DSD16" s="966"/>
      <c r="DSE16" s="964"/>
      <c r="DSF16" s="964"/>
      <c r="DSG16" s="965"/>
      <c r="DSH16" s="966"/>
      <c r="DSI16" s="964"/>
      <c r="DSJ16" s="964"/>
      <c r="DSK16" s="965"/>
      <c r="DSL16" s="966"/>
      <c r="DSM16" s="964"/>
      <c r="DSN16" s="964"/>
      <c r="DSO16" s="965"/>
      <c r="DSP16" s="966"/>
      <c r="DSQ16" s="964"/>
      <c r="DSR16" s="964"/>
      <c r="DSS16" s="965"/>
      <c r="DST16" s="966"/>
      <c r="DSU16" s="964"/>
      <c r="DSV16" s="964"/>
      <c r="DSW16" s="965"/>
      <c r="DSX16" s="966"/>
      <c r="DSY16" s="964"/>
      <c r="DSZ16" s="964"/>
      <c r="DTA16" s="965"/>
      <c r="DTB16" s="966"/>
      <c r="DTC16" s="964"/>
      <c r="DTD16" s="964"/>
      <c r="DTE16" s="965"/>
      <c r="DTF16" s="966"/>
      <c r="DTG16" s="964"/>
      <c r="DTH16" s="964"/>
      <c r="DTI16" s="965"/>
      <c r="DTJ16" s="966"/>
      <c r="DTK16" s="964"/>
      <c r="DTL16" s="964"/>
      <c r="DTM16" s="965"/>
      <c r="DTN16" s="966"/>
      <c r="DTO16" s="964"/>
      <c r="DTP16" s="964"/>
      <c r="DTQ16" s="965"/>
      <c r="DTR16" s="966"/>
      <c r="DTS16" s="964"/>
      <c r="DTT16" s="964"/>
      <c r="DTU16" s="965"/>
      <c r="DTV16" s="966"/>
      <c r="DTW16" s="964"/>
      <c r="DTX16" s="964"/>
      <c r="DTY16" s="965"/>
      <c r="DTZ16" s="966"/>
      <c r="DUA16" s="964"/>
      <c r="DUB16" s="964"/>
      <c r="DUC16" s="965"/>
      <c r="DUD16" s="966"/>
      <c r="DUE16" s="964"/>
      <c r="DUF16" s="964"/>
      <c r="DUG16" s="965"/>
      <c r="DUH16" s="966"/>
      <c r="DUI16" s="964"/>
      <c r="DUJ16" s="964"/>
      <c r="DUK16" s="965"/>
      <c r="DUL16" s="966"/>
      <c r="DUM16" s="964"/>
      <c r="DUN16" s="964"/>
      <c r="DUO16" s="965"/>
      <c r="DUP16" s="966"/>
      <c r="DUQ16" s="964"/>
      <c r="DUR16" s="964"/>
      <c r="DUS16" s="965"/>
      <c r="DUT16" s="966"/>
      <c r="DUU16" s="964"/>
      <c r="DUV16" s="964"/>
      <c r="DUW16" s="965"/>
      <c r="DUX16" s="966"/>
      <c r="DUY16" s="964"/>
      <c r="DUZ16" s="964"/>
      <c r="DVA16" s="965"/>
      <c r="DVB16" s="966"/>
      <c r="DVC16" s="964"/>
      <c r="DVD16" s="964"/>
      <c r="DVE16" s="965"/>
      <c r="DVF16" s="966"/>
      <c r="DVG16" s="964"/>
      <c r="DVH16" s="964"/>
      <c r="DVI16" s="965"/>
      <c r="DVJ16" s="966"/>
      <c r="DVK16" s="964"/>
      <c r="DVL16" s="964"/>
      <c r="DVM16" s="965"/>
      <c r="DVN16" s="966"/>
      <c r="DVO16" s="964"/>
      <c r="DVP16" s="964"/>
      <c r="DVQ16" s="965"/>
      <c r="DVR16" s="966"/>
      <c r="DVS16" s="964"/>
      <c r="DVT16" s="964"/>
      <c r="DVU16" s="965"/>
      <c r="DVV16" s="966"/>
      <c r="DVW16" s="964"/>
      <c r="DVX16" s="964"/>
      <c r="DVY16" s="965"/>
      <c r="DVZ16" s="966"/>
      <c r="DWA16" s="964"/>
      <c r="DWB16" s="964"/>
      <c r="DWC16" s="965"/>
      <c r="DWD16" s="966"/>
      <c r="DWE16" s="964"/>
      <c r="DWF16" s="964"/>
      <c r="DWG16" s="965"/>
      <c r="DWH16" s="966"/>
      <c r="DWI16" s="964"/>
      <c r="DWJ16" s="964"/>
      <c r="DWK16" s="965"/>
      <c r="DWL16" s="966"/>
      <c r="DWM16" s="964"/>
      <c r="DWN16" s="964"/>
      <c r="DWO16" s="965"/>
      <c r="DWP16" s="966"/>
      <c r="DWQ16" s="964"/>
      <c r="DWR16" s="964"/>
      <c r="DWS16" s="965"/>
      <c r="DWT16" s="966"/>
      <c r="DWU16" s="964"/>
      <c r="DWV16" s="964"/>
      <c r="DWW16" s="965"/>
      <c r="DWX16" s="966"/>
      <c r="DWY16" s="964"/>
      <c r="DWZ16" s="964"/>
      <c r="DXA16" s="965"/>
      <c r="DXB16" s="966"/>
      <c r="DXC16" s="964"/>
      <c r="DXD16" s="964"/>
      <c r="DXE16" s="965"/>
      <c r="DXF16" s="966"/>
      <c r="DXG16" s="964"/>
      <c r="DXH16" s="964"/>
      <c r="DXI16" s="965"/>
      <c r="DXJ16" s="966"/>
      <c r="DXK16" s="964"/>
      <c r="DXL16" s="964"/>
      <c r="DXM16" s="965"/>
      <c r="DXN16" s="966"/>
      <c r="DXO16" s="964"/>
      <c r="DXP16" s="964"/>
      <c r="DXQ16" s="965"/>
      <c r="DXR16" s="966"/>
      <c r="DXS16" s="964"/>
      <c r="DXT16" s="964"/>
      <c r="DXU16" s="965"/>
      <c r="DXV16" s="966"/>
      <c r="DXW16" s="964"/>
      <c r="DXX16" s="964"/>
      <c r="DXY16" s="965"/>
      <c r="DXZ16" s="966"/>
      <c r="DYA16" s="964"/>
      <c r="DYB16" s="964"/>
      <c r="DYC16" s="965"/>
      <c r="DYD16" s="966"/>
      <c r="DYE16" s="964"/>
      <c r="DYF16" s="964"/>
      <c r="DYG16" s="965"/>
      <c r="DYH16" s="966"/>
      <c r="DYI16" s="964"/>
      <c r="DYJ16" s="964"/>
      <c r="DYK16" s="965"/>
      <c r="DYL16" s="966"/>
      <c r="DYM16" s="964"/>
      <c r="DYN16" s="964"/>
      <c r="DYO16" s="965"/>
      <c r="DYP16" s="966"/>
      <c r="DYQ16" s="964"/>
      <c r="DYR16" s="964"/>
      <c r="DYS16" s="965"/>
      <c r="DYT16" s="966"/>
      <c r="DYU16" s="964"/>
      <c r="DYV16" s="964"/>
      <c r="DYW16" s="965"/>
      <c r="DYX16" s="966"/>
      <c r="DYY16" s="964"/>
      <c r="DYZ16" s="964"/>
      <c r="DZA16" s="965"/>
      <c r="DZB16" s="966"/>
      <c r="DZC16" s="964"/>
      <c r="DZD16" s="964"/>
      <c r="DZE16" s="965"/>
      <c r="DZF16" s="966"/>
      <c r="DZG16" s="964"/>
      <c r="DZH16" s="964"/>
      <c r="DZI16" s="965"/>
      <c r="DZJ16" s="966"/>
      <c r="DZK16" s="964"/>
      <c r="DZL16" s="964"/>
      <c r="DZM16" s="965"/>
      <c r="DZN16" s="966"/>
      <c r="DZO16" s="964"/>
      <c r="DZP16" s="964"/>
      <c r="DZQ16" s="965"/>
      <c r="DZR16" s="966"/>
      <c r="DZS16" s="964"/>
      <c r="DZT16" s="964"/>
      <c r="DZU16" s="965"/>
      <c r="DZV16" s="966"/>
      <c r="DZW16" s="964"/>
      <c r="DZX16" s="964"/>
      <c r="DZY16" s="965"/>
      <c r="DZZ16" s="966"/>
      <c r="EAA16" s="964"/>
      <c r="EAB16" s="964"/>
      <c r="EAC16" s="965"/>
      <c r="EAD16" s="966"/>
      <c r="EAE16" s="964"/>
      <c r="EAF16" s="964"/>
      <c r="EAG16" s="965"/>
      <c r="EAH16" s="966"/>
      <c r="EAI16" s="964"/>
      <c r="EAJ16" s="964"/>
      <c r="EAK16" s="965"/>
      <c r="EAL16" s="966"/>
      <c r="EAM16" s="964"/>
      <c r="EAN16" s="964"/>
      <c r="EAO16" s="965"/>
      <c r="EAP16" s="966"/>
      <c r="EAQ16" s="964"/>
      <c r="EAR16" s="964"/>
      <c r="EAS16" s="965"/>
      <c r="EAT16" s="966"/>
      <c r="EAU16" s="964"/>
      <c r="EAV16" s="964"/>
      <c r="EAW16" s="965"/>
      <c r="EAX16" s="966"/>
      <c r="EAY16" s="964"/>
      <c r="EAZ16" s="964"/>
      <c r="EBA16" s="965"/>
      <c r="EBB16" s="966"/>
      <c r="EBC16" s="964"/>
      <c r="EBD16" s="964"/>
      <c r="EBE16" s="965"/>
      <c r="EBF16" s="966"/>
      <c r="EBG16" s="964"/>
      <c r="EBH16" s="964"/>
      <c r="EBI16" s="965"/>
      <c r="EBJ16" s="966"/>
      <c r="EBK16" s="964"/>
      <c r="EBL16" s="964"/>
      <c r="EBM16" s="965"/>
      <c r="EBN16" s="966"/>
      <c r="EBO16" s="964"/>
      <c r="EBP16" s="964"/>
      <c r="EBQ16" s="965"/>
      <c r="EBR16" s="966"/>
      <c r="EBS16" s="964"/>
      <c r="EBT16" s="964"/>
      <c r="EBU16" s="965"/>
      <c r="EBV16" s="966"/>
      <c r="EBW16" s="964"/>
      <c r="EBX16" s="964"/>
      <c r="EBY16" s="965"/>
      <c r="EBZ16" s="966"/>
      <c r="ECA16" s="964"/>
      <c r="ECB16" s="964"/>
      <c r="ECC16" s="965"/>
      <c r="ECD16" s="966"/>
      <c r="ECE16" s="964"/>
      <c r="ECF16" s="964"/>
      <c r="ECG16" s="965"/>
      <c r="ECH16" s="966"/>
      <c r="ECI16" s="964"/>
      <c r="ECJ16" s="964"/>
      <c r="ECK16" s="965"/>
      <c r="ECL16" s="966"/>
      <c r="ECM16" s="964"/>
      <c r="ECN16" s="964"/>
      <c r="ECO16" s="965"/>
      <c r="ECP16" s="966"/>
      <c r="ECQ16" s="964"/>
      <c r="ECR16" s="964"/>
      <c r="ECS16" s="965"/>
      <c r="ECT16" s="966"/>
      <c r="ECU16" s="964"/>
      <c r="ECV16" s="964"/>
      <c r="ECW16" s="965"/>
      <c r="ECX16" s="966"/>
      <c r="ECY16" s="964"/>
      <c r="ECZ16" s="964"/>
      <c r="EDA16" s="965"/>
      <c r="EDB16" s="966"/>
      <c r="EDC16" s="964"/>
      <c r="EDD16" s="964"/>
      <c r="EDE16" s="965"/>
      <c r="EDF16" s="966"/>
      <c r="EDG16" s="964"/>
      <c r="EDH16" s="964"/>
      <c r="EDI16" s="965"/>
      <c r="EDJ16" s="966"/>
      <c r="EDK16" s="964"/>
      <c r="EDL16" s="964"/>
      <c r="EDM16" s="965"/>
      <c r="EDN16" s="966"/>
      <c r="EDO16" s="964"/>
      <c r="EDP16" s="964"/>
      <c r="EDQ16" s="965"/>
      <c r="EDR16" s="966"/>
      <c r="EDS16" s="964"/>
      <c r="EDT16" s="964"/>
      <c r="EDU16" s="965"/>
      <c r="EDV16" s="966"/>
      <c r="EDW16" s="964"/>
      <c r="EDX16" s="964"/>
      <c r="EDY16" s="965"/>
      <c r="EDZ16" s="966"/>
      <c r="EEA16" s="964"/>
      <c r="EEB16" s="964"/>
      <c r="EEC16" s="965"/>
      <c r="EED16" s="966"/>
      <c r="EEE16" s="964"/>
      <c r="EEF16" s="964"/>
      <c r="EEG16" s="965"/>
      <c r="EEH16" s="966"/>
      <c r="EEI16" s="964"/>
      <c r="EEJ16" s="964"/>
      <c r="EEK16" s="965"/>
      <c r="EEL16" s="966"/>
      <c r="EEM16" s="964"/>
      <c r="EEN16" s="964"/>
      <c r="EEO16" s="965"/>
      <c r="EEP16" s="966"/>
      <c r="EEQ16" s="964"/>
      <c r="EER16" s="964"/>
      <c r="EES16" s="965"/>
      <c r="EET16" s="966"/>
      <c r="EEU16" s="964"/>
      <c r="EEV16" s="964"/>
      <c r="EEW16" s="965"/>
      <c r="EEX16" s="966"/>
      <c r="EEY16" s="964"/>
      <c r="EEZ16" s="964"/>
      <c r="EFA16" s="965"/>
      <c r="EFB16" s="966"/>
      <c r="EFC16" s="964"/>
      <c r="EFD16" s="964"/>
      <c r="EFE16" s="965"/>
      <c r="EFF16" s="966"/>
      <c r="EFG16" s="964"/>
      <c r="EFH16" s="964"/>
      <c r="EFI16" s="965"/>
      <c r="EFJ16" s="966"/>
      <c r="EFK16" s="964"/>
      <c r="EFL16" s="964"/>
      <c r="EFM16" s="965"/>
      <c r="EFN16" s="966"/>
      <c r="EFO16" s="964"/>
      <c r="EFP16" s="964"/>
      <c r="EFQ16" s="965"/>
      <c r="EFR16" s="966"/>
      <c r="EFS16" s="964"/>
      <c r="EFT16" s="964"/>
      <c r="EFU16" s="965"/>
      <c r="EFV16" s="966"/>
      <c r="EFW16" s="964"/>
      <c r="EFX16" s="964"/>
      <c r="EFY16" s="965"/>
      <c r="EFZ16" s="966"/>
      <c r="EGA16" s="964"/>
      <c r="EGB16" s="964"/>
      <c r="EGC16" s="965"/>
      <c r="EGD16" s="966"/>
      <c r="EGE16" s="964"/>
      <c r="EGF16" s="964"/>
      <c r="EGG16" s="965"/>
      <c r="EGH16" s="966"/>
      <c r="EGI16" s="964"/>
      <c r="EGJ16" s="964"/>
      <c r="EGK16" s="965"/>
      <c r="EGL16" s="966"/>
      <c r="EGM16" s="964"/>
      <c r="EGN16" s="964"/>
      <c r="EGO16" s="965"/>
      <c r="EGP16" s="966"/>
      <c r="EGQ16" s="964"/>
      <c r="EGR16" s="964"/>
      <c r="EGS16" s="965"/>
      <c r="EGT16" s="966"/>
      <c r="EGU16" s="964"/>
      <c r="EGV16" s="964"/>
      <c r="EGW16" s="965"/>
      <c r="EGX16" s="966"/>
      <c r="EGY16" s="964"/>
      <c r="EGZ16" s="964"/>
      <c r="EHA16" s="965"/>
      <c r="EHB16" s="966"/>
      <c r="EHC16" s="964"/>
      <c r="EHD16" s="964"/>
      <c r="EHE16" s="965"/>
      <c r="EHF16" s="966"/>
      <c r="EHG16" s="964"/>
      <c r="EHH16" s="964"/>
      <c r="EHI16" s="965"/>
      <c r="EHJ16" s="966"/>
      <c r="EHK16" s="964"/>
      <c r="EHL16" s="964"/>
      <c r="EHM16" s="965"/>
      <c r="EHN16" s="966"/>
      <c r="EHO16" s="964"/>
      <c r="EHP16" s="964"/>
      <c r="EHQ16" s="965"/>
      <c r="EHR16" s="966"/>
      <c r="EHS16" s="964"/>
      <c r="EHT16" s="964"/>
      <c r="EHU16" s="965"/>
      <c r="EHV16" s="966"/>
      <c r="EHW16" s="964"/>
      <c r="EHX16" s="964"/>
      <c r="EHY16" s="965"/>
      <c r="EHZ16" s="966"/>
      <c r="EIA16" s="964"/>
      <c r="EIB16" s="964"/>
      <c r="EIC16" s="965"/>
      <c r="EID16" s="966"/>
      <c r="EIE16" s="964"/>
      <c r="EIF16" s="964"/>
      <c r="EIG16" s="965"/>
      <c r="EIH16" s="966"/>
      <c r="EII16" s="964"/>
      <c r="EIJ16" s="964"/>
      <c r="EIK16" s="965"/>
      <c r="EIL16" s="966"/>
      <c r="EIM16" s="964"/>
      <c r="EIN16" s="964"/>
      <c r="EIO16" s="965"/>
      <c r="EIP16" s="966"/>
      <c r="EIQ16" s="964"/>
      <c r="EIR16" s="964"/>
      <c r="EIS16" s="965"/>
      <c r="EIT16" s="966"/>
      <c r="EIU16" s="964"/>
      <c r="EIV16" s="964"/>
      <c r="EIW16" s="965"/>
      <c r="EIX16" s="966"/>
      <c r="EIY16" s="964"/>
      <c r="EIZ16" s="964"/>
      <c r="EJA16" s="965"/>
      <c r="EJB16" s="966"/>
      <c r="EJC16" s="964"/>
      <c r="EJD16" s="964"/>
      <c r="EJE16" s="965"/>
      <c r="EJF16" s="966"/>
      <c r="EJG16" s="964"/>
      <c r="EJH16" s="964"/>
      <c r="EJI16" s="965"/>
      <c r="EJJ16" s="966"/>
      <c r="EJK16" s="964"/>
      <c r="EJL16" s="964"/>
      <c r="EJM16" s="965"/>
      <c r="EJN16" s="966"/>
      <c r="EJO16" s="964"/>
      <c r="EJP16" s="964"/>
      <c r="EJQ16" s="965"/>
      <c r="EJR16" s="966"/>
      <c r="EJS16" s="964"/>
      <c r="EJT16" s="964"/>
      <c r="EJU16" s="965"/>
      <c r="EJV16" s="966"/>
      <c r="EJW16" s="964"/>
      <c r="EJX16" s="964"/>
      <c r="EJY16" s="965"/>
      <c r="EJZ16" s="966"/>
      <c r="EKA16" s="964"/>
      <c r="EKB16" s="964"/>
      <c r="EKC16" s="965"/>
      <c r="EKD16" s="966"/>
      <c r="EKE16" s="964"/>
      <c r="EKF16" s="964"/>
      <c r="EKG16" s="965"/>
      <c r="EKH16" s="966"/>
      <c r="EKI16" s="964"/>
      <c r="EKJ16" s="964"/>
      <c r="EKK16" s="965"/>
      <c r="EKL16" s="966"/>
      <c r="EKM16" s="964"/>
      <c r="EKN16" s="964"/>
      <c r="EKO16" s="965"/>
      <c r="EKP16" s="966"/>
      <c r="EKQ16" s="964"/>
      <c r="EKR16" s="964"/>
      <c r="EKS16" s="965"/>
      <c r="EKT16" s="966"/>
      <c r="EKU16" s="964"/>
      <c r="EKV16" s="964"/>
      <c r="EKW16" s="965"/>
      <c r="EKX16" s="966"/>
      <c r="EKY16" s="964"/>
      <c r="EKZ16" s="964"/>
      <c r="ELA16" s="965"/>
      <c r="ELB16" s="966"/>
      <c r="ELC16" s="964"/>
      <c r="ELD16" s="964"/>
      <c r="ELE16" s="965"/>
      <c r="ELF16" s="966"/>
      <c r="ELG16" s="964"/>
      <c r="ELH16" s="964"/>
      <c r="ELI16" s="965"/>
      <c r="ELJ16" s="966"/>
      <c r="ELK16" s="964"/>
      <c r="ELL16" s="964"/>
      <c r="ELM16" s="965"/>
      <c r="ELN16" s="966"/>
      <c r="ELO16" s="964"/>
      <c r="ELP16" s="964"/>
      <c r="ELQ16" s="965"/>
      <c r="ELR16" s="966"/>
      <c r="ELS16" s="964"/>
      <c r="ELT16" s="964"/>
      <c r="ELU16" s="965"/>
      <c r="ELV16" s="966"/>
      <c r="ELW16" s="964"/>
      <c r="ELX16" s="964"/>
      <c r="ELY16" s="965"/>
      <c r="ELZ16" s="966"/>
      <c r="EMA16" s="964"/>
      <c r="EMB16" s="964"/>
      <c r="EMC16" s="965"/>
      <c r="EMD16" s="966"/>
      <c r="EME16" s="964"/>
      <c r="EMF16" s="964"/>
      <c r="EMG16" s="965"/>
      <c r="EMH16" s="966"/>
      <c r="EMI16" s="964"/>
      <c r="EMJ16" s="964"/>
      <c r="EMK16" s="965"/>
      <c r="EML16" s="966"/>
      <c r="EMM16" s="964"/>
      <c r="EMN16" s="964"/>
      <c r="EMO16" s="965"/>
      <c r="EMP16" s="966"/>
      <c r="EMQ16" s="964"/>
      <c r="EMR16" s="964"/>
      <c r="EMS16" s="965"/>
      <c r="EMT16" s="966"/>
      <c r="EMU16" s="964"/>
      <c r="EMV16" s="964"/>
      <c r="EMW16" s="965"/>
      <c r="EMX16" s="966"/>
      <c r="EMY16" s="964"/>
      <c r="EMZ16" s="964"/>
      <c r="ENA16" s="965"/>
      <c r="ENB16" s="966"/>
      <c r="ENC16" s="964"/>
      <c r="END16" s="964"/>
      <c r="ENE16" s="965"/>
      <c r="ENF16" s="966"/>
      <c r="ENG16" s="964"/>
      <c r="ENH16" s="964"/>
      <c r="ENI16" s="965"/>
      <c r="ENJ16" s="966"/>
      <c r="ENK16" s="964"/>
      <c r="ENL16" s="964"/>
      <c r="ENM16" s="965"/>
      <c r="ENN16" s="966"/>
      <c r="ENO16" s="964"/>
      <c r="ENP16" s="964"/>
      <c r="ENQ16" s="965"/>
      <c r="ENR16" s="966"/>
      <c r="ENS16" s="964"/>
      <c r="ENT16" s="964"/>
      <c r="ENU16" s="965"/>
      <c r="ENV16" s="966"/>
      <c r="ENW16" s="964"/>
      <c r="ENX16" s="964"/>
      <c r="ENY16" s="965"/>
      <c r="ENZ16" s="966"/>
      <c r="EOA16" s="964"/>
      <c r="EOB16" s="964"/>
      <c r="EOC16" s="965"/>
      <c r="EOD16" s="966"/>
      <c r="EOE16" s="964"/>
      <c r="EOF16" s="964"/>
      <c r="EOG16" s="965"/>
      <c r="EOH16" s="966"/>
      <c r="EOI16" s="964"/>
      <c r="EOJ16" s="964"/>
      <c r="EOK16" s="965"/>
      <c r="EOL16" s="966"/>
      <c r="EOM16" s="964"/>
      <c r="EON16" s="964"/>
      <c r="EOO16" s="965"/>
      <c r="EOP16" s="966"/>
      <c r="EOQ16" s="964"/>
      <c r="EOR16" s="964"/>
      <c r="EOS16" s="965"/>
      <c r="EOT16" s="966"/>
      <c r="EOU16" s="964"/>
      <c r="EOV16" s="964"/>
      <c r="EOW16" s="965"/>
      <c r="EOX16" s="966"/>
      <c r="EOY16" s="964"/>
      <c r="EOZ16" s="964"/>
      <c r="EPA16" s="965"/>
      <c r="EPB16" s="966"/>
      <c r="EPC16" s="964"/>
      <c r="EPD16" s="964"/>
      <c r="EPE16" s="965"/>
      <c r="EPF16" s="966"/>
      <c r="EPG16" s="964"/>
      <c r="EPH16" s="964"/>
      <c r="EPI16" s="965"/>
      <c r="EPJ16" s="966"/>
      <c r="EPK16" s="964"/>
      <c r="EPL16" s="964"/>
      <c r="EPM16" s="965"/>
      <c r="EPN16" s="966"/>
      <c r="EPO16" s="964"/>
      <c r="EPP16" s="964"/>
      <c r="EPQ16" s="965"/>
      <c r="EPR16" s="966"/>
      <c r="EPS16" s="964"/>
      <c r="EPT16" s="964"/>
      <c r="EPU16" s="965"/>
      <c r="EPV16" s="966"/>
      <c r="EPW16" s="964"/>
      <c r="EPX16" s="964"/>
      <c r="EPY16" s="965"/>
      <c r="EPZ16" s="966"/>
      <c r="EQA16" s="964"/>
      <c r="EQB16" s="964"/>
      <c r="EQC16" s="965"/>
      <c r="EQD16" s="966"/>
      <c r="EQE16" s="964"/>
      <c r="EQF16" s="964"/>
      <c r="EQG16" s="965"/>
      <c r="EQH16" s="966"/>
      <c r="EQI16" s="964"/>
      <c r="EQJ16" s="964"/>
      <c r="EQK16" s="965"/>
      <c r="EQL16" s="966"/>
      <c r="EQM16" s="964"/>
      <c r="EQN16" s="964"/>
      <c r="EQO16" s="965"/>
      <c r="EQP16" s="966"/>
      <c r="EQQ16" s="964"/>
      <c r="EQR16" s="964"/>
      <c r="EQS16" s="965"/>
      <c r="EQT16" s="966"/>
      <c r="EQU16" s="964"/>
      <c r="EQV16" s="964"/>
      <c r="EQW16" s="965"/>
      <c r="EQX16" s="966"/>
      <c r="EQY16" s="964"/>
      <c r="EQZ16" s="964"/>
      <c r="ERA16" s="965"/>
      <c r="ERB16" s="966"/>
      <c r="ERC16" s="964"/>
      <c r="ERD16" s="964"/>
      <c r="ERE16" s="965"/>
      <c r="ERF16" s="966"/>
      <c r="ERG16" s="964"/>
      <c r="ERH16" s="964"/>
      <c r="ERI16" s="965"/>
      <c r="ERJ16" s="966"/>
      <c r="ERK16" s="964"/>
      <c r="ERL16" s="964"/>
      <c r="ERM16" s="965"/>
      <c r="ERN16" s="966"/>
      <c r="ERO16" s="964"/>
      <c r="ERP16" s="964"/>
      <c r="ERQ16" s="965"/>
      <c r="ERR16" s="966"/>
      <c r="ERS16" s="964"/>
      <c r="ERT16" s="964"/>
      <c r="ERU16" s="965"/>
      <c r="ERV16" s="966"/>
      <c r="ERW16" s="964"/>
      <c r="ERX16" s="964"/>
      <c r="ERY16" s="965"/>
      <c r="ERZ16" s="966"/>
      <c r="ESA16" s="964"/>
      <c r="ESB16" s="964"/>
      <c r="ESC16" s="965"/>
      <c r="ESD16" s="966"/>
      <c r="ESE16" s="964"/>
      <c r="ESF16" s="964"/>
      <c r="ESG16" s="965"/>
      <c r="ESH16" s="966"/>
      <c r="ESI16" s="964"/>
      <c r="ESJ16" s="964"/>
      <c r="ESK16" s="965"/>
      <c r="ESL16" s="966"/>
      <c r="ESM16" s="964"/>
      <c r="ESN16" s="964"/>
      <c r="ESO16" s="965"/>
      <c r="ESP16" s="966"/>
      <c r="ESQ16" s="964"/>
      <c r="ESR16" s="964"/>
      <c r="ESS16" s="965"/>
      <c r="EST16" s="966"/>
      <c r="ESU16" s="964"/>
      <c r="ESV16" s="964"/>
      <c r="ESW16" s="965"/>
      <c r="ESX16" s="966"/>
      <c r="ESY16" s="964"/>
      <c r="ESZ16" s="964"/>
      <c r="ETA16" s="965"/>
      <c r="ETB16" s="966"/>
      <c r="ETC16" s="964"/>
      <c r="ETD16" s="964"/>
      <c r="ETE16" s="965"/>
      <c r="ETF16" s="966"/>
      <c r="ETG16" s="964"/>
      <c r="ETH16" s="964"/>
      <c r="ETI16" s="965"/>
      <c r="ETJ16" s="966"/>
      <c r="ETK16" s="964"/>
      <c r="ETL16" s="964"/>
      <c r="ETM16" s="965"/>
      <c r="ETN16" s="966"/>
      <c r="ETO16" s="964"/>
      <c r="ETP16" s="964"/>
      <c r="ETQ16" s="965"/>
      <c r="ETR16" s="966"/>
      <c r="ETS16" s="964"/>
      <c r="ETT16" s="964"/>
      <c r="ETU16" s="965"/>
      <c r="ETV16" s="966"/>
      <c r="ETW16" s="964"/>
      <c r="ETX16" s="964"/>
      <c r="ETY16" s="965"/>
      <c r="ETZ16" s="966"/>
      <c r="EUA16" s="964"/>
      <c r="EUB16" s="964"/>
      <c r="EUC16" s="965"/>
      <c r="EUD16" s="966"/>
      <c r="EUE16" s="964"/>
      <c r="EUF16" s="964"/>
      <c r="EUG16" s="965"/>
      <c r="EUH16" s="966"/>
      <c r="EUI16" s="964"/>
      <c r="EUJ16" s="964"/>
      <c r="EUK16" s="965"/>
      <c r="EUL16" s="966"/>
      <c r="EUM16" s="964"/>
      <c r="EUN16" s="964"/>
      <c r="EUO16" s="965"/>
      <c r="EUP16" s="966"/>
      <c r="EUQ16" s="964"/>
      <c r="EUR16" s="964"/>
      <c r="EUS16" s="965"/>
      <c r="EUT16" s="966"/>
      <c r="EUU16" s="964"/>
      <c r="EUV16" s="964"/>
      <c r="EUW16" s="965"/>
      <c r="EUX16" s="966"/>
      <c r="EUY16" s="964"/>
      <c r="EUZ16" s="964"/>
      <c r="EVA16" s="965"/>
      <c r="EVB16" s="966"/>
      <c r="EVC16" s="964"/>
      <c r="EVD16" s="964"/>
      <c r="EVE16" s="965"/>
      <c r="EVF16" s="966"/>
      <c r="EVG16" s="964"/>
      <c r="EVH16" s="964"/>
      <c r="EVI16" s="965"/>
      <c r="EVJ16" s="966"/>
      <c r="EVK16" s="964"/>
      <c r="EVL16" s="964"/>
      <c r="EVM16" s="965"/>
      <c r="EVN16" s="966"/>
      <c r="EVO16" s="964"/>
      <c r="EVP16" s="964"/>
      <c r="EVQ16" s="965"/>
      <c r="EVR16" s="966"/>
      <c r="EVS16" s="964"/>
      <c r="EVT16" s="964"/>
      <c r="EVU16" s="965"/>
      <c r="EVV16" s="966"/>
      <c r="EVW16" s="964"/>
      <c r="EVX16" s="964"/>
      <c r="EVY16" s="965"/>
      <c r="EVZ16" s="966"/>
      <c r="EWA16" s="964"/>
      <c r="EWB16" s="964"/>
      <c r="EWC16" s="965"/>
      <c r="EWD16" s="966"/>
      <c r="EWE16" s="964"/>
      <c r="EWF16" s="964"/>
      <c r="EWG16" s="965"/>
      <c r="EWH16" s="966"/>
      <c r="EWI16" s="964"/>
      <c r="EWJ16" s="964"/>
      <c r="EWK16" s="965"/>
      <c r="EWL16" s="966"/>
      <c r="EWM16" s="964"/>
      <c r="EWN16" s="964"/>
      <c r="EWO16" s="965"/>
      <c r="EWP16" s="966"/>
      <c r="EWQ16" s="964"/>
      <c r="EWR16" s="964"/>
      <c r="EWS16" s="965"/>
      <c r="EWT16" s="966"/>
      <c r="EWU16" s="964"/>
      <c r="EWV16" s="964"/>
      <c r="EWW16" s="965"/>
      <c r="EWX16" s="966"/>
      <c r="EWY16" s="964"/>
      <c r="EWZ16" s="964"/>
      <c r="EXA16" s="965"/>
      <c r="EXB16" s="966"/>
      <c r="EXC16" s="964"/>
      <c r="EXD16" s="964"/>
      <c r="EXE16" s="965"/>
      <c r="EXF16" s="966"/>
      <c r="EXG16" s="964"/>
      <c r="EXH16" s="964"/>
      <c r="EXI16" s="965"/>
      <c r="EXJ16" s="966"/>
      <c r="EXK16" s="964"/>
      <c r="EXL16" s="964"/>
      <c r="EXM16" s="965"/>
      <c r="EXN16" s="966"/>
      <c r="EXO16" s="964"/>
      <c r="EXP16" s="964"/>
      <c r="EXQ16" s="965"/>
      <c r="EXR16" s="966"/>
      <c r="EXS16" s="964"/>
      <c r="EXT16" s="964"/>
      <c r="EXU16" s="965"/>
      <c r="EXV16" s="966"/>
      <c r="EXW16" s="964"/>
      <c r="EXX16" s="964"/>
      <c r="EXY16" s="965"/>
      <c r="EXZ16" s="966"/>
      <c r="EYA16" s="964"/>
      <c r="EYB16" s="964"/>
      <c r="EYC16" s="965"/>
      <c r="EYD16" s="966"/>
      <c r="EYE16" s="964"/>
      <c r="EYF16" s="964"/>
      <c r="EYG16" s="965"/>
      <c r="EYH16" s="966"/>
      <c r="EYI16" s="964"/>
      <c r="EYJ16" s="964"/>
      <c r="EYK16" s="965"/>
      <c r="EYL16" s="966"/>
      <c r="EYM16" s="964"/>
      <c r="EYN16" s="964"/>
      <c r="EYO16" s="965"/>
      <c r="EYP16" s="966"/>
      <c r="EYQ16" s="964"/>
      <c r="EYR16" s="964"/>
      <c r="EYS16" s="965"/>
      <c r="EYT16" s="966"/>
      <c r="EYU16" s="964"/>
      <c r="EYV16" s="964"/>
      <c r="EYW16" s="965"/>
      <c r="EYX16" s="966"/>
      <c r="EYY16" s="964"/>
      <c r="EYZ16" s="964"/>
      <c r="EZA16" s="965"/>
      <c r="EZB16" s="966"/>
      <c r="EZC16" s="964"/>
      <c r="EZD16" s="964"/>
      <c r="EZE16" s="965"/>
      <c r="EZF16" s="966"/>
      <c r="EZG16" s="964"/>
      <c r="EZH16" s="964"/>
      <c r="EZI16" s="965"/>
      <c r="EZJ16" s="966"/>
      <c r="EZK16" s="964"/>
      <c r="EZL16" s="964"/>
      <c r="EZM16" s="965"/>
      <c r="EZN16" s="966"/>
      <c r="EZO16" s="964"/>
      <c r="EZP16" s="964"/>
      <c r="EZQ16" s="965"/>
      <c r="EZR16" s="966"/>
      <c r="EZS16" s="964"/>
      <c r="EZT16" s="964"/>
      <c r="EZU16" s="965"/>
      <c r="EZV16" s="966"/>
      <c r="EZW16" s="964"/>
      <c r="EZX16" s="964"/>
      <c r="EZY16" s="965"/>
      <c r="EZZ16" s="966"/>
      <c r="FAA16" s="964"/>
      <c r="FAB16" s="964"/>
      <c r="FAC16" s="965"/>
      <c r="FAD16" s="966"/>
      <c r="FAE16" s="964"/>
      <c r="FAF16" s="964"/>
      <c r="FAG16" s="965"/>
      <c r="FAH16" s="966"/>
      <c r="FAI16" s="964"/>
      <c r="FAJ16" s="964"/>
      <c r="FAK16" s="965"/>
      <c r="FAL16" s="966"/>
      <c r="FAM16" s="964"/>
      <c r="FAN16" s="964"/>
      <c r="FAO16" s="965"/>
      <c r="FAP16" s="966"/>
      <c r="FAQ16" s="964"/>
      <c r="FAR16" s="964"/>
      <c r="FAS16" s="965"/>
      <c r="FAT16" s="966"/>
      <c r="FAU16" s="964"/>
      <c r="FAV16" s="964"/>
      <c r="FAW16" s="965"/>
      <c r="FAX16" s="966"/>
      <c r="FAY16" s="964"/>
      <c r="FAZ16" s="964"/>
      <c r="FBA16" s="965"/>
      <c r="FBB16" s="966"/>
      <c r="FBC16" s="964"/>
      <c r="FBD16" s="964"/>
      <c r="FBE16" s="965"/>
      <c r="FBF16" s="966"/>
      <c r="FBG16" s="964"/>
      <c r="FBH16" s="964"/>
      <c r="FBI16" s="965"/>
      <c r="FBJ16" s="966"/>
      <c r="FBK16" s="964"/>
      <c r="FBL16" s="964"/>
      <c r="FBM16" s="965"/>
      <c r="FBN16" s="966"/>
      <c r="FBO16" s="964"/>
      <c r="FBP16" s="964"/>
      <c r="FBQ16" s="965"/>
      <c r="FBR16" s="966"/>
      <c r="FBS16" s="964"/>
      <c r="FBT16" s="964"/>
      <c r="FBU16" s="965"/>
      <c r="FBV16" s="966"/>
      <c r="FBW16" s="964"/>
      <c r="FBX16" s="964"/>
      <c r="FBY16" s="965"/>
      <c r="FBZ16" s="966"/>
      <c r="FCA16" s="964"/>
      <c r="FCB16" s="964"/>
      <c r="FCC16" s="965"/>
      <c r="FCD16" s="966"/>
      <c r="FCE16" s="964"/>
      <c r="FCF16" s="964"/>
      <c r="FCG16" s="965"/>
      <c r="FCH16" s="966"/>
      <c r="FCI16" s="964"/>
      <c r="FCJ16" s="964"/>
      <c r="FCK16" s="965"/>
      <c r="FCL16" s="966"/>
      <c r="FCM16" s="964"/>
      <c r="FCN16" s="964"/>
      <c r="FCO16" s="965"/>
      <c r="FCP16" s="966"/>
      <c r="FCQ16" s="964"/>
      <c r="FCR16" s="964"/>
      <c r="FCS16" s="965"/>
      <c r="FCT16" s="966"/>
      <c r="FCU16" s="964"/>
      <c r="FCV16" s="964"/>
      <c r="FCW16" s="965"/>
      <c r="FCX16" s="966"/>
      <c r="FCY16" s="964"/>
      <c r="FCZ16" s="964"/>
      <c r="FDA16" s="965"/>
      <c r="FDB16" s="966"/>
      <c r="FDC16" s="964"/>
      <c r="FDD16" s="964"/>
      <c r="FDE16" s="965"/>
      <c r="FDF16" s="966"/>
      <c r="FDG16" s="964"/>
      <c r="FDH16" s="964"/>
      <c r="FDI16" s="965"/>
      <c r="FDJ16" s="966"/>
      <c r="FDK16" s="964"/>
      <c r="FDL16" s="964"/>
      <c r="FDM16" s="965"/>
      <c r="FDN16" s="966"/>
      <c r="FDO16" s="964"/>
      <c r="FDP16" s="964"/>
      <c r="FDQ16" s="965"/>
      <c r="FDR16" s="966"/>
      <c r="FDS16" s="964"/>
      <c r="FDT16" s="964"/>
      <c r="FDU16" s="965"/>
      <c r="FDV16" s="966"/>
      <c r="FDW16" s="964"/>
      <c r="FDX16" s="964"/>
      <c r="FDY16" s="965"/>
      <c r="FDZ16" s="966"/>
      <c r="FEA16" s="964"/>
      <c r="FEB16" s="964"/>
      <c r="FEC16" s="965"/>
      <c r="FED16" s="966"/>
      <c r="FEE16" s="964"/>
      <c r="FEF16" s="964"/>
      <c r="FEG16" s="965"/>
      <c r="FEH16" s="966"/>
      <c r="FEI16" s="964"/>
      <c r="FEJ16" s="964"/>
      <c r="FEK16" s="965"/>
      <c r="FEL16" s="966"/>
      <c r="FEM16" s="964"/>
      <c r="FEN16" s="964"/>
      <c r="FEO16" s="965"/>
      <c r="FEP16" s="966"/>
      <c r="FEQ16" s="964"/>
      <c r="FER16" s="964"/>
      <c r="FES16" s="965"/>
      <c r="FET16" s="966"/>
      <c r="FEU16" s="964"/>
      <c r="FEV16" s="964"/>
      <c r="FEW16" s="965"/>
      <c r="FEX16" s="966"/>
      <c r="FEY16" s="964"/>
      <c r="FEZ16" s="964"/>
      <c r="FFA16" s="965"/>
      <c r="FFB16" s="966"/>
      <c r="FFC16" s="964"/>
      <c r="FFD16" s="964"/>
      <c r="FFE16" s="965"/>
      <c r="FFF16" s="966"/>
      <c r="FFG16" s="964"/>
      <c r="FFH16" s="964"/>
      <c r="FFI16" s="965"/>
      <c r="FFJ16" s="966"/>
      <c r="FFK16" s="964"/>
      <c r="FFL16" s="964"/>
      <c r="FFM16" s="965"/>
      <c r="FFN16" s="966"/>
      <c r="FFO16" s="964"/>
      <c r="FFP16" s="964"/>
      <c r="FFQ16" s="965"/>
      <c r="FFR16" s="966"/>
      <c r="FFS16" s="964"/>
      <c r="FFT16" s="964"/>
      <c r="FFU16" s="965"/>
      <c r="FFV16" s="966"/>
      <c r="FFW16" s="964"/>
      <c r="FFX16" s="964"/>
      <c r="FFY16" s="965"/>
      <c r="FFZ16" s="966"/>
      <c r="FGA16" s="964"/>
      <c r="FGB16" s="964"/>
      <c r="FGC16" s="965"/>
      <c r="FGD16" s="966"/>
      <c r="FGE16" s="964"/>
      <c r="FGF16" s="964"/>
      <c r="FGG16" s="965"/>
      <c r="FGH16" s="966"/>
      <c r="FGI16" s="964"/>
      <c r="FGJ16" s="964"/>
      <c r="FGK16" s="965"/>
      <c r="FGL16" s="966"/>
      <c r="FGM16" s="964"/>
      <c r="FGN16" s="964"/>
      <c r="FGO16" s="965"/>
      <c r="FGP16" s="966"/>
      <c r="FGQ16" s="964"/>
      <c r="FGR16" s="964"/>
      <c r="FGS16" s="965"/>
      <c r="FGT16" s="966"/>
      <c r="FGU16" s="964"/>
      <c r="FGV16" s="964"/>
      <c r="FGW16" s="965"/>
      <c r="FGX16" s="966"/>
      <c r="FGY16" s="964"/>
      <c r="FGZ16" s="964"/>
      <c r="FHA16" s="965"/>
      <c r="FHB16" s="966"/>
      <c r="FHC16" s="964"/>
      <c r="FHD16" s="964"/>
      <c r="FHE16" s="965"/>
      <c r="FHF16" s="966"/>
      <c r="FHG16" s="964"/>
      <c r="FHH16" s="964"/>
      <c r="FHI16" s="965"/>
      <c r="FHJ16" s="966"/>
      <c r="FHK16" s="964"/>
      <c r="FHL16" s="964"/>
      <c r="FHM16" s="965"/>
      <c r="FHN16" s="966"/>
      <c r="FHO16" s="964"/>
      <c r="FHP16" s="964"/>
      <c r="FHQ16" s="965"/>
      <c r="FHR16" s="966"/>
      <c r="FHS16" s="964"/>
      <c r="FHT16" s="964"/>
      <c r="FHU16" s="965"/>
      <c r="FHV16" s="966"/>
      <c r="FHW16" s="964"/>
      <c r="FHX16" s="964"/>
      <c r="FHY16" s="965"/>
      <c r="FHZ16" s="966"/>
      <c r="FIA16" s="964"/>
      <c r="FIB16" s="964"/>
      <c r="FIC16" s="965"/>
      <c r="FID16" s="966"/>
      <c r="FIE16" s="964"/>
      <c r="FIF16" s="964"/>
      <c r="FIG16" s="965"/>
      <c r="FIH16" s="966"/>
      <c r="FII16" s="964"/>
      <c r="FIJ16" s="964"/>
      <c r="FIK16" s="965"/>
      <c r="FIL16" s="966"/>
      <c r="FIM16" s="964"/>
      <c r="FIN16" s="964"/>
      <c r="FIO16" s="965"/>
      <c r="FIP16" s="966"/>
      <c r="FIQ16" s="964"/>
      <c r="FIR16" s="964"/>
      <c r="FIS16" s="965"/>
      <c r="FIT16" s="966"/>
      <c r="FIU16" s="964"/>
      <c r="FIV16" s="964"/>
      <c r="FIW16" s="965"/>
      <c r="FIX16" s="966"/>
      <c r="FIY16" s="964"/>
      <c r="FIZ16" s="964"/>
      <c r="FJA16" s="965"/>
      <c r="FJB16" s="966"/>
      <c r="FJC16" s="964"/>
      <c r="FJD16" s="964"/>
      <c r="FJE16" s="965"/>
      <c r="FJF16" s="966"/>
      <c r="FJG16" s="964"/>
      <c r="FJH16" s="964"/>
      <c r="FJI16" s="965"/>
      <c r="FJJ16" s="966"/>
      <c r="FJK16" s="964"/>
      <c r="FJL16" s="964"/>
      <c r="FJM16" s="965"/>
      <c r="FJN16" s="966"/>
      <c r="FJO16" s="964"/>
      <c r="FJP16" s="964"/>
      <c r="FJQ16" s="965"/>
      <c r="FJR16" s="966"/>
      <c r="FJS16" s="964"/>
      <c r="FJT16" s="964"/>
      <c r="FJU16" s="965"/>
      <c r="FJV16" s="966"/>
      <c r="FJW16" s="964"/>
      <c r="FJX16" s="964"/>
      <c r="FJY16" s="965"/>
      <c r="FJZ16" s="966"/>
      <c r="FKA16" s="964"/>
      <c r="FKB16" s="964"/>
      <c r="FKC16" s="965"/>
      <c r="FKD16" s="966"/>
      <c r="FKE16" s="964"/>
      <c r="FKF16" s="964"/>
      <c r="FKG16" s="965"/>
      <c r="FKH16" s="966"/>
      <c r="FKI16" s="964"/>
      <c r="FKJ16" s="964"/>
      <c r="FKK16" s="965"/>
      <c r="FKL16" s="966"/>
      <c r="FKM16" s="964"/>
      <c r="FKN16" s="964"/>
      <c r="FKO16" s="965"/>
      <c r="FKP16" s="966"/>
      <c r="FKQ16" s="964"/>
      <c r="FKR16" s="964"/>
      <c r="FKS16" s="965"/>
      <c r="FKT16" s="966"/>
      <c r="FKU16" s="964"/>
      <c r="FKV16" s="964"/>
      <c r="FKW16" s="965"/>
      <c r="FKX16" s="966"/>
      <c r="FKY16" s="964"/>
      <c r="FKZ16" s="964"/>
      <c r="FLA16" s="965"/>
      <c r="FLB16" s="966"/>
      <c r="FLC16" s="964"/>
      <c r="FLD16" s="964"/>
      <c r="FLE16" s="965"/>
      <c r="FLF16" s="966"/>
      <c r="FLG16" s="964"/>
      <c r="FLH16" s="964"/>
      <c r="FLI16" s="965"/>
      <c r="FLJ16" s="966"/>
      <c r="FLK16" s="964"/>
      <c r="FLL16" s="964"/>
      <c r="FLM16" s="965"/>
      <c r="FLN16" s="966"/>
      <c r="FLO16" s="964"/>
      <c r="FLP16" s="964"/>
      <c r="FLQ16" s="965"/>
      <c r="FLR16" s="966"/>
      <c r="FLS16" s="964"/>
      <c r="FLT16" s="964"/>
      <c r="FLU16" s="965"/>
      <c r="FLV16" s="966"/>
      <c r="FLW16" s="964"/>
      <c r="FLX16" s="964"/>
      <c r="FLY16" s="965"/>
      <c r="FLZ16" s="966"/>
      <c r="FMA16" s="964"/>
      <c r="FMB16" s="964"/>
      <c r="FMC16" s="965"/>
      <c r="FMD16" s="966"/>
      <c r="FME16" s="964"/>
      <c r="FMF16" s="964"/>
      <c r="FMG16" s="965"/>
      <c r="FMH16" s="966"/>
      <c r="FMI16" s="964"/>
      <c r="FMJ16" s="964"/>
      <c r="FMK16" s="965"/>
      <c r="FML16" s="966"/>
      <c r="FMM16" s="964"/>
      <c r="FMN16" s="964"/>
      <c r="FMO16" s="965"/>
      <c r="FMP16" s="966"/>
      <c r="FMQ16" s="964"/>
      <c r="FMR16" s="964"/>
      <c r="FMS16" s="965"/>
      <c r="FMT16" s="966"/>
      <c r="FMU16" s="964"/>
      <c r="FMV16" s="964"/>
      <c r="FMW16" s="965"/>
      <c r="FMX16" s="966"/>
      <c r="FMY16" s="964"/>
      <c r="FMZ16" s="964"/>
      <c r="FNA16" s="965"/>
      <c r="FNB16" s="966"/>
      <c r="FNC16" s="964"/>
      <c r="FND16" s="964"/>
      <c r="FNE16" s="965"/>
      <c r="FNF16" s="966"/>
      <c r="FNG16" s="964"/>
      <c r="FNH16" s="964"/>
      <c r="FNI16" s="965"/>
      <c r="FNJ16" s="966"/>
      <c r="FNK16" s="964"/>
      <c r="FNL16" s="964"/>
      <c r="FNM16" s="965"/>
      <c r="FNN16" s="966"/>
      <c r="FNO16" s="964"/>
      <c r="FNP16" s="964"/>
      <c r="FNQ16" s="965"/>
      <c r="FNR16" s="966"/>
      <c r="FNS16" s="964"/>
      <c r="FNT16" s="964"/>
      <c r="FNU16" s="965"/>
      <c r="FNV16" s="966"/>
      <c r="FNW16" s="964"/>
      <c r="FNX16" s="964"/>
      <c r="FNY16" s="965"/>
      <c r="FNZ16" s="966"/>
      <c r="FOA16" s="964"/>
      <c r="FOB16" s="964"/>
      <c r="FOC16" s="965"/>
      <c r="FOD16" s="966"/>
      <c r="FOE16" s="964"/>
      <c r="FOF16" s="964"/>
      <c r="FOG16" s="965"/>
      <c r="FOH16" s="966"/>
      <c r="FOI16" s="964"/>
      <c r="FOJ16" s="964"/>
      <c r="FOK16" s="965"/>
      <c r="FOL16" s="966"/>
      <c r="FOM16" s="964"/>
      <c r="FON16" s="964"/>
      <c r="FOO16" s="965"/>
      <c r="FOP16" s="966"/>
      <c r="FOQ16" s="964"/>
      <c r="FOR16" s="964"/>
      <c r="FOS16" s="965"/>
      <c r="FOT16" s="966"/>
      <c r="FOU16" s="964"/>
      <c r="FOV16" s="964"/>
      <c r="FOW16" s="965"/>
      <c r="FOX16" s="966"/>
      <c r="FOY16" s="964"/>
      <c r="FOZ16" s="964"/>
      <c r="FPA16" s="965"/>
      <c r="FPB16" s="966"/>
      <c r="FPC16" s="964"/>
      <c r="FPD16" s="964"/>
      <c r="FPE16" s="965"/>
      <c r="FPF16" s="966"/>
      <c r="FPG16" s="964"/>
      <c r="FPH16" s="964"/>
      <c r="FPI16" s="965"/>
      <c r="FPJ16" s="966"/>
      <c r="FPK16" s="964"/>
      <c r="FPL16" s="964"/>
      <c r="FPM16" s="965"/>
      <c r="FPN16" s="966"/>
      <c r="FPO16" s="964"/>
      <c r="FPP16" s="964"/>
      <c r="FPQ16" s="965"/>
      <c r="FPR16" s="966"/>
      <c r="FPS16" s="964"/>
      <c r="FPT16" s="964"/>
      <c r="FPU16" s="965"/>
      <c r="FPV16" s="966"/>
      <c r="FPW16" s="964"/>
      <c r="FPX16" s="964"/>
      <c r="FPY16" s="965"/>
      <c r="FPZ16" s="966"/>
      <c r="FQA16" s="964"/>
      <c r="FQB16" s="964"/>
      <c r="FQC16" s="965"/>
      <c r="FQD16" s="966"/>
      <c r="FQE16" s="964"/>
      <c r="FQF16" s="964"/>
      <c r="FQG16" s="965"/>
      <c r="FQH16" s="966"/>
      <c r="FQI16" s="964"/>
      <c r="FQJ16" s="964"/>
      <c r="FQK16" s="965"/>
      <c r="FQL16" s="966"/>
      <c r="FQM16" s="964"/>
      <c r="FQN16" s="964"/>
      <c r="FQO16" s="965"/>
      <c r="FQP16" s="966"/>
      <c r="FQQ16" s="964"/>
      <c r="FQR16" s="964"/>
      <c r="FQS16" s="965"/>
      <c r="FQT16" s="966"/>
      <c r="FQU16" s="964"/>
      <c r="FQV16" s="964"/>
      <c r="FQW16" s="965"/>
      <c r="FQX16" s="966"/>
      <c r="FQY16" s="964"/>
      <c r="FQZ16" s="964"/>
      <c r="FRA16" s="965"/>
      <c r="FRB16" s="966"/>
      <c r="FRC16" s="964"/>
      <c r="FRD16" s="964"/>
      <c r="FRE16" s="965"/>
      <c r="FRF16" s="966"/>
      <c r="FRG16" s="964"/>
      <c r="FRH16" s="964"/>
      <c r="FRI16" s="965"/>
      <c r="FRJ16" s="966"/>
      <c r="FRK16" s="964"/>
      <c r="FRL16" s="964"/>
      <c r="FRM16" s="965"/>
      <c r="FRN16" s="966"/>
      <c r="FRO16" s="964"/>
      <c r="FRP16" s="964"/>
      <c r="FRQ16" s="965"/>
      <c r="FRR16" s="966"/>
      <c r="FRS16" s="964"/>
      <c r="FRT16" s="964"/>
      <c r="FRU16" s="965"/>
      <c r="FRV16" s="966"/>
      <c r="FRW16" s="964"/>
      <c r="FRX16" s="964"/>
      <c r="FRY16" s="965"/>
      <c r="FRZ16" s="966"/>
      <c r="FSA16" s="964"/>
      <c r="FSB16" s="964"/>
      <c r="FSC16" s="965"/>
      <c r="FSD16" s="966"/>
      <c r="FSE16" s="964"/>
      <c r="FSF16" s="964"/>
      <c r="FSG16" s="965"/>
      <c r="FSH16" s="966"/>
      <c r="FSI16" s="964"/>
      <c r="FSJ16" s="964"/>
      <c r="FSK16" s="965"/>
      <c r="FSL16" s="966"/>
      <c r="FSM16" s="964"/>
      <c r="FSN16" s="964"/>
      <c r="FSO16" s="965"/>
      <c r="FSP16" s="966"/>
      <c r="FSQ16" s="964"/>
      <c r="FSR16" s="964"/>
      <c r="FSS16" s="965"/>
      <c r="FST16" s="966"/>
      <c r="FSU16" s="964"/>
      <c r="FSV16" s="964"/>
      <c r="FSW16" s="965"/>
      <c r="FSX16" s="966"/>
      <c r="FSY16" s="964"/>
      <c r="FSZ16" s="964"/>
      <c r="FTA16" s="965"/>
      <c r="FTB16" s="966"/>
      <c r="FTC16" s="964"/>
      <c r="FTD16" s="964"/>
      <c r="FTE16" s="965"/>
      <c r="FTF16" s="966"/>
      <c r="FTG16" s="964"/>
      <c r="FTH16" s="964"/>
      <c r="FTI16" s="965"/>
      <c r="FTJ16" s="966"/>
      <c r="FTK16" s="964"/>
      <c r="FTL16" s="964"/>
      <c r="FTM16" s="965"/>
      <c r="FTN16" s="966"/>
      <c r="FTO16" s="964"/>
      <c r="FTP16" s="964"/>
      <c r="FTQ16" s="965"/>
      <c r="FTR16" s="966"/>
      <c r="FTS16" s="964"/>
      <c r="FTT16" s="964"/>
      <c r="FTU16" s="965"/>
      <c r="FTV16" s="966"/>
      <c r="FTW16" s="964"/>
      <c r="FTX16" s="964"/>
      <c r="FTY16" s="965"/>
      <c r="FTZ16" s="966"/>
      <c r="FUA16" s="964"/>
      <c r="FUB16" s="964"/>
      <c r="FUC16" s="965"/>
      <c r="FUD16" s="966"/>
      <c r="FUE16" s="964"/>
      <c r="FUF16" s="964"/>
      <c r="FUG16" s="965"/>
      <c r="FUH16" s="966"/>
      <c r="FUI16" s="964"/>
      <c r="FUJ16" s="964"/>
      <c r="FUK16" s="965"/>
      <c r="FUL16" s="966"/>
      <c r="FUM16" s="964"/>
      <c r="FUN16" s="964"/>
      <c r="FUO16" s="965"/>
      <c r="FUP16" s="966"/>
      <c r="FUQ16" s="964"/>
      <c r="FUR16" s="964"/>
      <c r="FUS16" s="965"/>
      <c r="FUT16" s="966"/>
      <c r="FUU16" s="964"/>
      <c r="FUV16" s="964"/>
      <c r="FUW16" s="965"/>
      <c r="FUX16" s="966"/>
      <c r="FUY16" s="964"/>
      <c r="FUZ16" s="964"/>
      <c r="FVA16" s="965"/>
      <c r="FVB16" s="966"/>
      <c r="FVC16" s="964"/>
      <c r="FVD16" s="964"/>
      <c r="FVE16" s="965"/>
      <c r="FVF16" s="966"/>
      <c r="FVG16" s="964"/>
      <c r="FVH16" s="964"/>
      <c r="FVI16" s="965"/>
      <c r="FVJ16" s="966"/>
      <c r="FVK16" s="964"/>
      <c r="FVL16" s="964"/>
      <c r="FVM16" s="965"/>
      <c r="FVN16" s="966"/>
      <c r="FVO16" s="964"/>
      <c r="FVP16" s="964"/>
      <c r="FVQ16" s="965"/>
      <c r="FVR16" s="966"/>
      <c r="FVS16" s="964"/>
      <c r="FVT16" s="964"/>
      <c r="FVU16" s="965"/>
      <c r="FVV16" s="966"/>
      <c r="FVW16" s="964"/>
      <c r="FVX16" s="964"/>
      <c r="FVY16" s="965"/>
      <c r="FVZ16" s="966"/>
      <c r="FWA16" s="964"/>
      <c r="FWB16" s="964"/>
      <c r="FWC16" s="965"/>
      <c r="FWD16" s="966"/>
      <c r="FWE16" s="964"/>
      <c r="FWF16" s="964"/>
      <c r="FWG16" s="965"/>
      <c r="FWH16" s="966"/>
      <c r="FWI16" s="964"/>
      <c r="FWJ16" s="964"/>
      <c r="FWK16" s="965"/>
      <c r="FWL16" s="966"/>
      <c r="FWM16" s="964"/>
      <c r="FWN16" s="964"/>
      <c r="FWO16" s="965"/>
      <c r="FWP16" s="966"/>
      <c r="FWQ16" s="964"/>
      <c r="FWR16" s="964"/>
      <c r="FWS16" s="965"/>
      <c r="FWT16" s="966"/>
      <c r="FWU16" s="964"/>
      <c r="FWV16" s="964"/>
      <c r="FWW16" s="965"/>
      <c r="FWX16" s="966"/>
      <c r="FWY16" s="964"/>
      <c r="FWZ16" s="964"/>
      <c r="FXA16" s="965"/>
      <c r="FXB16" s="966"/>
      <c r="FXC16" s="964"/>
      <c r="FXD16" s="964"/>
      <c r="FXE16" s="965"/>
      <c r="FXF16" s="966"/>
      <c r="FXG16" s="964"/>
      <c r="FXH16" s="964"/>
      <c r="FXI16" s="965"/>
      <c r="FXJ16" s="966"/>
      <c r="FXK16" s="964"/>
      <c r="FXL16" s="964"/>
      <c r="FXM16" s="965"/>
      <c r="FXN16" s="966"/>
      <c r="FXO16" s="964"/>
      <c r="FXP16" s="964"/>
      <c r="FXQ16" s="965"/>
      <c r="FXR16" s="966"/>
      <c r="FXS16" s="964"/>
      <c r="FXT16" s="964"/>
      <c r="FXU16" s="965"/>
      <c r="FXV16" s="966"/>
      <c r="FXW16" s="964"/>
      <c r="FXX16" s="964"/>
      <c r="FXY16" s="965"/>
      <c r="FXZ16" s="966"/>
      <c r="FYA16" s="964"/>
      <c r="FYB16" s="964"/>
      <c r="FYC16" s="965"/>
      <c r="FYD16" s="966"/>
      <c r="FYE16" s="964"/>
      <c r="FYF16" s="964"/>
      <c r="FYG16" s="965"/>
      <c r="FYH16" s="966"/>
      <c r="FYI16" s="964"/>
      <c r="FYJ16" s="964"/>
      <c r="FYK16" s="965"/>
      <c r="FYL16" s="966"/>
      <c r="FYM16" s="964"/>
      <c r="FYN16" s="964"/>
      <c r="FYO16" s="965"/>
      <c r="FYP16" s="966"/>
      <c r="FYQ16" s="964"/>
      <c r="FYR16" s="964"/>
      <c r="FYS16" s="965"/>
      <c r="FYT16" s="966"/>
      <c r="FYU16" s="964"/>
      <c r="FYV16" s="964"/>
      <c r="FYW16" s="965"/>
      <c r="FYX16" s="966"/>
      <c r="FYY16" s="964"/>
      <c r="FYZ16" s="964"/>
      <c r="FZA16" s="965"/>
      <c r="FZB16" s="966"/>
      <c r="FZC16" s="964"/>
      <c r="FZD16" s="964"/>
      <c r="FZE16" s="965"/>
      <c r="FZF16" s="966"/>
      <c r="FZG16" s="964"/>
      <c r="FZH16" s="964"/>
      <c r="FZI16" s="965"/>
      <c r="FZJ16" s="966"/>
      <c r="FZK16" s="964"/>
      <c r="FZL16" s="964"/>
      <c r="FZM16" s="965"/>
      <c r="FZN16" s="966"/>
      <c r="FZO16" s="964"/>
      <c r="FZP16" s="964"/>
      <c r="FZQ16" s="965"/>
      <c r="FZR16" s="966"/>
      <c r="FZS16" s="964"/>
      <c r="FZT16" s="964"/>
      <c r="FZU16" s="965"/>
      <c r="FZV16" s="966"/>
      <c r="FZW16" s="964"/>
      <c r="FZX16" s="964"/>
      <c r="FZY16" s="965"/>
      <c r="FZZ16" s="966"/>
      <c r="GAA16" s="964"/>
      <c r="GAB16" s="964"/>
      <c r="GAC16" s="965"/>
      <c r="GAD16" s="966"/>
      <c r="GAE16" s="964"/>
      <c r="GAF16" s="964"/>
      <c r="GAG16" s="965"/>
      <c r="GAH16" s="966"/>
      <c r="GAI16" s="964"/>
      <c r="GAJ16" s="964"/>
      <c r="GAK16" s="965"/>
      <c r="GAL16" s="966"/>
      <c r="GAM16" s="964"/>
      <c r="GAN16" s="964"/>
      <c r="GAO16" s="965"/>
      <c r="GAP16" s="966"/>
      <c r="GAQ16" s="964"/>
      <c r="GAR16" s="964"/>
      <c r="GAS16" s="965"/>
      <c r="GAT16" s="966"/>
      <c r="GAU16" s="964"/>
      <c r="GAV16" s="964"/>
      <c r="GAW16" s="965"/>
      <c r="GAX16" s="966"/>
      <c r="GAY16" s="964"/>
      <c r="GAZ16" s="964"/>
      <c r="GBA16" s="965"/>
      <c r="GBB16" s="966"/>
      <c r="GBC16" s="964"/>
      <c r="GBD16" s="964"/>
      <c r="GBE16" s="965"/>
      <c r="GBF16" s="966"/>
      <c r="GBG16" s="964"/>
      <c r="GBH16" s="964"/>
      <c r="GBI16" s="965"/>
      <c r="GBJ16" s="966"/>
      <c r="GBK16" s="964"/>
      <c r="GBL16" s="964"/>
      <c r="GBM16" s="965"/>
      <c r="GBN16" s="966"/>
      <c r="GBO16" s="964"/>
      <c r="GBP16" s="964"/>
      <c r="GBQ16" s="965"/>
      <c r="GBR16" s="966"/>
      <c r="GBS16" s="964"/>
      <c r="GBT16" s="964"/>
      <c r="GBU16" s="965"/>
      <c r="GBV16" s="966"/>
      <c r="GBW16" s="964"/>
      <c r="GBX16" s="964"/>
      <c r="GBY16" s="965"/>
      <c r="GBZ16" s="966"/>
      <c r="GCA16" s="964"/>
      <c r="GCB16" s="964"/>
      <c r="GCC16" s="965"/>
      <c r="GCD16" s="966"/>
      <c r="GCE16" s="964"/>
      <c r="GCF16" s="964"/>
      <c r="GCG16" s="965"/>
      <c r="GCH16" s="966"/>
      <c r="GCI16" s="964"/>
      <c r="GCJ16" s="964"/>
      <c r="GCK16" s="965"/>
      <c r="GCL16" s="966"/>
      <c r="GCM16" s="964"/>
      <c r="GCN16" s="964"/>
      <c r="GCO16" s="965"/>
      <c r="GCP16" s="966"/>
      <c r="GCQ16" s="964"/>
      <c r="GCR16" s="964"/>
      <c r="GCS16" s="965"/>
      <c r="GCT16" s="966"/>
      <c r="GCU16" s="964"/>
      <c r="GCV16" s="964"/>
      <c r="GCW16" s="965"/>
      <c r="GCX16" s="966"/>
      <c r="GCY16" s="964"/>
      <c r="GCZ16" s="964"/>
      <c r="GDA16" s="965"/>
      <c r="GDB16" s="966"/>
      <c r="GDC16" s="964"/>
      <c r="GDD16" s="964"/>
      <c r="GDE16" s="965"/>
      <c r="GDF16" s="966"/>
      <c r="GDG16" s="964"/>
      <c r="GDH16" s="964"/>
      <c r="GDI16" s="965"/>
      <c r="GDJ16" s="966"/>
      <c r="GDK16" s="964"/>
      <c r="GDL16" s="964"/>
      <c r="GDM16" s="965"/>
      <c r="GDN16" s="966"/>
      <c r="GDO16" s="964"/>
      <c r="GDP16" s="964"/>
      <c r="GDQ16" s="965"/>
      <c r="GDR16" s="966"/>
      <c r="GDS16" s="964"/>
      <c r="GDT16" s="964"/>
      <c r="GDU16" s="965"/>
      <c r="GDV16" s="966"/>
      <c r="GDW16" s="964"/>
      <c r="GDX16" s="964"/>
      <c r="GDY16" s="965"/>
      <c r="GDZ16" s="966"/>
      <c r="GEA16" s="964"/>
      <c r="GEB16" s="964"/>
      <c r="GEC16" s="965"/>
      <c r="GED16" s="966"/>
      <c r="GEE16" s="964"/>
      <c r="GEF16" s="964"/>
      <c r="GEG16" s="965"/>
      <c r="GEH16" s="966"/>
      <c r="GEI16" s="964"/>
      <c r="GEJ16" s="964"/>
      <c r="GEK16" s="965"/>
      <c r="GEL16" s="966"/>
      <c r="GEM16" s="964"/>
      <c r="GEN16" s="964"/>
      <c r="GEO16" s="965"/>
      <c r="GEP16" s="966"/>
      <c r="GEQ16" s="964"/>
      <c r="GER16" s="964"/>
      <c r="GES16" s="965"/>
      <c r="GET16" s="966"/>
      <c r="GEU16" s="964"/>
      <c r="GEV16" s="964"/>
      <c r="GEW16" s="965"/>
      <c r="GEX16" s="966"/>
      <c r="GEY16" s="964"/>
      <c r="GEZ16" s="964"/>
      <c r="GFA16" s="965"/>
      <c r="GFB16" s="966"/>
      <c r="GFC16" s="964"/>
      <c r="GFD16" s="964"/>
      <c r="GFE16" s="965"/>
      <c r="GFF16" s="966"/>
      <c r="GFG16" s="964"/>
      <c r="GFH16" s="964"/>
      <c r="GFI16" s="965"/>
      <c r="GFJ16" s="966"/>
      <c r="GFK16" s="964"/>
      <c r="GFL16" s="964"/>
      <c r="GFM16" s="965"/>
      <c r="GFN16" s="966"/>
      <c r="GFO16" s="964"/>
      <c r="GFP16" s="964"/>
      <c r="GFQ16" s="965"/>
      <c r="GFR16" s="966"/>
      <c r="GFS16" s="964"/>
      <c r="GFT16" s="964"/>
      <c r="GFU16" s="965"/>
      <c r="GFV16" s="966"/>
      <c r="GFW16" s="964"/>
      <c r="GFX16" s="964"/>
      <c r="GFY16" s="965"/>
      <c r="GFZ16" s="966"/>
      <c r="GGA16" s="964"/>
      <c r="GGB16" s="964"/>
      <c r="GGC16" s="965"/>
      <c r="GGD16" s="966"/>
      <c r="GGE16" s="964"/>
      <c r="GGF16" s="964"/>
      <c r="GGG16" s="965"/>
      <c r="GGH16" s="966"/>
      <c r="GGI16" s="964"/>
      <c r="GGJ16" s="964"/>
      <c r="GGK16" s="965"/>
      <c r="GGL16" s="966"/>
      <c r="GGM16" s="964"/>
      <c r="GGN16" s="964"/>
      <c r="GGO16" s="965"/>
      <c r="GGP16" s="966"/>
      <c r="GGQ16" s="964"/>
      <c r="GGR16" s="964"/>
      <c r="GGS16" s="965"/>
      <c r="GGT16" s="966"/>
      <c r="GGU16" s="964"/>
      <c r="GGV16" s="964"/>
      <c r="GGW16" s="965"/>
      <c r="GGX16" s="966"/>
      <c r="GGY16" s="964"/>
      <c r="GGZ16" s="964"/>
      <c r="GHA16" s="965"/>
      <c r="GHB16" s="966"/>
      <c r="GHC16" s="964"/>
      <c r="GHD16" s="964"/>
      <c r="GHE16" s="965"/>
      <c r="GHF16" s="966"/>
      <c r="GHG16" s="964"/>
      <c r="GHH16" s="964"/>
      <c r="GHI16" s="965"/>
      <c r="GHJ16" s="966"/>
      <c r="GHK16" s="964"/>
      <c r="GHL16" s="964"/>
      <c r="GHM16" s="965"/>
      <c r="GHN16" s="966"/>
      <c r="GHO16" s="964"/>
      <c r="GHP16" s="964"/>
      <c r="GHQ16" s="965"/>
      <c r="GHR16" s="966"/>
      <c r="GHS16" s="964"/>
      <c r="GHT16" s="964"/>
      <c r="GHU16" s="965"/>
      <c r="GHV16" s="966"/>
      <c r="GHW16" s="964"/>
      <c r="GHX16" s="964"/>
      <c r="GHY16" s="965"/>
      <c r="GHZ16" s="966"/>
      <c r="GIA16" s="964"/>
      <c r="GIB16" s="964"/>
      <c r="GIC16" s="965"/>
      <c r="GID16" s="966"/>
      <c r="GIE16" s="964"/>
      <c r="GIF16" s="964"/>
      <c r="GIG16" s="965"/>
      <c r="GIH16" s="966"/>
      <c r="GII16" s="964"/>
      <c r="GIJ16" s="964"/>
      <c r="GIK16" s="965"/>
      <c r="GIL16" s="966"/>
      <c r="GIM16" s="964"/>
      <c r="GIN16" s="964"/>
      <c r="GIO16" s="965"/>
      <c r="GIP16" s="966"/>
      <c r="GIQ16" s="964"/>
      <c r="GIR16" s="964"/>
      <c r="GIS16" s="965"/>
      <c r="GIT16" s="966"/>
      <c r="GIU16" s="964"/>
      <c r="GIV16" s="964"/>
      <c r="GIW16" s="965"/>
      <c r="GIX16" s="966"/>
      <c r="GIY16" s="964"/>
      <c r="GIZ16" s="964"/>
      <c r="GJA16" s="965"/>
      <c r="GJB16" s="966"/>
      <c r="GJC16" s="964"/>
      <c r="GJD16" s="964"/>
      <c r="GJE16" s="965"/>
      <c r="GJF16" s="966"/>
      <c r="GJG16" s="964"/>
      <c r="GJH16" s="964"/>
      <c r="GJI16" s="965"/>
      <c r="GJJ16" s="966"/>
      <c r="GJK16" s="964"/>
      <c r="GJL16" s="964"/>
      <c r="GJM16" s="965"/>
      <c r="GJN16" s="966"/>
      <c r="GJO16" s="964"/>
      <c r="GJP16" s="964"/>
      <c r="GJQ16" s="965"/>
      <c r="GJR16" s="966"/>
      <c r="GJS16" s="964"/>
      <c r="GJT16" s="964"/>
      <c r="GJU16" s="965"/>
      <c r="GJV16" s="966"/>
      <c r="GJW16" s="964"/>
      <c r="GJX16" s="964"/>
      <c r="GJY16" s="965"/>
      <c r="GJZ16" s="966"/>
      <c r="GKA16" s="964"/>
      <c r="GKB16" s="964"/>
      <c r="GKC16" s="965"/>
      <c r="GKD16" s="966"/>
      <c r="GKE16" s="964"/>
      <c r="GKF16" s="964"/>
      <c r="GKG16" s="965"/>
      <c r="GKH16" s="966"/>
      <c r="GKI16" s="964"/>
      <c r="GKJ16" s="964"/>
      <c r="GKK16" s="965"/>
      <c r="GKL16" s="966"/>
      <c r="GKM16" s="964"/>
      <c r="GKN16" s="964"/>
      <c r="GKO16" s="965"/>
      <c r="GKP16" s="966"/>
      <c r="GKQ16" s="964"/>
      <c r="GKR16" s="964"/>
      <c r="GKS16" s="965"/>
      <c r="GKT16" s="966"/>
      <c r="GKU16" s="964"/>
      <c r="GKV16" s="964"/>
      <c r="GKW16" s="965"/>
      <c r="GKX16" s="966"/>
      <c r="GKY16" s="964"/>
      <c r="GKZ16" s="964"/>
      <c r="GLA16" s="965"/>
      <c r="GLB16" s="966"/>
      <c r="GLC16" s="964"/>
      <c r="GLD16" s="964"/>
      <c r="GLE16" s="965"/>
      <c r="GLF16" s="966"/>
      <c r="GLG16" s="964"/>
      <c r="GLH16" s="964"/>
      <c r="GLI16" s="965"/>
      <c r="GLJ16" s="966"/>
      <c r="GLK16" s="964"/>
      <c r="GLL16" s="964"/>
      <c r="GLM16" s="965"/>
      <c r="GLN16" s="966"/>
      <c r="GLO16" s="964"/>
      <c r="GLP16" s="964"/>
      <c r="GLQ16" s="965"/>
      <c r="GLR16" s="966"/>
      <c r="GLS16" s="964"/>
      <c r="GLT16" s="964"/>
      <c r="GLU16" s="965"/>
      <c r="GLV16" s="966"/>
      <c r="GLW16" s="964"/>
      <c r="GLX16" s="964"/>
      <c r="GLY16" s="965"/>
      <c r="GLZ16" s="966"/>
      <c r="GMA16" s="964"/>
      <c r="GMB16" s="964"/>
      <c r="GMC16" s="965"/>
      <c r="GMD16" s="966"/>
      <c r="GME16" s="964"/>
      <c r="GMF16" s="964"/>
      <c r="GMG16" s="965"/>
      <c r="GMH16" s="966"/>
      <c r="GMI16" s="964"/>
      <c r="GMJ16" s="964"/>
      <c r="GMK16" s="965"/>
      <c r="GML16" s="966"/>
      <c r="GMM16" s="964"/>
      <c r="GMN16" s="964"/>
      <c r="GMO16" s="965"/>
      <c r="GMP16" s="966"/>
      <c r="GMQ16" s="964"/>
      <c r="GMR16" s="964"/>
      <c r="GMS16" s="965"/>
      <c r="GMT16" s="966"/>
      <c r="GMU16" s="964"/>
      <c r="GMV16" s="964"/>
      <c r="GMW16" s="965"/>
      <c r="GMX16" s="966"/>
      <c r="GMY16" s="964"/>
      <c r="GMZ16" s="964"/>
      <c r="GNA16" s="965"/>
      <c r="GNB16" s="966"/>
      <c r="GNC16" s="964"/>
      <c r="GND16" s="964"/>
      <c r="GNE16" s="965"/>
      <c r="GNF16" s="966"/>
      <c r="GNG16" s="964"/>
      <c r="GNH16" s="964"/>
      <c r="GNI16" s="965"/>
      <c r="GNJ16" s="966"/>
      <c r="GNK16" s="964"/>
      <c r="GNL16" s="964"/>
      <c r="GNM16" s="965"/>
      <c r="GNN16" s="966"/>
      <c r="GNO16" s="964"/>
      <c r="GNP16" s="964"/>
      <c r="GNQ16" s="965"/>
      <c r="GNR16" s="966"/>
      <c r="GNS16" s="964"/>
      <c r="GNT16" s="964"/>
      <c r="GNU16" s="965"/>
      <c r="GNV16" s="966"/>
      <c r="GNW16" s="964"/>
      <c r="GNX16" s="964"/>
      <c r="GNY16" s="965"/>
      <c r="GNZ16" s="966"/>
      <c r="GOA16" s="964"/>
      <c r="GOB16" s="964"/>
      <c r="GOC16" s="965"/>
      <c r="GOD16" s="966"/>
      <c r="GOE16" s="964"/>
      <c r="GOF16" s="964"/>
      <c r="GOG16" s="965"/>
      <c r="GOH16" s="966"/>
      <c r="GOI16" s="964"/>
      <c r="GOJ16" s="964"/>
      <c r="GOK16" s="965"/>
      <c r="GOL16" s="966"/>
      <c r="GOM16" s="964"/>
      <c r="GON16" s="964"/>
      <c r="GOO16" s="965"/>
      <c r="GOP16" s="966"/>
      <c r="GOQ16" s="964"/>
      <c r="GOR16" s="964"/>
      <c r="GOS16" s="965"/>
      <c r="GOT16" s="966"/>
      <c r="GOU16" s="964"/>
      <c r="GOV16" s="964"/>
      <c r="GOW16" s="965"/>
      <c r="GOX16" s="966"/>
      <c r="GOY16" s="964"/>
      <c r="GOZ16" s="964"/>
      <c r="GPA16" s="965"/>
      <c r="GPB16" s="966"/>
      <c r="GPC16" s="964"/>
      <c r="GPD16" s="964"/>
      <c r="GPE16" s="965"/>
      <c r="GPF16" s="966"/>
      <c r="GPG16" s="964"/>
      <c r="GPH16" s="964"/>
      <c r="GPI16" s="965"/>
      <c r="GPJ16" s="966"/>
      <c r="GPK16" s="964"/>
      <c r="GPL16" s="964"/>
      <c r="GPM16" s="965"/>
      <c r="GPN16" s="966"/>
      <c r="GPO16" s="964"/>
      <c r="GPP16" s="964"/>
      <c r="GPQ16" s="965"/>
      <c r="GPR16" s="966"/>
      <c r="GPS16" s="964"/>
      <c r="GPT16" s="964"/>
      <c r="GPU16" s="965"/>
      <c r="GPV16" s="966"/>
      <c r="GPW16" s="964"/>
      <c r="GPX16" s="964"/>
      <c r="GPY16" s="965"/>
      <c r="GPZ16" s="966"/>
      <c r="GQA16" s="964"/>
      <c r="GQB16" s="964"/>
      <c r="GQC16" s="965"/>
      <c r="GQD16" s="966"/>
      <c r="GQE16" s="964"/>
      <c r="GQF16" s="964"/>
      <c r="GQG16" s="965"/>
      <c r="GQH16" s="966"/>
      <c r="GQI16" s="964"/>
      <c r="GQJ16" s="964"/>
      <c r="GQK16" s="965"/>
      <c r="GQL16" s="966"/>
      <c r="GQM16" s="964"/>
      <c r="GQN16" s="964"/>
      <c r="GQO16" s="965"/>
      <c r="GQP16" s="966"/>
      <c r="GQQ16" s="964"/>
      <c r="GQR16" s="964"/>
      <c r="GQS16" s="965"/>
      <c r="GQT16" s="966"/>
      <c r="GQU16" s="964"/>
      <c r="GQV16" s="964"/>
      <c r="GQW16" s="965"/>
      <c r="GQX16" s="966"/>
      <c r="GQY16" s="964"/>
      <c r="GQZ16" s="964"/>
      <c r="GRA16" s="965"/>
      <c r="GRB16" s="966"/>
      <c r="GRC16" s="964"/>
      <c r="GRD16" s="964"/>
      <c r="GRE16" s="965"/>
      <c r="GRF16" s="966"/>
      <c r="GRG16" s="964"/>
      <c r="GRH16" s="964"/>
      <c r="GRI16" s="965"/>
      <c r="GRJ16" s="966"/>
      <c r="GRK16" s="964"/>
      <c r="GRL16" s="964"/>
      <c r="GRM16" s="965"/>
      <c r="GRN16" s="966"/>
      <c r="GRO16" s="964"/>
      <c r="GRP16" s="964"/>
      <c r="GRQ16" s="965"/>
      <c r="GRR16" s="966"/>
      <c r="GRS16" s="964"/>
      <c r="GRT16" s="964"/>
      <c r="GRU16" s="965"/>
      <c r="GRV16" s="966"/>
      <c r="GRW16" s="964"/>
      <c r="GRX16" s="964"/>
      <c r="GRY16" s="965"/>
      <c r="GRZ16" s="966"/>
      <c r="GSA16" s="964"/>
      <c r="GSB16" s="964"/>
      <c r="GSC16" s="965"/>
      <c r="GSD16" s="966"/>
      <c r="GSE16" s="964"/>
      <c r="GSF16" s="964"/>
      <c r="GSG16" s="965"/>
      <c r="GSH16" s="966"/>
      <c r="GSI16" s="964"/>
      <c r="GSJ16" s="964"/>
      <c r="GSK16" s="965"/>
      <c r="GSL16" s="966"/>
      <c r="GSM16" s="964"/>
      <c r="GSN16" s="964"/>
      <c r="GSO16" s="965"/>
      <c r="GSP16" s="966"/>
      <c r="GSQ16" s="964"/>
      <c r="GSR16" s="964"/>
      <c r="GSS16" s="965"/>
      <c r="GST16" s="966"/>
      <c r="GSU16" s="964"/>
      <c r="GSV16" s="964"/>
      <c r="GSW16" s="965"/>
      <c r="GSX16" s="966"/>
      <c r="GSY16" s="964"/>
      <c r="GSZ16" s="964"/>
      <c r="GTA16" s="965"/>
      <c r="GTB16" s="966"/>
      <c r="GTC16" s="964"/>
      <c r="GTD16" s="964"/>
      <c r="GTE16" s="965"/>
      <c r="GTF16" s="966"/>
      <c r="GTG16" s="964"/>
      <c r="GTH16" s="964"/>
      <c r="GTI16" s="965"/>
      <c r="GTJ16" s="966"/>
      <c r="GTK16" s="964"/>
      <c r="GTL16" s="964"/>
      <c r="GTM16" s="965"/>
      <c r="GTN16" s="966"/>
      <c r="GTO16" s="964"/>
      <c r="GTP16" s="964"/>
      <c r="GTQ16" s="965"/>
      <c r="GTR16" s="966"/>
      <c r="GTS16" s="964"/>
      <c r="GTT16" s="964"/>
      <c r="GTU16" s="965"/>
      <c r="GTV16" s="966"/>
      <c r="GTW16" s="964"/>
      <c r="GTX16" s="964"/>
      <c r="GTY16" s="965"/>
      <c r="GTZ16" s="966"/>
      <c r="GUA16" s="964"/>
      <c r="GUB16" s="964"/>
      <c r="GUC16" s="965"/>
      <c r="GUD16" s="966"/>
      <c r="GUE16" s="964"/>
      <c r="GUF16" s="964"/>
      <c r="GUG16" s="965"/>
      <c r="GUH16" s="966"/>
      <c r="GUI16" s="964"/>
      <c r="GUJ16" s="964"/>
      <c r="GUK16" s="965"/>
      <c r="GUL16" s="966"/>
      <c r="GUM16" s="964"/>
      <c r="GUN16" s="964"/>
      <c r="GUO16" s="965"/>
      <c r="GUP16" s="966"/>
      <c r="GUQ16" s="964"/>
      <c r="GUR16" s="964"/>
      <c r="GUS16" s="965"/>
      <c r="GUT16" s="966"/>
      <c r="GUU16" s="964"/>
      <c r="GUV16" s="964"/>
      <c r="GUW16" s="965"/>
      <c r="GUX16" s="966"/>
      <c r="GUY16" s="964"/>
      <c r="GUZ16" s="964"/>
      <c r="GVA16" s="965"/>
      <c r="GVB16" s="966"/>
      <c r="GVC16" s="964"/>
      <c r="GVD16" s="964"/>
      <c r="GVE16" s="965"/>
      <c r="GVF16" s="966"/>
      <c r="GVG16" s="964"/>
      <c r="GVH16" s="964"/>
      <c r="GVI16" s="965"/>
      <c r="GVJ16" s="966"/>
      <c r="GVK16" s="964"/>
      <c r="GVL16" s="964"/>
      <c r="GVM16" s="965"/>
      <c r="GVN16" s="966"/>
      <c r="GVO16" s="964"/>
      <c r="GVP16" s="964"/>
      <c r="GVQ16" s="965"/>
      <c r="GVR16" s="966"/>
      <c r="GVS16" s="964"/>
      <c r="GVT16" s="964"/>
      <c r="GVU16" s="965"/>
      <c r="GVV16" s="966"/>
      <c r="GVW16" s="964"/>
      <c r="GVX16" s="964"/>
      <c r="GVY16" s="965"/>
      <c r="GVZ16" s="966"/>
      <c r="GWA16" s="964"/>
      <c r="GWB16" s="964"/>
      <c r="GWC16" s="965"/>
      <c r="GWD16" s="966"/>
      <c r="GWE16" s="964"/>
      <c r="GWF16" s="964"/>
      <c r="GWG16" s="965"/>
      <c r="GWH16" s="966"/>
      <c r="GWI16" s="964"/>
      <c r="GWJ16" s="964"/>
      <c r="GWK16" s="965"/>
      <c r="GWL16" s="966"/>
      <c r="GWM16" s="964"/>
      <c r="GWN16" s="964"/>
      <c r="GWO16" s="965"/>
      <c r="GWP16" s="966"/>
      <c r="GWQ16" s="964"/>
      <c r="GWR16" s="964"/>
      <c r="GWS16" s="965"/>
      <c r="GWT16" s="966"/>
      <c r="GWU16" s="964"/>
      <c r="GWV16" s="964"/>
      <c r="GWW16" s="965"/>
      <c r="GWX16" s="966"/>
      <c r="GWY16" s="964"/>
      <c r="GWZ16" s="964"/>
      <c r="GXA16" s="965"/>
      <c r="GXB16" s="966"/>
      <c r="GXC16" s="964"/>
      <c r="GXD16" s="964"/>
      <c r="GXE16" s="965"/>
      <c r="GXF16" s="966"/>
      <c r="GXG16" s="964"/>
      <c r="GXH16" s="964"/>
      <c r="GXI16" s="965"/>
      <c r="GXJ16" s="966"/>
      <c r="GXK16" s="964"/>
      <c r="GXL16" s="964"/>
      <c r="GXM16" s="965"/>
      <c r="GXN16" s="966"/>
      <c r="GXO16" s="964"/>
      <c r="GXP16" s="964"/>
      <c r="GXQ16" s="965"/>
      <c r="GXR16" s="966"/>
      <c r="GXS16" s="964"/>
      <c r="GXT16" s="964"/>
      <c r="GXU16" s="965"/>
      <c r="GXV16" s="966"/>
      <c r="GXW16" s="964"/>
      <c r="GXX16" s="964"/>
      <c r="GXY16" s="965"/>
      <c r="GXZ16" s="966"/>
      <c r="GYA16" s="964"/>
      <c r="GYB16" s="964"/>
      <c r="GYC16" s="965"/>
      <c r="GYD16" s="966"/>
      <c r="GYE16" s="964"/>
      <c r="GYF16" s="964"/>
      <c r="GYG16" s="965"/>
      <c r="GYH16" s="966"/>
      <c r="GYI16" s="964"/>
      <c r="GYJ16" s="964"/>
      <c r="GYK16" s="965"/>
      <c r="GYL16" s="966"/>
      <c r="GYM16" s="964"/>
      <c r="GYN16" s="964"/>
      <c r="GYO16" s="965"/>
      <c r="GYP16" s="966"/>
      <c r="GYQ16" s="964"/>
      <c r="GYR16" s="964"/>
      <c r="GYS16" s="965"/>
      <c r="GYT16" s="966"/>
      <c r="GYU16" s="964"/>
      <c r="GYV16" s="964"/>
      <c r="GYW16" s="965"/>
      <c r="GYX16" s="966"/>
      <c r="GYY16" s="964"/>
      <c r="GYZ16" s="964"/>
      <c r="GZA16" s="965"/>
      <c r="GZB16" s="966"/>
      <c r="GZC16" s="964"/>
      <c r="GZD16" s="964"/>
      <c r="GZE16" s="965"/>
      <c r="GZF16" s="966"/>
      <c r="GZG16" s="964"/>
      <c r="GZH16" s="964"/>
      <c r="GZI16" s="965"/>
      <c r="GZJ16" s="966"/>
      <c r="GZK16" s="964"/>
      <c r="GZL16" s="964"/>
      <c r="GZM16" s="965"/>
      <c r="GZN16" s="966"/>
      <c r="GZO16" s="964"/>
      <c r="GZP16" s="964"/>
      <c r="GZQ16" s="965"/>
      <c r="GZR16" s="966"/>
      <c r="GZS16" s="964"/>
      <c r="GZT16" s="964"/>
      <c r="GZU16" s="965"/>
      <c r="GZV16" s="966"/>
      <c r="GZW16" s="964"/>
      <c r="GZX16" s="964"/>
      <c r="GZY16" s="965"/>
      <c r="GZZ16" s="966"/>
      <c r="HAA16" s="964"/>
      <c r="HAB16" s="964"/>
      <c r="HAC16" s="965"/>
      <c r="HAD16" s="966"/>
      <c r="HAE16" s="964"/>
      <c r="HAF16" s="964"/>
      <c r="HAG16" s="965"/>
      <c r="HAH16" s="966"/>
      <c r="HAI16" s="964"/>
      <c r="HAJ16" s="964"/>
      <c r="HAK16" s="965"/>
      <c r="HAL16" s="966"/>
      <c r="HAM16" s="964"/>
      <c r="HAN16" s="964"/>
      <c r="HAO16" s="965"/>
      <c r="HAP16" s="966"/>
      <c r="HAQ16" s="964"/>
      <c r="HAR16" s="964"/>
      <c r="HAS16" s="965"/>
      <c r="HAT16" s="966"/>
      <c r="HAU16" s="964"/>
      <c r="HAV16" s="964"/>
      <c r="HAW16" s="965"/>
      <c r="HAX16" s="966"/>
      <c r="HAY16" s="964"/>
      <c r="HAZ16" s="964"/>
      <c r="HBA16" s="965"/>
      <c r="HBB16" s="966"/>
      <c r="HBC16" s="964"/>
      <c r="HBD16" s="964"/>
      <c r="HBE16" s="965"/>
      <c r="HBF16" s="966"/>
      <c r="HBG16" s="964"/>
      <c r="HBH16" s="964"/>
      <c r="HBI16" s="965"/>
      <c r="HBJ16" s="966"/>
      <c r="HBK16" s="964"/>
      <c r="HBL16" s="964"/>
      <c r="HBM16" s="965"/>
      <c r="HBN16" s="966"/>
      <c r="HBO16" s="964"/>
      <c r="HBP16" s="964"/>
      <c r="HBQ16" s="965"/>
      <c r="HBR16" s="966"/>
      <c r="HBS16" s="964"/>
      <c r="HBT16" s="964"/>
      <c r="HBU16" s="965"/>
      <c r="HBV16" s="966"/>
      <c r="HBW16" s="964"/>
      <c r="HBX16" s="964"/>
      <c r="HBY16" s="965"/>
      <c r="HBZ16" s="966"/>
      <c r="HCA16" s="964"/>
      <c r="HCB16" s="964"/>
      <c r="HCC16" s="965"/>
      <c r="HCD16" s="966"/>
      <c r="HCE16" s="964"/>
      <c r="HCF16" s="964"/>
      <c r="HCG16" s="965"/>
      <c r="HCH16" s="966"/>
      <c r="HCI16" s="964"/>
      <c r="HCJ16" s="964"/>
      <c r="HCK16" s="965"/>
      <c r="HCL16" s="966"/>
      <c r="HCM16" s="964"/>
      <c r="HCN16" s="964"/>
      <c r="HCO16" s="965"/>
      <c r="HCP16" s="966"/>
      <c r="HCQ16" s="964"/>
      <c r="HCR16" s="964"/>
      <c r="HCS16" s="965"/>
      <c r="HCT16" s="966"/>
      <c r="HCU16" s="964"/>
      <c r="HCV16" s="964"/>
      <c r="HCW16" s="965"/>
      <c r="HCX16" s="966"/>
      <c r="HCY16" s="964"/>
      <c r="HCZ16" s="964"/>
      <c r="HDA16" s="965"/>
      <c r="HDB16" s="966"/>
      <c r="HDC16" s="964"/>
      <c r="HDD16" s="964"/>
      <c r="HDE16" s="965"/>
      <c r="HDF16" s="966"/>
      <c r="HDG16" s="964"/>
      <c r="HDH16" s="964"/>
      <c r="HDI16" s="965"/>
      <c r="HDJ16" s="966"/>
      <c r="HDK16" s="964"/>
      <c r="HDL16" s="964"/>
      <c r="HDM16" s="965"/>
      <c r="HDN16" s="966"/>
      <c r="HDO16" s="964"/>
      <c r="HDP16" s="964"/>
      <c r="HDQ16" s="965"/>
      <c r="HDR16" s="966"/>
      <c r="HDS16" s="964"/>
      <c r="HDT16" s="964"/>
      <c r="HDU16" s="965"/>
      <c r="HDV16" s="966"/>
      <c r="HDW16" s="964"/>
      <c r="HDX16" s="964"/>
      <c r="HDY16" s="965"/>
      <c r="HDZ16" s="966"/>
      <c r="HEA16" s="964"/>
      <c r="HEB16" s="964"/>
      <c r="HEC16" s="965"/>
      <c r="HED16" s="966"/>
      <c r="HEE16" s="964"/>
      <c r="HEF16" s="964"/>
      <c r="HEG16" s="965"/>
      <c r="HEH16" s="966"/>
      <c r="HEI16" s="964"/>
      <c r="HEJ16" s="964"/>
      <c r="HEK16" s="965"/>
      <c r="HEL16" s="966"/>
      <c r="HEM16" s="964"/>
      <c r="HEN16" s="964"/>
      <c r="HEO16" s="965"/>
      <c r="HEP16" s="966"/>
      <c r="HEQ16" s="964"/>
      <c r="HER16" s="964"/>
      <c r="HES16" s="965"/>
      <c r="HET16" s="966"/>
      <c r="HEU16" s="964"/>
      <c r="HEV16" s="964"/>
      <c r="HEW16" s="965"/>
      <c r="HEX16" s="966"/>
      <c r="HEY16" s="964"/>
      <c r="HEZ16" s="964"/>
      <c r="HFA16" s="965"/>
      <c r="HFB16" s="966"/>
      <c r="HFC16" s="964"/>
      <c r="HFD16" s="964"/>
      <c r="HFE16" s="965"/>
      <c r="HFF16" s="966"/>
      <c r="HFG16" s="964"/>
      <c r="HFH16" s="964"/>
      <c r="HFI16" s="965"/>
      <c r="HFJ16" s="966"/>
      <c r="HFK16" s="964"/>
      <c r="HFL16" s="964"/>
      <c r="HFM16" s="965"/>
      <c r="HFN16" s="966"/>
      <c r="HFO16" s="964"/>
      <c r="HFP16" s="964"/>
      <c r="HFQ16" s="965"/>
      <c r="HFR16" s="966"/>
      <c r="HFS16" s="964"/>
      <c r="HFT16" s="964"/>
      <c r="HFU16" s="965"/>
      <c r="HFV16" s="966"/>
      <c r="HFW16" s="964"/>
      <c r="HFX16" s="964"/>
      <c r="HFY16" s="965"/>
      <c r="HFZ16" s="966"/>
      <c r="HGA16" s="964"/>
      <c r="HGB16" s="964"/>
      <c r="HGC16" s="965"/>
      <c r="HGD16" s="966"/>
      <c r="HGE16" s="964"/>
      <c r="HGF16" s="964"/>
      <c r="HGG16" s="965"/>
      <c r="HGH16" s="966"/>
      <c r="HGI16" s="964"/>
      <c r="HGJ16" s="964"/>
      <c r="HGK16" s="965"/>
      <c r="HGL16" s="966"/>
      <c r="HGM16" s="964"/>
      <c r="HGN16" s="964"/>
      <c r="HGO16" s="965"/>
      <c r="HGP16" s="966"/>
      <c r="HGQ16" s="964"/>
      <c r="HGR16" s="964"/>
      <c r="HGS16" s="965"/>
      <c r="HGT16" s="966"/>
      <c r="HGU16" s="964"/>
      <c r="HGV16" s="964"/>
      <c r="HGW16" s="965"/>
      <c r="HGX16" s="966"/>
      <c r="HGY16" s="964"/>
      <c r="HGZ16" s="964"/>
      <c r="HHA16" s="965"/>
      <c r="HHB16" s="966"/>
      <c r="HHC16" s="964"/>
      <c r="HHD16" s="964"/>
      <c r="HHE16" s="965"/>
      <c r="HHF16" s="966"/>
      <c r="HHG16" s="964"/>
      <c r="HHH16" s="964"/>
      <c r="HHI16" s="965"/>
      <c r="HHJ16" s="966"/>
      <c r="HHK16" s="964"/>
      <c r="HHL16" s="964"/>
      <c r="HHM16" s="965"/>
      <c r="HHN16" s="966"/>
      <c r="HHO16" s="964"/>
      <c r="HHP16" s="964"/>
      <c r="HHQ16" s="965"/>
      <c r="HHR16" s="966"/>
      <c r="HHS16" s="964"/>
      <c r="HHT16" s="964"/>
      <c r="HHU16" s="965"/>
      <c r="HHV16" s="966"/>
      <c r="HHW16" s="964"/>
      <c r="HHX16" s="964"/>
      <c r="HHY16" s="965"/>
      <c r="HHZ16" s="966"/>
      <c r="HIA16" s="964"/>
      <c r="HIB16" s="964"/>
      <c r="HIC16" s="965"/>
      <c r="HID16" s="966"/>
      <c r="HIE16" s="964"/>
      <c r="HIF16" s="964"/>
      <c r="HIG16" s="965"/>
      <c r="HIH16" s="966"/>
      <c r="HII16" s="964"/>
      <c r="HIJ16" s="964"/>
      <c r="HIK16" s="965"/>
      <c r="HIL16" s="966"/>
      <c r="HIM16" s="964"/>
      <c r="HIN16" s="964"/>
      <c r="HIO16" s="965"/>
      <c r="HIP16" s="966"/>
      <c r="HIQ16" s="964"/>
      <c r="HIR16" s="964"/>
      <c r="HIS16" s="965"/>
      <c r="HIT16" s="966"/>
      <c r="HIU16" s="964"/>
      <c r="HIV16" s="964"/>
      <c r="HIW16" s="965"/>
      <c r="HIX16" s="966"/>
      <c r="HIY16" s="964"/>
      <c r="HIZ16" s="964"/>
      <c r="HJA16" s="965"/>
      <c r="HJB16" s="966"/>
      <c r="HJC16" s="964"/>
      <c r="HJD16" s="964"/>
      <c r="HJE16" s="965"/>
      <c r="HJF16" s="966"/>
      <c r="HJG16" s="964"/>
      <c r="HJH16" s="964"/>
      <c r="HJI16" s="965"/>
      <c r="HJJ16" s="966"/>
      <c r="HJK16" s="964"/>
      <c r="HJL16" s="964"/>
      <c r="HJM16" s="965"/>
      <c r="HJN16" s="966"/>
      <c r="HJO16" s="964"/>
      <c r="HJP16" s="964"/>
      <c r="HJQ16" s="965"/>
      <c r="HJR16" s="966"/>
      <c r="HJS16" s="964"/>
      <c r="HJT16" s="964"/>
      <c r="HJU16" s="965"/>
      <c r="HJV16" s="966"/>
      <c r="HJW16" s="964"/>
      <c r="HJX16" s="964"/>
      <c r="HJY16" s="965"/>
      <c r="HJZ16" s="966"/>
      <c r="HKA16" s="964"/>
      <c r="HKB16" s="964"/>
      <c r="HKC16" s="965"/>
      <c r="HKD16" s="966"/>
      <c r="HKE16" s="964"/>
      <c r="HKF16" s="964"/>
      <c r="HKG16" s="965"/>
      <c r="HKH16" s="966"/>
      <c r="HKI16" s="964"/>
      <c r="HKJ16" s="964"/>
      <c r="HKK16" s="965"/>
      <c r="HKL16" s="966"/>
      <c r="HKM16" s="964"/>
      <c r="HKN16" s="964"/>
      <c r="HKO16" s="965"/>
      <c r="HKP16" s="966"/>
      <c r="HKQ16" s="964"/>
      <c r="HKR16" s="964"/>
      <c r="HKS16" s="965"/>
      <c r="HKT16" s="966"/>
      <c r="HKU16" s="964"/>
      <c r="HKV16" s="964"/>
      <c r="HKW16" s="965"/>
      <c r="HKX16" s="966"/>
      <c r="HKY16" s="964"/>
      <c r="HKZ16" s="964"/>
      <c r="HLA16" s="965"/>
      <c r="HLB16" s="966"/>
      <c r="HLC16" s="964"/>
      <c r="HLD16" s="964"/>
      <c r="HLE16" s="965"/>
      <c r="HLF16" s="966"/>
      <c r="HLG16" s="964"/>
      <c r="HLH16" s="964"/>
      <c r="HLI16" s="965"/>
      <c r="HLJ16" s="966"/>
      <c r="HLK16" s="964"/>
      <c r="HLL16" s="964"/>
      <c r="HLM16" s="965"/>
      <c r="HLN16" s="966"/>
      <c r="HLO16" s="964"/>
      <c r="HLP16" s="964"/>
      <c r="HLQ16" s="965"/>
      <c r="HLR16" s="966"/>
      <c r="HLS16" s="964"/>
      <c r="HLT16" s="964"/>
      <c r="HLU16" s="965"/>
      <c r="HLV16" s="966"/>
      <c r="HLW16" s="964"/>
      <c r="HLX16" s="964"/>
      <c r="HLY16" s="965"/>
      <c r="HLZ16" s="966"/>
      <c r="HMA16" s="964"/>
      <c r="HMB16" s="964"/>
      <c r="HMC16" s="965"/>
      <c r="HMD16" s="966"/>
      <c r="HME16" s="964"/>
      <c r="HMF16" s="964"/>
      <c r="HMG16" s="965"/>
      <c r="HMH16" s="966"/>
      <c r="HMI16" s="964"/>
      <c r="HMJ16" s="964"/>
      <c r="HMK16" s="965"/>
      <c r="HML16" s="966"/>
      <c r="HMM16" s="964"/>
      <c r="HMN16" s="964"/>
      <c r="HMO16" s="965"/>
      <c r="HMP16" s="966"/>
      <c r="HMQ16" s="964"/>
      <c r="HMR16" s="964"/>
      <c r="HMS16" s="965"/>
      <c r="HMT16" s="966"/>
      <c r="HMU16" s="964"/>
      <c r="HMV16" s="964"/>
      <c r="HMW16" s="965"/>
      <c r="HMX16" s="966"/>
      <c r="HMY16" s="964"/>
      <c r="HMZ16" s="964"/>
      <c r="HNA16" s="965"/>
      <c r="HNB16" s="966"/>
      <c r="HNC16" s="964"/>
      <c r="HND16" s="964"/>
      <c r="HNE16" s="965"/>
      <c r="HNF16" s="966"/>
      <c r="HNG16" s="964"/>
      <c r="HNH16" s="964"/>
      <c r="HNI16" s="965"/>
      <c r="HNJ16" s="966"/>
      <c r="HNK16" s="964"/>
      <c r="HNL16" s="964"/>
      <c r="HNM16" s="965"/>
      <c r="HNN16" s="966"/>
      <c r="HNO16" s="964"/>
      <c r="HNP16" s="964"/>
      <c r="HNQ16" s="965"/>
      <c r="HNR16" s="966"/>
      <c r="HNS16" s="964"/>
      <c r="HNT16" s="964"/>
      <c r="HNU16" s="965"/>
      <c r="HNV16" s="966"/>
      <c r="HNW16" s="964"/>
      <c r="HNX16" s="964"/>
      <c r="HNY16" s="965"/>
      <c r="HNZ16" s="966"/>
      <c r="HOA16" s="964"/>
      <c r="HOB16" s="964"/>
      <c r="HOC16" s="965"/>
      <c r="HOD16" s="966"/>
      <c r="HOE16" s="964"/>
      <c r="HOF16" s="964"/>
      <c r="HOG16" s="965"/>
      <c r="HOH16" s="966"/>
      <c r="HOI16" s="964"/>
      <c r="HOJ16" s="964"/>
      <c r="HOK16" s="965"/>
      <c r="HOL16" s="966"/>
      <c r="HOM16" s="964"/>
      <c r="HON16" s="964"/>
      <c r="HOO16" s="965"/>
      <c r="HOP16" s="966"/>
      <c r="HOQ16" s="964"/>
      <c r="HOR16" s="964"/>
      <c r="HOS16" s="965"/>
      <c r="HOT16" s="966"/>
      <c r="HOU16" s="964"/>
      <c r="HOV16" s="964"/>
      <c r="HOW16" s="965"/>
      <c r="HOX16" s="966"/>
      <c r="HOY16" s="964"/>
      <c r="HOZ16" s="964"/>
      <c r="HPA16" s="965"/>
      <c r="HPB16" s="966"/>
      <c r="HPC16" s="964"/>
      <c r="HPD16" s="964"/>
      <c r="HPE16" s="965"/>
      <c r="HPF16" s="966"/>
      <c r="HPG16" s="964"/>
      <c r="HPH16" s="964"/>
      <c r="HPI16" s="965"/>
      <c r="HPJ16" s="966"/>
      <c r="HPK16" s="964"/>
      <c r="HPL16" s="964"/>
      <c r="HPM16" s="965"/>
      <c r="HPN16" s="966"/>
      <c r="HPO16" s="964"/>
      <c r="HPP16" s="964"/>
      <c r="HPQ16" s="965"/>
      <c r="HPR16" s="966"/>
      <c r="HPS16" s="964"/>
      <c r="HPT16" s="964"/>
      <c r="HPU16" s="965"/>
      <c r="HPV16" s="966"/>
      <c r="HPW16" s="964"/>
      <c r="HPX16" s="964"/>
      <c r="HPY16" s="965"/>
      <c r="HPZ16" s="966"/>
      <c r="HQA16" s="964"/>
      <c r="HQB16" s="964"/>
      <c r="HQC16" s="965"/>
      <c r="HQD16" s="966"/>
      <c r="HQE16" s="964"/>
      <c r="HQF16" s="964"/>
      <c r="HQG16" s="965"/>
      <c r="HQH16" s="966"/>
      <c r="HQI16" s="964"/>
      <c r="HQJ16" s="964"/>
      <c r="HQK16" s="965"/>
      <c r="HQL16" s="966"/>
      <c r="HQM16" s="964"/>
      <c r="HQN16" s="964"/>
      <c r="HQO16" s="965"/>
      <c r="HQP16" s="966"/>
      <c r="HQQ16" s="964"/>
      <c r="HQR16" s="964"/>
      <c r="HQS16" s="965"/>
      <c r="HQT16" s="966"/>
      <c r="HQU16" s="964"/>
      <c r="HQV16" s="964"/>
      <c r="HQW16" s="965"/>
      <c r="HQX16" s="966"/>
      <c r="HQY16" s="964"/>
      <c r="HQZ16" s="964"/>
      <c r="HRA16" s="965"/>
      <c r="HRB16" s="966"/>
      <c r="HRC16" s="964"/>
      <c r="HRD16" s="964"/>
      <c r="HRE16" s="965"/>
      <c r="HRF16" s="966"/>
      <c r="HRG16" s="964"/>
      <c r="HRH16" s="964"/>
      <c r="HRI16" s="965"/>
      <c r="HRJ16" s="966"/>
      <c r="HRK16" s="964"/>
      <c r="HRL16" s="964"/>
      <c r="HRM16" s="965"/>
      <c r="HRN16" s="966"/>
      <c r="HRO16" s="964"/>
      <c r="HRP16" s="964"/>
      <c r="HRQ16" s="965"/>
      <c r="HRR16" s="966"/>
      <c r="HRS16" s="964"/>
      <c r="HRT16" s="964"/>
      <c r="HRU16" s="965"/>
      <c r="HRV16" s="966"/>
      <c r="HRW16" s="964"/>
      <c r="HRX16" s="964"/>
      <c r="HRY16" s="965"/>
      <c r="HRZ16" s="966"/>
      <c r="HSA16" s="964"/>
      <c r="HSB16" s="964"/>
      <c r="HSC16" s="965"/>
      <c r="HSD16" s="966"/>
      <c r="HSE16" s="964"/>
      <c r="HSF16" s="964"/>
      <c r="HSG16" s="965"/>
      <c r="HSH16" s="966"/>
      <c r="HSI16" s="964"/>
      <c r="HSJ16" s="964"/>
      <c r="HSK16" s="965"/>
      <c r="HSL16" s="966"/>
      <c r="HSM16" s="964"/>
      <c r="HSN16" s="964"/>
      <c r="HSO16" s="965"/>
      <c r="HSP16" s="966"/>
      <c r="HSQ16" s="964"/>
      <c r="HSR16" s="964"/>
      <c r="HSS16" s="965"/>
      <c r="HST16" s="966"/>
      <c r="HSU16" s="964"/>
      <c r="HSV16" s="964"/>
      <c r="HSW16" s="965"/>
      <c r="HSX16" s="966"/>
      <c r="HSY16" s="964"/>
      <c r="HSZ16" s="964"/>
      <c r="HTA16" s="965"/>
      <c r="HTB16" s="966"/>
      <c r="HTC16" s="964"/>
      <c r="HTD16" s="964"/>
      <c r="HTE16" s="965"/>
      <c r="HTF16" s="966"/>
      <c r="HTG16" s="964"/>
      <c r="HTH16" s="964"/>
      <c r="HTI16" s="965"/>
      <c r="HTJ16" s="966"/>
      <c r="HTK16" s="964"/>
      <c r="HTL16" s="964"/>
      <c r="HTM16" s="965"/>
      <c r="HTN16" s="966"/>
      <c r="HTO16" s="964"/>
      <c r="HTP16" s="964"/>
      <c r="HTQ16" s="965"/>
      <c r="HTR16" s="966"/>
      <c r="HTS16" s="964"/>
      <c r="HTT16" s="964"/>
      <c r="HTU16" s="965"/>
      <c r="HTV16" s="966"/>
      <c r="HTW16" s="964"/>
      <c r="HTX16" s="964"/>
      <c r="HTY16" s="965"/>
      <c r="HTZ16" s="966"/>
      <c r="HUA16" s="964"/>
      <c r="HUB16" s="964"/>
      <c r="HUC16" s="965"/>
      <c r="HUD16" s="966"/>
      <c r="HUE16" s="964"/>
      <c r="HUF16" s="964"/>
      <c r="HUG16" s="965"/>
      <c r="HUH16" s="966"/>
      <c r="HUI16" s="964"/>
      <c r="HUJ16" s="964"/>
      <c r="HUK16" s="965"/>
      <c r="HUL16" s="966"/>
      <c r="HUM16" s="964"/>
      <c r="HUN16" s="964"/>
      <c r="HUO16" s="965"/>
      <c r="HUP16" s="966"/>
      <c r="HUQ16" s="964"/>
      <c r="HUR16" s="964"/>
      <c r="HUS16" s="965"/>
      <c r="HUT16" s="966"/>
      <c r="HUU16" s="964"/>
      <c r="HUV16" s="964"/>
      <c r="HUW16" s="965"/>
      <c r="HUX16" s="966"/>
      <c r="HUY16" s="964"/>
      <c r="HUZ16" s="964"/>
      <c r="HVA16" s="965"/>
      <c r="HVB16" s="966"/>
      <c r="HVC16" s="964"/>
      <c r="HVD16" s="964"/>
      <c r="HVE16" s="965"/>
      <c r="HVF16" s="966"/>
      <c r="HVG16" s="964"/>
      <c r="HVH16" s="964"/>
      <c r="HVI16" s="965"/>
      <c r="HVJ16" s="966"/>
      <c r="HVK16" s="964"/>
      <c r="HVL16" s="964"/>
      <c r="HVM16" s="965"/>
      <c r="HVN16" s="966"/>
      <c r="HVO16" s="964"/>
      <c r="HVP16" s="964"/>
      <c r="HVQ16" s="965"/>
      <c r="HVR16" s="966"/>
      <c r="HVS16" s="964"/>
      <c r="HVT16" s="964"/>
      <c r="HVU16" s="965"/>
      <c r="HVV16" s="966"/>
      <c r="HVW16" s="964"/>
      <c r="HVX16" s="964"/>
      <c r="HVY16" s="965"/>
      <c r="HVZ16" s="966"/>
      <c r="HWA16" s="964"/>
      <c r="HWB16" s="964"/>
      <c r="HWC16" s="965"/>
      <c r="HWD16" s="966"/>
      <c r="HWE16" s="964"/>
      <c r="HWF16" s="964"/>
      <c r="HWG16" s="965"/>
      <c r="HWH16" s="966"/>
      <c r="HWI16" s="964"/>
      <c r="HWJ16" s="964"/>
      <c r="HWK16" s="965"/>
      <c r="HWL16" s="966"/>
      <c r="HWM16" s="964"/>
      <c r="HWN16" s="964"/>
      <c r="HWO16" s="965"/>
      <c r="HWP16" s="966"/>
      <c r="HWQ16" s="964"/>
      <c r="HWR16" s="964"/>
      <c r="HWS16" s="965"/>
      <c r="HWT16" s="966"/>
      <c r="HWU16" s="964"/>
      <c r="HWV16" s="964"/>
      <c r="HWW16" s="965"/>
      <c r="HWX16" s="966"/>
      <c r="HWY16" s="964"/>
      <c r="HWZ16" s="964"/>
      <c r="HXA16" s="965"/>
      <c r="HXB16" s="966"/>
      <c r="HXC16" s="964"/>
      <c r="HXD16" s="964"/>
      <c r="HXE16" s="965"/>
      <c r="HXF16" s="966"/>
      <c r="HXG16" s="964"/>
      <c r="HXH16" s="964"/>
      <c r="HXI16" s="965"/>
      <c r="HXJ16" s="966"/>
      <c r="HXK16" s="964"/>
      <c r="HXL16" s="964"/>
      <c r="HXM16" s="965"/>
      <c r="HXN16" s="966"/>
      <c r="HXO16" s="964"/>
      <c r="HXP16" s="964"/>
      <c r="HXQ16" s="965"/>
      <c r="HXR16" s="966"/>
      <c r="HXS16" s="964"/>
      <c r="HXT16" s="964"/>
      <c r="HXU16" s="965"/>
      <c r="HXV16" s="966"/>
      <c r="HXW16" s="964"/>
      <c r="HXX16" s="964"/>
      <c r="HXY16" s="965"/>
      <c r="HXZ16" s="966"/>
      <c r="HYA16" s="964"/>
      <c r="HYB16" s="964"/>
      <c r="HYC16" s="965"/>
      <c r="HYD16" s="966"/>
      <c r="HYE16" s="964"/>
      <c r="HYF16" s="964"/>
      <c r="HYG16" s="965"/>
      <c r="HYH16" s="966"/>
      <c r="HYI16" s="964"/>
      <c r="HYJ16" s="964"/>
      <c r="HYK16" s="965"/>
      <c r="HYL16" s="966"/>
      <c r="HYM16" s="964"/>
      <c r="HYN16" s="964"/>
      <c r="HYO16" s="965"/>
      <c r="HYP16" s="966"/>
      <c r="HYQ16" s="964"/>
      <c r="HYR16" s="964"/>
      <c r="HYS16" s="965"/>
      <c r="HYT16" s="966"/>
      <c r="HYU16" s="964"/>
      <c r="HYV16" s="964"/>
      <c r="HYW16" s="965"/>
      <c r="HYX16" s="966"/>
      <c r="HYY16" s="964"/>
      <c r="HYZ16" s="964"/>
      <c r="HZA16" s="965"/>
      <c r="HZB16" s="966"/>
      <c r="HZC16" s="964"/>
      <c r="HZD16" s="964"/>
      <c r="HZE16" s="965"/>
      <c r="HZF16" s="966"/>
      <c r="HZG16" s="964"/>
      <c r="HZH16" s="964"/>
      <c r="HZI16" s="965"/>
      <c r="HZJ16" s="966"/>
      <c r="HZK16" s="964"/>
      <c r="HZL16" s="964"/>
      <c r="HZM16" s="965"/>
      <c r="HZN16" s="966"/>
      <c r="HZO16" s="964"/>
      <c r="HZP16" s="964"/>
      <c r="HZQ16" s="965"/>
      <c r="HZR16" s="966"/>
      <c r="HZS16" s="964"/>
      <c r="HZT16" s="964"/>
      <c r="HZU16" s="965"/>
      <c r="HZV16" s="966"/>
      <c r="HZW16" s="964"/>
      <c r="HZX16" s="964"/>
      <c r="HZY16" s="965"/>
      <c r="HZZ16" s="966"/>
      <c r="IAA16" s="964"/>
      <c r="IAB16" s="964"/>
      <c r="IAC16" s="965"/>
      <c r="IAD16" s="966"/>
      <c r="IAE16" s="964"/>
      <c r="IAF16" s="964"/>
      <c r="IAG16" s="965"/>
      <c r="IAH16" s="966"/>
      <c r="IAI16" s="964"/>
      <c r="IAJ16" s="964"/>
      <c r="IAK16" s="965"/>
      <c r="IAL16" s="966"/>
      <c r="IAM16" s="964"/>
      <c r="IAN16" s="964"/>
      <c r="IAO16" s="965"/>
      <c r="IAP16" s="966"/>
      <c r="IAQ16" s="964"/>
      <c r="IAR16" s="964"/>
      <c r="IAS16" s="965"/>
      <c r="IAT16" s="966"/>
      <c r="IAU16" s="964"/>
      <c r="IAV16" s="964"/>
      <c r="IAW16" s="965"/>
      <c r="IAX16" s="966"/>
      <c r="IAY16" s="964"/>
      <c r="IAZ16" s="964"/>
      <c r="IBA16" s="965"/>
      <c r="IBB16" s="966"/>
      <c r="IBC16" s="964"/>
      <c r="IBD16" s="964"/>
      <c r="IBE16" s="965"/>
      <c r="IBF16" s="966"/>
      <c r="IBG16" s="964"/>
      <c r="IBH16" s="964"/>
      <c r="IBI16" s="965"/>
      <c r="IBJ16" s="966"/>
      <c r="IBK16" s="964"/>
      <c r="IBL16" s="964"/>
      <c r="IBM16" s="965"/>
      <c r="IBN16" s="966"/>
      <c r="IBO16" s="964"/>
      <c r="IBP16" s="964"/>
      <c r="IBQ16" s="965"/>
      <c r="IBR16" s="966"/>
      <c r="IBS16" s="964"/>
      <c r="IBT16" s="964"/>
      <c r="IBU16" s="965"/>
      <c r="IBV16" s="966"/>
      <c r="IBW16" s="964"/>
      <c r="IBX16" s="964"/>
      <c r="IBY16" s="965"/>
      <c r="IBZ16" s="966"/>
      <c r="ICA16" s="964"/>
      <c r="ICB16" s="964"/>
      <c r="ICC16" s="965"/>
      <c r="ICD16" s="966"/>
      <c r="ICE16" s="964"/>
      <c r="ICF16" s="964"/>
      <c r="ICG16" s="965"/>
      <c r="ICH16" s="966"/>
      <c r="ICI16" s="964"/>
      <c r="ICJ16" s="964"/>
      <c r="ICK16" s="965"/>
      <c r="ICL16" s="966"/>
      <c r="ICM16" s="964"/>
      <c r="ICN16" s="964"/>
      <c r="ICO16" s="965"/>
      <c r="ICP16" s="966"/>
      <c r="ICQ16" s="964"/>
      <c r="ICR16" s="964"/>
      <c r="ICS16" s="965"/>
      <c r="ICT16" s="966"/>
      <c r="ICU16" s="964"/>
      <c r="ICV16" s="964"/>
      <c r="ICW16" s="965"/>
      <c r="ICX16" s="966"/>
      <c r="ICY16" s="964"/>
      <c r="ICZ16" s="964"/>
      <c r="IDA16" s="965"/>
      <c r="IDB16" s="966"/>
      <c r="IDC16" s="964"/>
      <c r="IDD16" s="964"/>
      <c r="IDE16" s="965"/>
      <c r="IDF16" s="966"/>
      <c r="IDG16" s="964"/>
      <c r="IDH16" s="964"/>
      <c r="IDI16" s="965"/>
      <c r="IDJ16" s="966"/>
      <c r="IDK16" s="964"/>
      <c r="IDL16" s="964"/>
      <c r="IDM16" s="965"/>
      <c r="IDN16" s="966"/>
      <c r="IDO16" s="964"/>
      <c r="IDP16" s="964"/>
      <c r="IDQ16" s="965"/>
      <c r="IDR16" s="966"/>
      <c r="IDS16" s="964"/>
      <c r="IDT16" s="964"/>
      <c r="IDU16" s="965"/>
      <c r="IDV16" s="966"/>
      <c r="IDW16" s="964"/>
      <c r="IDX16" s="964"/>
      <c r="IDY16" s="965"/>
      <c r="IDZ16" s="966"/>
      <c r="IEA16" s="964"/>
      <c r="IEB16" s="964"/>
      <c r="IEC16" s="965"/>
      <c r="IED16" s="966"/>
      <c r="IEE16" s="964"/>
      <c r="IEF16" s="964"/>
      <c r="IEG16" s="965"/>
      <c r="IEH16" s="966"/>
      <c r="IEI16" s="964"/>
      <c r="IEJ16" s="964"/>
      <c r="IEK16" s="965"/>
      <c r="IEL16" s="966"/>
      <c r="IEM16" s="964"/>
      <c r="IEN16" s="964"/>
      <c r="IEO16" s="965"/>
      <c r="IEP16" s="966"/>
      <c r="IEQ16" s="964"/>
      <c r="IER16" s="964"/>
      <c r="IES16" s="965"/>
      <c r="IET16" s="966"/>
      <c r="IEU16" s="964"/>
      <c r="IEV16" s="964"/>
      <c r="IEW16" s="965"/>
      <c r="IEX16" s="966"/>
      <c r="IEY16" s="964"/>
      <c r="IEZ16" s="964"/>
      <c r="IFA16" s="965"/>
      <c r="IFB16" s="966"/>
      <c r="IFC16" s="964"/>
      <c r="IFD16" s="964"/>
      <c r="IFE16" s="965"/>
      <c r="IFF16" s="966"/>
      <c r="IFG16" s="964"/>
      <c r="IFH16" s="964"/>
      <c r="IFI16" s="965"/>
      <c r="IFJ16" s="966"/>
      <c r="IFK16" s="964"/>
      <c r="IFL16" s="964"/>
      <c r="IFM16" s="965"/>
      <c r="IFN16" s="966"/>
      <c r="IFO16" s="964"/>
      <c r="IFP16" s="964"/>
      <c r="IFQ16" s="965"/>
      <c r="IFR16" s="966"/>
      <c r="IFS16" s="964"/>
      <c r="IFT16" s="964"/>
      <c r="IFU16" s="965"/>
      <c r="IFV16" s="966"/>
      <c r="IFW16" s="964"/>
      <c r="IFX16" s="964"/>
      <c r="IFY16" s="965"/>
      <c r="IFZ16" s="966"/>
      <c r="IGA16" s="964"/>
      <c r="IGB16" s="964"/>
      <c r="IGC16" s="965"/>
      <c r="IGD16" s="966"/>
      <c r="IGE16" s="964"/>
      <c r="IGF16" s="964"/>
      <c r="IGG16" s="965"/>
      <c r="IGH16" s="966"/>
      <c r="IGI16" s="964"/>
      <c r="IGJ16" s="964"/>
      <c r="IGK16" s="965"/>
      <c r="IGL16" s="966"/>
      <c r="IGM16" s="964"/>
      <c r="IGN16" s="964"/>
      <c r="IGO16" s="965"/>
      <c r="IGP16" s="966"/>
      <c r="IGQ16" s="964"/>
      <c r="IGR16" s="964"/>
      <c r="IGS16" s="965"/>
      <c r="IGT16" s="966"/>
      <c r="IGU16" s="964"/>
      <c r="IGV16" s="964"/>
      <c r="IGW16" s="965"/>
      <c r="IGX16" s="966"/>
      <c r="IGY16" s="964"/>
      <c r="IGZ16" s="964"/>
      <c r="IHA16" s="965"/>
      <c r="IHB16" s="966"/>
      <c r="IHC16" s="964"/>
      <c r="IHD16" s="964"/>
      <c r="IHE16" s="965"/>
      <c r="IHF16" s="966"/>
      <c r="IHG16" s="964"/>
      <c r="IHH16" s="964"/>
      <c r="IHI16" s="965"/>
      <c r="IHJ16" s="966"/>
      <c r="IHK16" s="964"/>
      <c r="IHL16" s="964"/>
      <c r="IHM16" s="965"/>
      <c r="IHN16" s="966"/>
      <c r="IHO16" s="964"/>
      <c r="IHP16" s="964"/>
      <c r="IHQ16" s="965"/>
      <c r="IHR16" s="966"/>
      <c r="IHS16" s="964"/>
      <c r="IHT16" s="964"/>
      <c r="IHU16" s="965"/>
      <c r="IHV16" s="966"/>
      <c r="IHW16" s="964"/>
      <c r="IHX16" s="964"/>
      <c r="IHY16" s="965"/>
      <c r="IHZ16" s="966"/>
      <c r="IIA16" s="964"/>
      <c r="IIB16" s="964"/>
      <c r="IIC16" s="965"/>
      <c r="IID16" s="966"/>
      <c r="IIE16" s="964"/>
      <c r="IIF16" s="964"/>
      <c r="IIG16" s="965"/>
      <c r="IIH16" s="966"/>
      <c r="III16" s="964"/>
      <c r="IIJ16" s="964"/>
      <c r="IIK16" s="965"/>
      <c r="IIL16" s="966"/>
      <c r="IIM16" s="964"/>
      <c r="IIN16" s="964"/>
      <c r="IIO16" s="965"/>
      <c r="IIP16" s="966"/>
      <c r="IIQ16" s="964"/>
      <c r="IIR16" s="964"/>
      <c r="IIS16" s="965"/>
      <c r="IIT16" s="966"/>
      <c r="IIU16" s="964"/>
      <c r="IIV16" s="964"/>
      <c r="IIW16" s="965"/>
      <c r="IIX16" s="966"/>
      <c r="IIY16" s="964"/>
      <c r="IIZ16" s="964"/>
      <c r="IJA16" s="965"/>
      <c r="IJB16" s="966"/>
      <c r="IJC16" s="964"/>
      <c r="IJD16" s="964"/>
      <c r="IJE16" s="965"/>
      <c r="IJF16" s="966"/>
      <c r="IJG16" s="964"/>
      <c r="IJH16" s="964"/>
      <c r="IJI16" s="965"/>
      <c r="IJJ16" s="966"/>
      <c r="IJK16" s="964"/>
      <c r="IJL16" s="964"/>
      <c r="IJM16" s="965"/>
      <c r="IJN16" s="966"/>
      <c r="IJO16" s="964"/>
      <c r="IJP16" s="964"/>
      <c r="IJQ16" s="965"/>
      <c r="IJR16" s="966"/>
      <c r="IJS16" s="964"/>
      <c r="IJT16" s="964"/>
      <c r="IJU16" s="965"/>
      <c r="IJV16" s="966"/>
      <c r="IJW16" s="964"/>
      <c r="IJX16" s="964"/>
      <c r="IJY16" s="965"/>
      <c r="IJZ16" s="966"/>
      <c r="IKA16" s="964"/>
      <c r="IKB16" s="964"/>
      <c r="IKC16" s="965"/>
      <c r="IKD16" s="966"/>
      <c r="IKE16" s="964"/>
      <c r="IKF16" s="964"/>
      <c r="IKG16" s="965"/>
      <c r="IKH16" s="966"/>
      <c r="IKI16" s="964"/>
      <c r="IKJ16" s="964"/>
      <c r="IKK16" s="965"/>
      <c r="IKL16" s="966"/>
      <c r="IKM16" s="964"/>
      <c r="IKN16" s="964"/>
      <c r="IKO16" s="965"/>
      <c r="IKP16" s="966"/>
      <c r="IKQ16" s="964"/>
      <c r="IKR16" s="964"/>
      <c r="IKS16" s="965"/>
      <c r="IKT16" s="966"/>
      <c r="IKU16" s="964"/>
      <c r="IKV16" s="964"/>
      <c r="IKW16" s="965"/>
      <c r="IKX16" s="966"/>
      <c r="IKY16" s="964"/>
      <c r="IKZ16" s="964"/>
      <c r="ILA16" s="965"/>
      <c r="ILB16" s="966"/>
      <c r="ILC16" s="964"/>
      <c r="ILD16" s="964"/>
      <c r="ILE16" s="965"/>
      <c r="ILF16" s="966"/>
      <c r="ILG16" s="964"/>
      <c r="ILH16" s="964"/>
      <c r="ILI16" s="965"/>
      <c r="ILJ16" s="966"/>
      <c r="ILK16" s="964"/>
      <c r="ILL16" s="964"/>
      <c r="ILM16" s="965"/>
      <c r="ILN16" s="966"/>
      <c r="ILO16" s="964"/>
      <c r="ILP16" s="964"/>
      <c r="ILQ16" s="965"/>
      <c r="ILR16" s="966"/>
      <c r="ILS16" s="964"/>
      <c r="ILT16" s="964"/>
      <c r="ILU16" s="965"/>
      <c r="ILV16" s="966"/>
      <c r="ILW16" s="964"/>
      <c r="ILX16" s="964"/>
      <c r="ILY16" s="965"/>
      <c r="ILZ16" s="966"/>
      <c r="IMA16" s="964"/>
      <c r="IMB16" s="964"/>
      <c r="IMC16" s="965"/>
      <c r="IMD16" s="966"/>
      <c r="IME16" s="964"/>
      <c r="IMF16" s="964"/>
      <c r="IMG16" s="965"/>
      <c r="IMH16" s="966"/>
      <c r="IMI16" s="964"/>
      <c r="IMJ16" s="964"/>
      <c r="IMK16" s="965"/>
      <c r="IML16" s="966"/>
      <c r="IMM16" s="964"/>
      <c r="IMN16" s="964"/>
      <c r="IMO16" s="965"/>
      <c r="IMP16" s="966"/>
      <c r="IMQ16" s="964"/>
      <c r="IMR16" s="964"/>
      <c r="IMS16" s="965"/>
      <c r="IMT16" s="966"/>
      <c r="IMU16" s="964"/>
      <c r="IMV16" s="964"/>
      <c r="IMW16" s="965"/>
      <c r="IMX16" s="966"/>
      <c r="IMY16" s="964"/>
      <c r="IMZ16" s="964"/>
      <c r="INA16" s="965"/>
      <c r="INB16" s="966"/>
      <c r="INC16" s="964"/>
      <c r="IND16" s="964"/>
      <c r="INE16" s="965"/>
      <c r="INF16" s="966"/>
      <c r="ING16" s="964"/>
      <c r="INH16" s="964"/>
      <c r="INI16" s="965"/>
      <c r="INJ16" s="966"/>
      <c r="INK16" s="964"/>
      <c r="INL16" s="964"/>
      <c r="INM16" s="965"/>
      <c r="INN16" s="966"/>
      <c r="INO16" s="964"/>
      <c r="INP16" s="964"/>
      <c r="INQ16" s="965"/>
      <c r="INR16" s="966"/>
      <c r="INS16" s="964"/>
      <c r="INT16" s="964"/>
      <c r="INU16" s="965"/>
      <c r="INV16" s="966"/>
      <c r="INW16" s="964"/>
      <c r="INX16" s="964"/>
      <c r="INY16" s="965"/>
      <c r="INZ16" s="966"/>
      <c r="IOA16" s="964"/>
      <c r="IOB16" s="964"/>
      <c r="IOC16" s="965"/>
      <c r="IOD16" s="966"/>
      <c r="IOE16" s="964"/>
      <c r="IOF16" s="964"/>
      <c r="IOG16" s="965"/>
      <c r="IOH16" s="966"/>
      <c r="IOI16" s="964"/>
      <c r="IOJ16" s="964"/>
      <c r="IOK16" s="965"/>
      <c r="IOL16" s="966"/>
      <c r="IOM16" s="964"/>
      <c r="ION16" s="964"/>
      <c r="IOO16" s="965"/>
      <c r="IOP16" s="966"/>
      <c r="IOQ16" s="964"/>
      <c r="IOR16" s="964"/>
      <c r="IOS16" s="965"/>
      <c r="IOT16" s="966"/>
      <c r="IOU16" s="964"/>
      <c r="IOV16" s="964"/>
      <c r="IOW16" s="965"/>
      <c r="IOX16" s="966"/>
      <c r="IOY16" s="964"/>
      <c r="IOZ16" s="964"/>
      <c r="IPA16" s="965"/>
      <c r="IPB16" s="966"/>
      <c r="IPC16" s="964"/>
      <c r="IPD16" s="964"/>
      <c r="IPE16" s="965"/>
      <c r="IPF16" s="966"/>
      <c r="IPG16" s="964"/>
      <c r="IPH16" s="964"/>
      <c r="IPI16" s="965"/>
      <c r="IPJ16" s="966"/>
      <c r="IPK16" s="964"/>
      <c r="IPL16" s="964"/>
      <c r="IPM16" s="965"/>
      <c r="IPN16" s="966"/>
      <c r="IPO16" s="964"/>
      <c r="IPP16" s="964"/>
      <c r="IPQ16" s="965"/>
      <c r="IPR16" s="966"/>
      <c r="IPS16" s="964"/>
      <c r="IPT16" s="964"/>
      <c r="IPU16" s="965"/>
      <c r="IPV16" s="966"/>
      <c r="IPW16" s="964"/>
      <c r="IPX16" s="964"/>
      <c r="IPY16" s="965"/>
      <c r="IPZ16" s="966"/>
      <c r="IQA16" s="964"/>
      <c r="IQB16" s="964"/>
      <c r="IQC16" s="965"/>
      <c r="IQD16" s="966"/>
      <c r="IQE16" s="964"/>
      <c r="IQF16" s="964"/>
      <c r="IQG16" s="965"/>
      <c r="IQH16" s="966"/>
      <c r="IQI16" s="964"/>
      <c r="IQJ16" s="964"/>
      <c r="IQK16" s="965"/>
      <c r="IQL16" s="966"/>
      <c r="IQM16" s="964"/>
      <c r="IQN16" s="964"/>
      <c r="IQO16" s="965"/>
      <c r="IQP16" s="966"/>
      <c r="IQQ16" s="964"/>
      <c r="IQR16" s="964"/>
      <c r="IQS16" s="965"/>
      <c r="IQT16" s="966"/>
      <c r="IQU16" s="964"/>
      <c r="IQV16" s="964"/>
      <c r="IQW16" s="965"/>
      <c r="IQX16" s="966"/>
      <c r="IQY16" s="964"/>
      <c r="IQZ16" s="964"/>
      <c r="IRA16" s="965"/>
      <c r="IRB16" s="966"/>
      <c r="IRC16" s="964"/>
      <c r="IRD16" s="964"/>
      <c r="IRE16" s="965"/>
      <c r="IRF16" s="966"/>
      <c r="IRG16" s="964"/>
      <c r="IRH16" s="964"/>
      <c r="IRI16" s="965"/>
      <c r="IRJ16" s="966"/>
      <c r="IRK16" s="964"/>
      <c r="IRL16" s="964"/>
      <c r="IRM16" s="965"/>
      <c r="IRN16" s="966"/>
      <c r="IRO16" s="964"/>
      <c r="IRP16" s="964"/>
      <c r="IRQ16" s="965"/>
      <c r="IRR16" s="966"/>
      <c r="IRS16" s="964"/>
      <c r="IRT16" s="964"/>
      <c r="IRU16" s="965"/>
      <c r="IRV16" s="966"/>
      <c r="IRW16" s="964"/>
      <c r="IRX16" s="964"/>
      <c r="IRY16" s="965"/>
      <c r="IRZ16" s="966"/>
      <c r="ISA16" s="964"/>
      <c r="ISB16" s="964"/>
      <c r="ISC16" s="965"/>
      <c r="ISD16" s="966"/>
      <c r="ISE16" s="964"/>
      <c r="ISF16" s="964"/>
      <c r="ISG16" s="965"/>
      <c r="ISH16" s="966"/>
      <c r="ISI16" s="964"/>
      <c r="ISJ16" s="964"/>
      <c r="ISK16" s="965"/>
      <c r="ISL16" s="966"/>
      <c r="ISM16" s="964"/>
      <c r="ISN16" s="964"/>
      <c r="ISO16" s="965"/>
      <c r="ISP16" s="966"/>
      <c r="ISQ16" s="964"/>
      <c r="ISR16" s="964"/>
      <c r="ISS16" s="965"/>
      <c r="IST16" s="966"/>
      <c r="ISU16" s="964"/>
      <c r="ISV16" s="964"/>
      <c r="ISW16" s="965"/>
      <c r="ISX16" s="966"/>
      <c r="ISY16" s="964"/>
      <c r="ISZ16" s="964"/>
      <c r="ITA16" s="965"/>
      <c r="ITB16" s="966"/>
      <c r="ITC16" s="964"/>
      <c r="ITD16" s="964"/>
      <c r="ITE16" s="965"/>
      <c r="ITF16" s="966"/>
      <c r="ITG16" s="964"/>
      <c r="ITH16" s="964"/>
      <c r="ITI16" s="965"/>
      <c r="ITJ16" s="966"/>
      <c r="ITK16" s="964"/>
      <c r="ITL16" s="964"/>
      <c r="ITM16" s="965"/>
      <c r="ITN16" s="966"/>
      <c r="ITO16" s="964"/>
      <c r="ITP16" s="964"/>
      <c r="ITQ16" s="965"/>
      <c r="ITR16" s="966"/>
      <c r="ITS16" s="964"/>
      <c r="ITT16" s="964"/>
      <c r="ITU16" s="965"/>
      <c r="ITV16" s="966"/>
      <c r="ITW16" s="964"/>
      <c r="ITX16" s="964"/>
      <c r="ITY16" s="965"/>
      <c r="ITZ16" s="966"/>
      <c r="IUA16" s="964"/>
      <c r="IUB16" s="964"/>
      <c r="IUC16" s="965"/>
      <c r="IUD16" s="966"/>
      <c r="IUE16" s="964"/>
      <c r="IUF16" s="964"/>
      <c r="IUG16" s="965"/>
      <c r="IUH16" s="966"/>
      <c r="IUI16" s="964"/>
      <c r="IUJ16" s="964"/>
      <c r="IUK16" s="965"/>
      <c r="IUL16" s="966"/>
      <c r="IUM16" s="964"/>
      <c r="IUN16" s="964"/>
      <c r="IUO16" s="965"/>
      <c r="IUP16" s="966"/>
      <c r="IUQ16" s="964"/>
      <c r="IUR16" s="964"/>
      <c r="IUS16" s="965"/>
      <c r="IUT16" s="966"/>
      <c r="IUU16" s="964"/>
      <c r="IUV16" s="964"/>
      <c r="IUW16" s="965"/>
      <c r="IUX16" s="966"/>
      <c r="IUY16" s="964"/>
      <c r="IUZ16" s="964"/>
      <c r="IVA16" s="965"/>
      <c r="IVB16" s="966"/>
      <c r="IVC16" s="964"/>
      <c r="IVD16" s="964"/>
      <c r="IVE16" s="965"/>
      <c r="IVF16" s="966"/>
      <c r="IVG16" s="964"/>
      <c r="IVH16" s="964"/>
      <c r="IVI16" s="965"/>
      <c r="IVJ16" s="966"/>
      <c r="IVK16" s="964"/>
      <c r="IVL16" s="964"/>
      <c r="IVM16" s="965"/>
      <c r="IVN16" s="966"/>
      <c r="IVO16" s="964"/>
      <c r="IVP16" s="964"/>
      <c r="IVQ16" s="965"/>
      <c r="IVR16" s="966"/>
      <c r="IVS16" s="964"/>
      <c r="IVT16" s="964"/>
      <c r="IVU16" s="965"/>
      <c r="IVV16" s="966"/>
      <c r="IVW16" s="964"/>
      <c r="IVX16" s="964"/>
      <c r="IVY16" s="965"/>
      <c r="IVZ16" s="966"/>
      <c r="IWA16" s="964"/>
      <c r="IWB16" s="964"/>
      <c r="IWC16" s="965"/>
      <c r="IWD16" s="966"/>
      <c r="IWE16" s="964"/>
      <c r="IWF16" s="964"/>
      <c r="IWG16" s="965"/>
      <c r="IWH16" s="966"/>
      <c r="IWI16" s="964"/>
      <c r="IWJ16" s="964"/>
      <c r="IWK16" s="965"/>
      <c r="IWL16" s="966"/>
      <c r="IWM16" s="964"/>
      <c r="IWN16" s="964"/>
      <c r="IWO16" s="965"/>
      <c r="IWP16" s="966"/>
      <c r="IWQ16" s="964"/>
      <c r="IWR16" s="964"/>
      <c r="IWS16" s="965"/>
      <c r="IWT16" s="966"/>
      <c r="IWU16" s="964"/>
      <c r="IWV16" s="964"/>
      <c r="IWW16" s="965"/>
      <c r="IWX16" s="966"/>
      <c r="IWY16" s="964"/>
      <c r="IWZ16" s="964"/>
      <c r="IXA16" s="965"/>
      <c r="IXB16" s="966"/>
      <c r="IXC16" s="964"/>
      <c r="IXD16" s="964"/>
      <c r="IXE16" s="965"/>
      <c r="IXF16" s="966"/>
      <c r="IXG16" s="964"/>
      <c r="IXH16" s="964"/>
      <c r="IXI16" s="965"/>
      <c r="IXJ16" s="966"/>
      <c r="IXK16" s="964"/>
      <c r="IXL16" s="964"/>
      <c r="IXM16" s="965"/>
      <c r="IXN16" s="966"/>
      <c r="IXO16" s="964"/>
      <c r="IXP16" s="964"/>
      <c r="IXQ16" s="965"/>
      <c r="IXR16" s="966"/>
      <c r="IXS16" s="964"/>
      <c r="IXT16" s="964"/>
      <c r="IXU16" s="965"/>
      <c r="IXV16" s="966"/>
      <c r="IXW16" s="964"/>
      <c r="IXX16" s="964"/>
      <c r="IXY16" s="965"/>
      <c r="IXZ16" s="966"/>
      <c r="IYA16" s="964"/>
      <c r="IYB16" s="964"/>
      <c r="IYC16" s="965"/>
      <c r="IYD16" s="966"/>
      <c r="IYE16" s="964"/>
      <c r="IYF16" s="964"/>
      <c r="IYG16" s="965"/>
      <c r="IYH16" s="966"/>
      <c r="IYI16" s="964"/>
      <c r="IYJ16" s="964"/>
      <c r="IYK16" s="965"/>
      <c r="IYL16" s="966"/>
      <c r="IYM16" s="964"/>
      <c r="IYN16" s="964"/>
      <c r="IYO16" s="965"/>
      <c r="IYP16" s="966"/>
      <c r="IYQ16" s="964"/>
      <c r="IYR16" s="964"/>
      <c r="IYS16" s="965"/>
      <c r="IYT16" s="966"/>
      <c r="IYU16" s="964"/>
      <c r="IYV16" s="964"/>
      <c r="IYW16" s="965"/>
      <c r="IYX16" s="966"/>
      <c r="IYY16" s="964"/>
      <c r="IYZ16" s="964"/>
      <c r="IZA16" s="965"/>
      <c r="IZB16" s="966"/>
      <c r="IZC16" s="964"/>
      <c r="IZD16" s="964"/>
      <c r="IZE16" s="965"/>
      <c r="IZF16" s="966"/>
      <c r="IZG16" s="964"/>
      <c r="IZH16" s="964"/>
      <c r="IZI16" s="965"/>
      <c r="IZJ16" s="966"/>
      <c r="IZK16" s="964"/>
      <c r="IZL16" s="964"/>
      <c r="IZM16" s="965"/>
      <c r="IZN16" s="966"/>
      <c r="IZO16" s="964"/>
      <c r="IZP16" s="964"/>
      <c r="IZQ16" s="965"/>
      <c r="IZR16" s="966"/>
      <c r="IZS16" s="964"/>
      <c r="IZT16" s="964"/>
      <c r="IZU16" s="965"/>
      <c r="IZV16" s="966"/>
      <c r="IZW16" s="964"/>
      <c r="IZX16" s="964"/>
      <c r="IZY16" s="965"/>
      <c r="IZZ16" s="966"/>
      <c r="JAA16" s="964"/>
      <c r="JAB16" s="964"/>
      <c r="JAC16" s="965"/>
      <c r="JAD16" s="966"/>
      <c r="JAE16" s="964"/>
      <c r="JAF16" s="964"/>
      <c r="JAG16" s="965"/>
      <c r="JAH16" s="966"/>
      <c r="JAI16" s="964"/>
      <c r="JAJ16" s="964"/>
      <c r="JAK16" s="965"/>
      <c r="JAL16" s="966"/>
      <c r="JAM16" s="964"/>
      <c r="JAN16" s="964"/>
      <c r="JAO16" s="965"/>
      <c r="JAP16" s="966"/>
      <c r="JAQ16" s="964"/>
      <c r="JAR16" s="964"/>
      <c r="JAS16" s="965"/>
      <c r="JAT16" s="966"/>
      <c r="JAU16" s="964"/>
      <c r="JAV16" s="964"/>
      <c r="JAW16" s="965"/>
      <c r="JAX16" s="966"/>
      <c r="JAY16" s="964"/>
      <c r="JAZ16" s="964"/>
      <c r="JBA16" s="965"/>
      <c r="JBB16" s="966"/>
      <c r="JBC16" s="964"/>
      <c r="JBD16" s="964"/>
      <c r="JBE16" s="965"/>
      <c r="JBF16" s="966"/>
      <c r="JBG16" s="964"/>
      <c r="JBH16" s="964"/>
      <c r="JBI16" s="965"/>
      <c r="JBJ16" s="966"/>
      <c r="JBK16" s="964"/>
      <c r="JBL16" s="964"/>
      <c r="JBM16" s="965"/>
      <c r="JBN16" s="966"/>
      <c r="JBO16" s="964"/>
      <c r="JBP16" s="964"/>
      <c r="JBQ16" s="965"/>
      <c r="JBR16" s="966"/>
      <c r="JBS16" s="964"/>
      <c r="JBT16" s="964"/>
      <c r="JBU16" s="965"/>
      <c r="JBV16" s="966"/>
      <c r="JBW16" s="964"/>
      <c r="JBX16" s="964"/>
      <c r="JBY16" s="965"/>
      <c r="JBZ16" s="966"/>
      <c r="JCA16" s="964"/>
      <c r="JCB16" s="964"/>
      <c r="JCC16" s="965"/>
      <c r="JCD16" s="966"/>
      <c r="JCE16" s="964"/>
      <c r="JCF16" s="964"/>
      <c r="JCG16" s="965"/>
      <c r="JCH16" s="966"/>
      <c r="JCI16" s="964"/>
      <c r="JCJ16" s="964"/>
      <c r="JCK16" s="965"/>
      <c r="JCL16" s="966"/>
      <c r="JCM16" s="964"/>
      <c r="JCN16" s="964"/>
      <c r="JCO16" s="965"/>
      <c r="JCP16" s="966"/>
      <c r="JCQ16" s="964"/>
      <c r="JCR16" s="964"/>
      <c r="JCS16" s="965"/>
      <c r="JCT16" s="966"/>
      <c r="JCU16" s="964"/>
      <c r="JCV16" s="964"/>
      <c r="JCW16" s="965"/>
      <c r="JCX16" s="966"/>
      <c r="JCY16" s="964"/>
      <c r="JCZ16" s="964"/>
      <c r="JDA16" s="965"/>
      <c r="JDB16" s="966"/>
      <c r="JDC16" s="964"/>
      <c r="JDD16" s="964"/>
      <c r="JDE16" s="965"/>
      <c r="JDF16" s="966"/>
      <c r="JDG16" s="964"/>
      <c r="JDH16" s="964"/>
      <c r="JDI16" s="965"/>
      <c r="JDJ16" s="966"/>
      <c r="JDK16" s="964"/>
      <c r="JDL16" s="964"/>
      <c r="JDM16" s="965"/>
      <c r="JDN16" s="966"/>
      <c r="JDO16" s="964"/>
      <c r="JDP16" s="964"/>
      <c r="JDQ16" s="965"/>
      <c r="JDR16" s="966"/>
      <c r="JDS16" s="964"/>
      <c r="JDT16" s="964"/>
      <c r="JDU16" s="965"/>
      <c r="JDV16" s="966"/>
      <c r="JDW16" s="964"/>
      <c r="JDX16" s="964"/>
      <c r="JDY16" s="965"/>
      <c r="JDZ16" s="966"/>
      <c r="JEA16" s="964"/>
      <c r="JEB16" s="964"/>
      <c r="JEC16" s="965"/>
      <c r="JED16" s="966"/>
      <c r="JEE16" s="964"/>
      <c r="JEF16" s="964"/>
      <c r="JEG16" s="965"/>
      <c r="JEH16" s="966"/>
      <c r="JEI16" s="964"/>
      <c r="JEJ16" s="964"/>
      <c r="JEK16" s="965"/>
      <c r="JEL16" s="966"/>
      <c r="JEM16" s="964"/>
      <c r="JEN16" s="964"/>
      <c r="JEO16" s="965"/>
      <c r="JEP16" s="966"/>
      <c r="JEQ16" s="964"/>
      <c r="JER16" s="964"/>
      <c r="JES16" s="965"/>
      <c r="JET16" s="966"/>
      <c r="JEU16" s="964"/>
      <c r="JEV16" s="964"/>
      <c r="JEW16" s="965"/>
      <c r="JEX16" s="966"/>
      <c r="JEY16" s="964"/>
      <c r="JEZ16" s="964"/>
      <c r="JFA16" s="965"/>
      <c r="JFB16" s="966"/>
      <c r="JFC16" s="964"/>
      <c r="JFD16" s="964"/>
      <c r="JFE16" s="965"/>
      <c r="JFF16" s="966"/>
      <c r="JFG16" s="964"/>
      <c r="JFH16" s="964"/>
      <c r="JFI16" s="965"/>
      <c r="JFJ16" s="966"/>
      <c r="JFK16" s="964"/>
      <c r="JFL16" s="964"/>
      <c r="JFM16" s="965"/>
      <c r="JFN16" s="966"/>
      <c r="JFO16" s="964"/>
      <c r="JFP16" s="964"/>
      <c r="JFQ16" s="965"/>
      <c r="JFR16" s="966"/>
      <c r="JFS16" s="964"/>
      <c r="JFT16" s="964"/>
      <c r="JFU16" s="965"/>
      <c r="JFV16" s="966"/>
      <c r="JFW16" s="964"/>
      <c r="JFX16" s="964"/>
      <c r="JFY16" s="965"/>
      <c r="JFZ16" s="966"/>
      <c r="JGA16" s="964"/>
      <c r="JGB16" s="964"/>
      <c r="JGC16" s="965"/>
      <c r="JGD16" s="966"/>
      <c r="JGE16" s="964"/>
      <c r="JGF16" s="964"/>
      <c r="JGG16" s="965"/>
      <c r="JGH16" s="966"/>
      <c r="JGI16" s="964"/>
      <c r="JGJ16" s="964"/>
      <c r="JGK16" s="965"/>
      <c r="JGL16" s="966"/>
      <c r="JGM16" s="964"/>
      <c r="JGN16" s="964"/>
      <c r="JGO16" s="965"/>
      <c r="JGP16" s="966"/>
      <c r="JGQ16" s="964"/>
      <c r="JGR16" s="964"/>
      <c r="JGS16" s="965"/>
      <c r="JGT16" s="966"/>
      <c r="JGU16" s="964"/>
      <c r="JGV16" s="964"/>
      <c r="JGW16" s="965"/>
      <c r="JGX16" s="966"/>
      <c r="JGY16" s="964"/>
      <c r="JGZ16" s="964"/>
      <c r="JHA16" s="965"/>
      <c r="JHB16" s="966"/>
      <c r="JHC16" s="964"/>
      <c r="JHD16" s="964"/>
      <c r="JHE16" s="965"/>
      <c r="JHF16" s="966"/>
      <c r="JHG16" s="964"/>
      <c r="JHH16" s="964"/>
      <c r="JHI16" s="965"/>
      <c r="JHJ16" s="966"/>
      <c r="JHK16" s="964"/>
      <c r="JHL16" s="964"/>
      <c r="JHM16" s="965"/>
      <c r="JHN16" s="966"/>
      <c r="JHO16" s="964"/>
      <c r="JHP16" s="964"/>
      <c r="JHQ16" s="965"/>
      <c r="JHR16" s="966"/>
      <c r="JHS16" s="964"/>
      <c r="JHT16" s="964"/>
      <c r="JHU16" s="965"/>
      <c r="JHV16" s="966"/>
      <c r="JHW16" s="964"/>
      <c r="JHX16" s="964"/>
      <c r="JHY16" s="965"/>
      <c r="JHZ16" s="966"/>
      <c r="JIA16" s="964"/>
      <c r="JIB16" s="964"/>
      <c r="JIC16" s="965"/>
      <c r="JID16" s="966"/>
      <c r="JIE16" s="964"/>
      <c r="JIF16" s="964"/>
      <c r="JIG16" s="965"/>
      <c r="JIH16" s="966"/>
      <c r="JII16" s="964"/>
      <c r="JIJ16" s="964"/>
      <c r="JIK16" s="965"/>
      <c r="JIL16" s="966"/>
      <c r="JIM16" s="964"/>
      <c r="JIN16" s="964"/>
      <c r="JIO16" s="965"/>
      <c r="JIP16" s="966"/>
      <c r="JIQ16" s="964"/>
      <c r="JIR16" s="964"/>
      <c r="JIS16" s="965"/>
      <c r="JIT16" s="966"/>
      <c r="JIU16" s="964"/>
      <c r="JIV16" s="964"/>
      <c r="JIW16" s="965"/>
      <c r="JIX16" s="966"/>
      <c r="JIY16" s="964"/>
      <c r="JIZ16" s="964"/>
      <c r="JJA16" s="965"/>
      <c r="JJB16" s="966"/>
      <c r="JJC16" s="964"/>
      <c r="JJD16" s="964"/>
      <c r="JJE16" s="965"/>
      <c r="JJF16" s="966"/>
      <c r="JJG16" s="964"/>
      <c r="JJH16" s="964"/>
      <c r="JJI16" s="965"/>
      <c r="JJJ16" s="966"/>
      <c r="JJK16" s="964"/>
      <c r="JJL16" s="964"/>
      <c r="JJM16" s="965"/>
      <c r="JJN16" s="966"/>
      <c r="JJO16" s="964"/>
      <c r="JJP16" s="964"/>
      <c r="JJQ16" s="965"/>
      <c r="JJR16" s="966"/>
      <c r="JJS16" s="964"/>
      <c r="JJT16" s="964"/>
      <c r="JJU16" s="965"/>
      <c r="JJV16" s="966"/>
      <c r="JJW16" s="964"/>
      <c r="JJX16" s="964"/>
      <c r="JJY16" s="965"/>
      <c r="JJZ16" s="966"/>
      <c r="JKA16" s="964"/>
      <c r="JKB16" s="964"/>
      <c r="JKC16" s="965"/>
      <c r="JKD16" s="966"/>
      <c r="JKE16" s="964"/>
      <c r="JKF16" s="964"/>
      <c r="JKG16" s="965"/>
      <c r="JKH16" s="966"/>
      <c r="JKI16" s="964"/>
      <c r="JKJ16" s="964"/>
      <c r="JKK16" s="965"/>
      <c r="JKL16" s="966"/>
      <c r="JKM16" s="964"/>
      <c r="JKN16" s="964"/>
      <c r="JKO16" s="965"/>
      <c r="JKP16" s="966"/>
      <c r="JKQ16" s="964"/>
      <c r="JKR16" s="964"/>
      <c r="JKS16" s="965"/>
      <c r="JKT16" s="966"/>
      <c r="JKU16" s="964"/>
      <c r="JKV16" s="964"/>
      <c r="JKW16" s="965"/>
      <c r="JKX16" s="966"/>
      <c r="JKY16" s="964"/>
      <c r="JKZ16" s="964"/>
      <c r="JLA16" s="965"/>
      <c r="JLB16" s="966"/>
      <c r="JLC16" s="964"/>
      <c r="JLD16" s="964"/>
      <c r="JLE16" s="965"/>
      <c r="JLF16" s="966"/>
      <c r="JLG16" s="964"/>
      <c r="JLH16" s="964"/>
      <c r="JLI16" s="965"/>
      <c r="JLJ16" s="966"/>
      <c r="JLK16" s="964"/>
      <c r="JLL16" s="964"/>
      <c r="JLM16" s="965"/>
      <c r="JLN16" s="966"/>
      <c r="JLO16" s="964"/>
      <c r="JLP16" s="964"/>
      <c r="JLQ16" s="965"/>
      <c r="JLR16" s="966"/>
      <c r="JLS16" s="964"/>
      <c r="JLT16" s="964"/>
      <c r="JLU16" s="965"/>
      <c r="JLV16" s="966"/>
      <c r="JLW16" s="964"/>
      <c r="JLX16" s="964"/>
      <c r="JLY16" s="965"/>
      <c r="JLZ16" s="966"/>
      <c r="JMA16" s="964"/>
      <c r="JMB16" s="964"/>
      <c r="JMC16" s="965"/>
      <c r="JMD16" s="966"/>
      <c r="JME16" s="964"/>
      <c r="JMF16" s="964"/>
      <c r="JMG16" s="965"/>
      <c r="JMH16" s="966"/>
      <c r="JMI16" s="964"/>
      <c r="JMJ16" s="964"/>
      <c r="JMK16" s="965"/>
      <c r="JML16" s="966"/>
      <c r="JMM16" s="964"/>
      <c r="JMN16" s="964"/>
      <c r="JMO16" s="965"/>
      <c r="JMP16" s="966"/>
      <c r="JMQ16" s="964"/>
      <c r="JMR16" s="964"/>
      <c r="JMS16" s="965"/>
      <c r="JMT16" s="966"/>
      <c r="JMU16" s="964"/>
      <c r="JMV16" s="964"/>
      <c r="JMW16" s="965"/>
      <c r="JMX16" s="966"/>
      <c r="JMY16" s="964"/>
      <c r="JMZ16" s="964"/>
      <c r="JNA16" s="965"/>
      <c r="JNB16" s="966"/>
      <c r="JNC16" s="964"/>
      <c r="JND16" s="964"/>
      <c r="JNE16" s="965"/>
      <c r="JNF16" s="966"/>
      <c r="JNG16" s="964"/>
      <c r="JNH16" s="964"/>
      <c r="JNI16" s="965"/>
      <c r="JNJ16" s="966"/>
      <c r="JNK16" s="964"/>
      <c r="JNL16" s="964"/>
      <c r="JNM16" s="965"/>
      <c r="JNN16" s="966"/>
      <c r="JNO16" s="964"/>
      <c r="JNP16" s="964"/>
      <c r="JNQ16" s="965"/>
      <c r="JNR16" s="966"/>
      <c r="JNS16" s="964"/>
      <c r="JNT16" s="964"/>
      <c r="JNU16" s="965"/>
      <c r="JNV16" s="966"/>
      <c r="JNW16" s="964"/>
      <c r="JNX16" s="964"/>
      <c r="JNY16" s="965"/>
      <c r="JNZ16" s="966"/>
      <c r="JOA16" s="964"/>
      <c r="JOB16" s="964"/>
      <c r="JOC16" s="965"/>
      <c r="JOD16" s="966"/>
      <c r="JOE16" s="964"/>
      <c r="JOF16" s="964"/>
      <c r="JOG16" s="965"/>
      <c r="JOH16" s="966"/>
      <c r="JOI16" s="964"/>
      <c r="JOJ16" s="964"/>
      <c r="JOK16" s="965"/>
      <c r="JOL16" s="966"/>
      <c r="JOM16" s="964"/>
      <c r="JON16" s="964"/>
      <c r="JOO16" s="965"/>
      <c r="JOP16" s="966"/>
      <c r="JOQ16" s="964"/>
      <c r="JOR16" s="964"/>
      <c r="JOS16" s="965"/>
      <c r="JOT16" s="966"/>
      <c r="JOU16" s="964"/>
      <c r="JOV16" s="964"/>
      <c r="JOW16" s="965"/>
      <c r="JOX16" s="966"/>
      <c r="JOY16" s="964"/>
      <c r="JOZ16" s="964"/>
      <c r="JPA16" s="965"/>
      <c r="JPB16" s="966"/>
      <c r="JPC16" s="964"/>
      <c r="JPD16" s="964"/>
      <c r="JPE16" s="965"/>
      <c r="JPF16" s="966"/>
      <c r="JPG16" s="964"/>
      <c r="JPH16" s="964"/>
      <c r="JPI16" s="965"/>
      <c r="JPJ16" s="966"/>
      <c r="JPK16" s="964"/>
      <c r="JPL16" s="964"/>
      <c r="JPM16" s="965"/>
      <c r="JPN16" s="966"/>
      <c r="JPO16" s="964"/>
      <c r="JPP16" s="964"/>
      <c r="JPQ16" s="965"/>
      <c r="JPR16" s="966"/>
      <c r="JPS16" s="964"/>
      <c r="JPT16" s="964"/>
      <c r="JPU16" s="965"/>
      <c r="JPV16" s="966"/>
      <c r="JPW16" s="964"/>
      <c r="JPX16" s="964"/>
      <c r="JPY16" s="965"/>
      <c r="JPZ16" s="966"/>
      <c r="JQA16" s="964"/>
      <c r="JQB16" s="964"/>
      <c r="JQC16" s="965"/>
      <c r="JQD16" s="966"/>
      <c r="JQE16" s="964"/>
      <c r="JQF16" s="964"/>
      <c r="JQG16" s="965"/>
      <c r="JQH16" s="966"/>
      <c r="JQI16" s="964"/>
      <c r="JQJ16" s="964"/>
      <c r="JQK16" s="965"/>
      <c r="JQL16" s="966"/>
      <c r="JQM16" s="964"/>
      <c r="JQN16" s="964"/>
      <c r="JQO16" s="965"/>
      <c r="JQP16" s="966"/>
      <c r="JQQ16" s="964"/>
      <c r="JQR16" s="964"/>
      <c r="JQS16" s="965"/>
      <c r="JQT16" s="966"/>
      <c r="JQU16" s="964"/>
      <c r="JQV16" s="964"/>
      <c r="JQW16" s="965"/>
      <c r="JQX16" s="966"/>
      <c r="JQY16" s="964"/>
      <c r="JQZ16" s="964"/>
      <c r="JRA16" s="965"/>
      <c r="JRB16" s="966"/>
      <c r="JRC16" s="964"/>
      <c r="JRD16" s="964"/>
      <c r="JRE16" s="965"/>
      <c r="JRF16" s="966"/>
      <c r="JRG16" s="964"/>
      <c r="JRH16" s="964"/>
      <c r="JRI16" s="965"/>
      <c r="JRJ16" s="966"/>
      <c r="JRK16" s="964"/>
      <c r="JRL16" s="964"/>
      <c r="JRM16" s="965"/>
      <c r="JRN16" s="966"/>
      <c r="JRO16" s="964"/>
      <c r="JRP16" s="964"/>
      <c r="JRQ16" s="965"/>
      <c r="JRR16" s="966"/>
      <c r="JRS16" s="964"/>
      <c r="JRT16" s="964"/>
      <c r="JRU16" s="965"/>
      <c r="JRV16" s="966"/>
      <c r="JRW16" s="964"/>
      <c r="JRX16" s="964"/>
      <c r="JRY16" s="965"/>
      <c r="JRZ16" s="966"/>
      <c r="JSA16" s="964"/>
      <c r="JSB16" s="964"/>
      <c r="JSC16" s="965"/>
      <c r="JSD16" s="966"/>
      <c r="JSE16" s="964"/>
      <c r="JSF16" s="964"/>
      <c r="JSG16" s="965"/>
      <c r="JSH16" s="966"/>
      <c r="JSI16" s="964"/>
      <c r="JSJ16" s="964"/>
      <c r="JSK16" s="965"/>
      <c r="JSL16" s="966"/>
      <c r="JSM16" s="964"/>
      <c r="JSN16" s="964"/>
      <c r="JSO16" s="965"/>
      <c r="JSP16" s="966"/>
      <c r="JSQ16" s="964"/>
      <c r="JSR16" s="964"/>
      <c r="JSS16" s="965"/>
      <c r="JST16" s="966"/>
      <c r="JSU16" s="964"/>
      <c r="JSV16" s="964"/>
      <c r="JSW16" s="965"/>
      <c r="JSX16" s="966"/>
      <c r="JSY16" s="964"/>
      <c r="JSZ16" s="964"/>
      <c r="JTA16" s="965"/>
      <c r="JTB16" s="966"/>
      <c r="JTC16" s="964"/>
      <c r="JTD16" s="964"/>
      <c r="JTE16" s="965"/>
      <c r="JTF16" s="966"/>
      <c r="JTG16" s="964"/>
      <c r="JTH16" s="964"/>
      <c r="JTI16" s="965"/>
      <c r="JTJ16" s="966"/>
      <c r="JTK16" s="964"/>
      <c r="JTL16" s="964"/>
      <c r="JTM16" s="965"/>
      <c r="JTN16" s="966"/>
      <c r="JTO16" s="964"/>
      <c r="JTP16" s="964"/>
      <c r="JTQ16" s="965"/>
      <c r="JTR16" s="966"/>
      <c r="JTS16" s="964"/>
      <c r="JTT16" s="964"/>
      <c r="JTU16" s="965"/>
      <c r="JTV16" s="966"/>
      <c r="JTW16" s="964"/>
      <c r="JTX16" s="964"/>
      <c r="JTY16" s="965"/>
      <c r="JTZ16" s="966"/>
      <c r="JUA16" s="964"/>
      <c r="JUB16" s="964"/>
      <c r="JUC16" s="965"/>
      <c r="JUD16" s="966"/>
      <c r="JUE16" s="964"/>
      <c r="JUF16" s="964"/>
      <c r="JUG16" s="965"/>
      <c r="JUH16" s="966"/>
      <c r="JUI16" s="964"/>
      <c r="JUJ16" s="964"/>
      <c r="JUK16" s="965"/>
      <c r="JUL16" s="966"/>
      <c r="JUM16" s="964"/>
      <c r="JUN16" s="964"/>
      <c r="JUO16" s="965"/>
      <c r="JUP16" s="966"/>
      <c r="JUQ16" s="964"/>
      <c r="JUR16" s="964"/>
      <c r="JUS16" s="965"/>
      <c r="JUT16" s="966"/>
      <c r="JUU16" s="964"/>
      <c r="JUV16" s="964"/>
      <c r="JUW16" s="965"/>
      <c r="JUX16" s="966"/>
      <c r="JUY16" s="964"/>
      <c r="JUZ16" s="964"/>
      <c r="JVA16" s="965"/>
      <c r="JVB16" s="966"/>
      <c r="JVC16" s="964"/>
      <c r="JVD16" s="964"/>
      <c r="JVE16" s="965"/>
      <c r="JVF16" s="966"/>
      <c r="JVG16" s="964"/>
      <c r="JVH16" s="964"/>
      <c r="JVI16" s="965"/>
      <c r="JVJ16" s="966"/>
      <c r="JVK16" s="964"/>
      <c r="JVL16" s="964"/>
      <c r="JVM16" s="965"/>
      <c r="JVN16" s="966"/>
      <c r="JVO16" s="964"/>
      <c r="JVP16" s="964"/>
      <c r="JVQ16" s="965"/>
      <c r="JVR16" s="966"/>
      <c r="JVS16" s="964"/>
      <c r="JVT16" s="964"/>
      <c r="JVU16" s="965"/>
      <c r="JVV16" s="966"/>
      <c r="JVW16" s="964"/>
      <c r="JVX16" s="964"/>
      <c r="JVY16" s="965"/>
      <c r="JVZ16" s="966"/>
      <c r="JWA16" s="964"/>
      <c r="JWB16" s="964"/>
      <c r="JWC16" s="965"/>
      <c r="JWD16" s="966"/>
      <c r="JWE16" s="964"/>
      <c r="JWF16" s="964"/>
      <c r="JWG16" s="965"/>
      <c r="JWH16" s="966"/>
      <c r="JWI16" s="964"/>
      <c r="JWJ16" s="964"/>
      <c r="JWK16" s="965"/>
      <c r="JWL16" s="966"/>
      <c r="JWM16" s="964"/>
      <c r="JWN16" s="964"/>
      <c r="JWO16" s="965"/>
      <c r="JWP16" s="966"/>
      <c r="JWQ16" s="964"/>
      <c r="JWR16" s="964"/>
      <c r="JWS16" s="965"/>
      <c r="JWT16" s="966"/>
      <c r="JWU16" s="964"/>
      <c r="JWV16" s="964"/>
      <c r="JWW16" s="965"/>
      <c r="JWX16" s="966"/>
      <c r="JWY16" s="964"/>
      <c r="JWZ16" s="964"/>
      <c r="JXA16" s="965"/>
      <c r="JXB16" s="966"/>
      <c r="JXC16" s="964"/>
      <c r="JXD16" s="964"/>
      <c r="JXE16" s="965"/>
      <c r="JXF16" s="966"/>
      <c r="JXG16" s="964"/>
      <c r="JXH16" s="964"/>
      <c r="JXI16" s="965"/>
      <c r="JXJ16" s="966"/>
      <c r="JXK16" s="964"/>
      <c r="JXL16" s="964"/>
      <c r="JXM16" s="965"/>
      <c r="JXN16" s="966"/>
      <c r="JXO16" s="964"/>
      <c r="JXP16" s="964"/>
      <c r="JXQ16" s="965"/>
      <c r="JXR16" s="966"/>
      <c r="JXS16" s="964"/>
      <c r="JXT16" s="964"/>
      <c r="JXU16" s="965"/>
      <c r="JXV16" s="966"/>
      <c r="JXW16" s="964"/>
      <c r="JXX16" s="964"/>
      <c r="JXY16" s="965"/>
      <c r="JXZ16" s="966"/>
      <c r="JYA16" s="964"/>
      <c r="JYB16" s="964"/>
      <c r="JYC16" s="965"/>
      <c r="JYD16" s="966"/>
      <c r="JYE16" s="964"/>
      <c r="JYF16" s="964"/>
      <c r="JYG16" s="965"/>
      <c r="JYH16" s="966"/>
      <c r="JYI16" s="964"/>
      <c r="JYJ16" s="964"/>
      <c r="JYK16" s="965"/>
      <c r="JYL16" s="966"/>
      <c r="JYM16" s="964"/>
      <c r="JYN16" s="964"/>
      <c r="JYO16" s="965"/>
      <c r="JYP16" s="966"/>
      <c r="JYQ16" s="964"/>
      <c r="JYR16" s="964"/>
      <c r="JYS16" s="965"/>
      <c r="JYT16" s="966"/>
      <c r="JYU16" s="964"/>
      <c r="JYV16" s="964"/>
      <c r="JYW16" s="965"/>
      <c r="JYX16" s="966"/>
      <c r="JYY16" s="964"/>
      <c r="JYZ16" s="964"/>
      <c r="JZA16" s="965"/>
      <c r="JZB16" s="966"/>
      <c r="JZC16" s="964"/>
      <c r="JZD16" s="964"/>
      <c r="JZE16" s="965"/>
      <c r="JZF16" s="966"/>
      <c r="JZG16" s="964"/>
      <c r="JZH16" s="964"/>
      <c r="JZI16" s="965"/>
      <c r="JZJ16" s="966"/>
      <c r="JZK16" s="964"/>
      <c r="JZL16" s="964"/>
      <c r="JZM16" s="965"/>
      <c r="JZN16" s="966"/>
      <c r="JZO16" s="964"/>
      <c r="JZP16" s="964"/>
      <c r="JZQ16" s="965"/>
      <c r="JZR16" s="966"/>
      <c r="JZS16" s="964"/>
      <c r="JZT16" s="964"/>
      <c r="JZU16" s="965"/>
      <c r="JZV16" s="966"/>
      <c r="JZW16" s="964"/>
      <c r="JZX16" s="964"/>
      <c r="JZY16" s="965"/>
      <c r="JZZ16" s="966"/>
      <c r="KAA16" s="964"/>
      <c r="KAB16" s="964"/>
      <c r="KAC16" s="965"/>
      <c r="KAD16" s="966"/>
      <c r="KAE16" s="964"/>
      <c r="KAF16" s="964"/>
      <c r="KAG16" s="965"/>
      <c r="KAH16" s="966"/>
      <c r="KAI16" s="964"/>
      <c r="KAJ16" s="964"/>
      <c r="KAK16" s="965"/>
      <c r="KAL16" s="966"/>
      <c r="KAM16" s="964"/>
      <c r="KAN16" s="964"/>
      <c r="KAO16" s="965"/>
      <c r="KAP16" s="966"/>
      <c r="KAQ16" s="964"/>
      <c r="KAR16" s="964"/>
      <c r="KAS16" s="965"/>
      <c r="KAT16" s="966"/>
      <c r="KAU16" s="964"/>
      <c r="KAV16" s="964"/>
      <c r="KAW16" s="965"/>
      <c r="KAX16" s="966"/>
      <c r="KAY16" s="964"/>
      <c r="KAZ16" s="964"/>
      <c r="KBA16" s="965"/>
      <c r="KBB16" s="966"/>
      <c r="KBC16" s="964"/>
      <c r="KBD16" s="964"/>
      <c r="KBE16" s="965"/>
      <c r="KBF16" s="966"/>
      <c r="KBG16" s="964"/>
      <c r="KBH16" s="964"/>
      <c r="KBI16" s="965"/>
      <c r="KBJ16" s="966"/>
      <c r="KBK16" s="964"/>
      <c r="KBL16" s="964"/>
      <c r="KBM16" s="965"/>
      <c r="KBN16" s="966"/>
      <c r="KBO16" s="964"/>
      <c r="KBP16" s="964"/>
      <c r="KBQ16" s="965"/>
      <c r="KBR16" s="966"/>
      <c r="KBS16" s="964"/>
      <c r="KBT16" s="964"/>
      <c r="KBU16" s="965"/>
      <c r="KBV16" s="966"/>
      <c r="KBW16" s="964"/>
      <c r="KBX16" s="964"/>
      <c r="KBY16" s="965"/>
      <c r="KBZ16" s="966"/>
      <c r="KCA16" s="964"/>
      <c r="KCB16" s="964"/>
      <c r="KCC16" s="965"/>
      <c r="KCD16" s="966"/>
      <c r="KCE16" s="964"/>
      <c r="KCF16" s="964"/>
      <c r="KCG16" s="965"/>
      <c r="KCH16" s="966"/>
      <c r="KCI16" s="964"/>
      <c r="KCJ16" s="964"/>
      <c r="KCK16" s="965"/>
      <c r="KCL16" s="966"/>
      <c r="KCM16" s="964"/>
      <c r="KCN16" s="964"/>
      <c r="KCO16" s="965"/>
      <c r="KCP16" s="966"/>
      <c r="KCQ16" s="964"/>
      <c r="KCR16" s="964"/>
      <c r="KCS16" s="965"/>
      <c r="KCT16" s="966"/>
      <c r="KCU16" s="964"/>
      <c r="KCV16" s="964"/>
      <c r="KCW16" s="965"/>
      <c r="KCX16" s="966"/>
      <c r="KCY16" s="964"/>
      <c r="KCZ16" s="964"/>
      <c r="KDA16" s="965"/>
      <c r="KDB16" s="966"/>
      <c r="KDC16" s="964"/>
      <c r="KDD16" s="964"/>
      <c r="KDE16" s="965"/>
      <c r="KDF16" s="966"/>
      <c r="KDG16" s="964"/>
      <c r="KDH16" s="964"/>
      <c r="KDI16" s="965"/>
      <c r="KDJ16" s="966"/>
      <c r="KDK16" s="964"/>
      <c r="KDL16" s="964"/>
      <c r="KDM16" s="965"/>
      <c r="KDN16" s="966"/>
      <c r="KDO16" s="964"/>
      <c r="KDP16" s="964"/>
      <c r="KDQ16" s="965"/>
      <c r="KDR16" s="966"/>
      <c r="KDS16" s="964"/>
      <c r="KDT16" s="964"/>
      <c r="KDU16" s="965"/>
      <c r="KDV16" s="966"/>
      <c r="KDW16" s="964"/>
      <c r="KDX16" s="964"/>
      <c r="KDY16" s="965"/>
      <c r="KDZ16" s="966"/>
      <c r="KEA16" s="964"/>
      <c r="KEB16" s="964"/>
      <c r="KEC16" s="965"/>
      <c r="KED16" s="966"/>
      <c r="KEE16" s="964"/>
      <c r="KEF16" s="964"/>
      <c r="KEG16" s="965"/>
      <c r="KEH16" s="966"/>
      <c r="KEI16" s="964"/>
      <c r="KEJ16" s="964"/>
      <c r="KEK16" s="965"/>
      <c r="KEL16" s="966"/>
      <c r="KEM16" s="964"/>
      <c r="KEN16" s="964"/>
      <c r="KEO16" s="965"/>
      <c r="KEP16" s="966"/>
      <c r="KEQ16" s="964"/>
      <c r="KER16" s="964"/>
      <c r="KES16" s="965"/>
      <c r="KET16" s="966"/>
      <c r="KEU16" s="964"/>
      <c r="KEV16" s="964"/>
      <c r="KEW16" s="965"/>
      <c r="KEX16" s="966"/>
      <c r="KEY16" s="964"/>
      <c r="KEZ16" s="964"/>
      <c r="KFA16" s="965"/>
      <c r="KFB16" s="966"/>
      <c r="KFC16" s="964"/>
      <c r="KFD16" s="964"/>
      <c r="KFE16" s="965"/>
      <c r="KFF16" s="966"/>
      <c r="KFG16" s="964"/>
      <c r="KFH16" s="964"/>
      <c r="KFI16" s="965"/>
      <c r="KFJ16" s="966"/>
      <c r="KFK16" s="964"/>
      <c r="KFL16" s="964"/>
      <c r="KFM16" s="965"/>
      <c r="KFN16" s="966"/>
      <c r="KFO16" s="964"/>
      <c r="KFP16" s="964"/>
      <c r="KFQ16" s="965"/>
      <c r="KFR16" s="966"/>
      <c r="KFS16" s="964"/>
      <c r="KFT16" s="964"/>
      <c r="KFU16" s="965"/>
      <c r="KFV16" s="966"/>
      <c r="KFW16" s="964"/>
      <c r="KFX16" s="964"/>
      <c r="KFY16" s="965"/>
      <c r="KFZ16" s="966"/>
      <c r="KGA16" s="964"/>
      <c r="KGB16" s="964"/>
      <c r="KGC16" s="965"/>
      <c r="KGD16" s="966"/>
      <c r="KGE16" s="964"/>
      <c r="KGF16" s="964"/>
      <c r="KGG16" s="965"/>
      <c r="KGH16" s="966"/>
      <c r="KGI16" s="964"/>
      <c r="KGJ16" s="964"/>
      <c r="KGK16" s="965"/>
      <c r="KGL16" s="966"/>
      <c r="KGM16" s="964"/>
      <c r="KGN16" s="964"/>
      <c r="KGO16" s="965"/>
      <c r="KGP16" s="966"/>
      <c r="KGQ16" s="964"/>
      <c r="KGR16" s="964"/>
      <c r="KGS16" s="965"/>
      <c r="KGT16" s="966"/>
      <c r="KGU16" s="964"/>
      <c r="KGV16" s="964"/>
      <c r="KGW16" s="965"/>
      <c r="KGX16" s="966"/>
      <c r="KGY16" s="964"/>
      <c r="KGZ16" s="964"/>
      <c r="KHA16" s="965"/>
      <c r="KHB16" s="966"/>
      <c r="KHC16" s="964"/>
      <c r="KHD16" s="964"/>
      <c r="KHE16" s="965"/>
      <c r="KHF16" s="966"/>
      <c r="KHG16" s="964"/>
      <c r="KHH16" s="964"/>
      <c r="KHI16" s="965"/>
      <c r="KHJ16" s="966"/>
      <c r="KHK16" s="964"/>
      <c r="KHL16" s="964"/>
      <c r="KHM16" s="965"/>
      <c r="KHN16" s="966"/>
      <c r="KHO16" s="964"/>
      <c r="KHP16" s="964"/>
      <c r="KHQ16" s="965"/>
      <c r="KHR16" s="966"/>
      <c r="KHS16" s="964"/>
      <c r="KHT16" s="964"/>
      <c r="KHU16" s="965"/>
      <c r="KHV16" s="966"/>
      <c r="KHW16" s="964"/>
      <c r="KHX16" s="964"/>
      <c r="KHY16" s="965"/>
      <c r="KHZ16" s="966"/>
      <c r="KIA16" s="964"/>
      <c r="KIB16" s="964"/>
      <c r="KIC16" s="965"/>
      <c r="KID16" s="966"/>
      <c r="KIE16" s="964"/>
      <c r="KIF16" s="964"/>
      <c r="KIG16" s="965"/>
      <c r="KIH16" s="966"/>
      <c r="KII16" s="964"/>
      <c r="KIJ16" s="964"/>
      <c r="KIK16" s="965"/>
      <c r="KIL16" s="966"/>
      <c r="KIM16" s="964"/>
      <c r="KIN16" s="964"/>
      <c r="KIO16" s="965"/>
      <c r="KIP16" s="966"/>
      <c r="KIQ16" s="964"/>
      <c r="KIR16" s="964"/>
      <c r="KIS16" s="965"/>
      <c r="KIT16" s="966"/>
      <c r="KIU16" s="964"/>
      <c r="KIV16" s="964"/>
      <c r="KIW16" s="965"/>
      <c r="KIX16" s="966"/>
      <c r="KIY16" s="964"/>
      <c r="KIZ16" s="964"/>
      <c r="KJA16" s="965"/>
      <c r="KJB16" s="966"/>
      <c r="KJC16" s="964"/>
      <c r="KJD16" s="964"/>
      <c r="KJE16" s="965"/>
      <c r="KJF16" s="966"/>
      <c r="KJG16" s="964"/>
      <c r="KJH16" s="964"/>
      <c r="KJI16" s="965"/>
      <c r="KJJ16" s="966"/>
      <c r="KJK16" s="964"/>
      <c r="KJL16" s="964"/>
      <c r="KJM16" s="965"/>
      <c r="KJN16" s="966"/>
      <c r="KJO16" s="964"/>
      <c r="KJP16" s="964"/>
      <c r="KJQ16" s="965"/>
      <c r="KJR16" s="966"/>
      <c r="KJS16" s="964"/>
      <c r="KJT16" s="964"/>
      <c r="KJU16" s="965"/>
      <c r="KJV16" s="966"/>
      <c r="KJW16" s="964"/>
      <c r="KJX16" s="964"/>
      <c r="KJY16" s="965"/>
      <c r="KJZ16" s="966"/>
      <c r="KKA16" s="964"/>
      <c r="KKB16" s="964"/>
      <c r="KKC16" s="965"/>
      <c r="KKD16" s="966"/>
      <c r="KKE16" s="964"/>
      <c r="KKF16" s="964"/>
      <c r="KKG16" s="965"/>
      <c r="KKH16" s="966"/>
      <c r="KKI16" s="964"/>
      <c r="KKJ16" s="964"/>
      <c r="KKK16" s="965"/>
      <c r="KKL16" s="966"/>
      <c r="KKM16" s="964"/>
      <c r="KKN16" s="964"/>
      <c r="KKO16" s="965"/>
      <c r="KKP16" s="966"/>
      <c r="KKQ16" s="964"/>
      <c r="KKR16" s="964"/>
      <c r="KKS16" s="965"/>
      <c r="KKT16" s="966"/>
      <c r="KKU16" s="964"/>
      <c r="KKV16" s="964"/>
      <c r="KKW16" s="965"/>
      <c r="KKX16" s="966"/>
      <c r="KKY16" s="964"/>
      <c r="KKZ16" s="964"/>
      <c r="KLA16" s="965"/>
      <c r="KLB16" s="966"/>
      <c r="KLC16" s="964"/>
      <c r="KLD16" s="964"/>
      <c r="KLE16" s="965"/>
      <c r="KLF16" s="966"/>
      <c r="KLG16" s="964"/>
      <c r="KLH16" s="964"/>
      <c r="KLI16" s="965"/>
      <c r="KLJ16" s="966"/>
      <c r="KLK16" s="964"/>
      <c r="KLL16" s="964"/>
      <c r="KLM16" s="965"/>
      <c r="KLN16" s="966"/>
      <c r="KLO16" s="964"/>
      <c r="KLP16" s="964"/>
      <c r="KLQ16" s="965"/>
      <c r="KLR16" s="966"/>
      <c r="KLS16" s="964"/>
      <c r="KLT16" s="964"/>
      <c r="KLU16" s="965"/>
      <c r="KLV16" s="966"/>
      <c r="KLW16" s="964"/>
      <c r="KLX16" s="964"/>
      <c r="KLY16" s="965"/>
      <c r="KLZ16" s="966"/>
      <c r="KMA16" s="964"/>
      <c r="KMB16" s="964"/>
      <c r="KMC16" s="965"/>
      <c r="KMD16" s="966"/>
      <c r="KME16" s="964"/>
      <c r="KMF16" s="964"/>
      <c r="KMG16" s="965"/>
      <c r="KMH16" s="966"/>
      <c r="KMI16" s="964"/>
      <c r="KMJ16" s="964"/>
      <c r="KMK16" s="965"/>
      <c r="KML16" s="966"/>
      <c r="KMM16" s="964"/>
      <c r="KMN16" s="964"/>
      <c r="KMO16" s="965"/>
      <c r="KMP16" s="966"/>
      <c r="KMQ16" s="964"/>
      <c r="KMR16" s="964"/>
      <c r="KMS16" s="965"/>
      <c r="KMT16" s="966"/>
      <c r="KMU16" s="964"/>
      <c r="KMV16" s="964"/>
      <c r="KMW16" s="965"/>
      <c r="KMX16" s="966"/>
      <c r="KMY16" s="964"/>
      <c r="KMZ16" s="964"/>
      <c r="KNA16" s="965"/>
      <c r="KNB16" s="966"/>
      <c r="KNC16" s="964"/>
      <c r="KND16" s="964"/>
      <c r="KNE16" s="965"/>
      <c r="KNF16" s="966"/>
      <c r="KNG16" s="964"/>
      <c r="KNH16" s="964"/>
      <c r="KNI16" s="965"/>
      <c r="KNJ16" s="966"/>
      <c r="KNK16" s="964"/>
      <c r="KNL16" s="964"/>
      <c r="KNM16" s="965"/>
      <c r="KNN16" s="966"/>
      <c r="KNO16" s="964"/>
      <c r="KNP16" s="964"/>
      <c r="KNQ16" s="965"/>
      <c r="KNR16" s="966"/>
      <c r="KNS16" s="964"/>
      <c r="KNT16" s="964"/>
      <c r="KNU16" s="965"/>
      <c r="KNV16" s="966"/>
      <c r="KNW16" s="964"/>
      <c r="KNX16" s="964"/>
      <c r="KNY16" s="965"/>
      <c r="KNZ16" s="966"/>
      <c r="KOA16" s="964"/>
      <c r="KOB16" s="964"/>
      <c r="KOC16" s="965"/>
      <c r="KOD16" s="966"/>
      <c r="KOE16" s="964"/>
      <c r="KOF16" s="964"/>
      <c r="KOG16" s="965"/>
      <c r="KOH16" s="966"/>
      <c r="KOI16" s="964"/>
      <c r="KOJ16" s="964"/>
      <c r="KOK16" s="965"/>
      <c r="KOL16" s="966"/>
      <c r="KOM16" s="964"/>
      <c r="KON16" s="964"/>
      <c r="KOO16" s="965"/>
      <c r="KOP16" s="966"/>
      <c r="KOQ16" s="964"/>
      <c r="KOR16" s="964"/>
      <c r="KOS16" s="965"/>
      <c r="KOT16" s="966"/>
      <c r="KOU16" s="964"/>
      <c r="KOV16" s="964"/>
      <c r="KOW16" s="965"/>
      <c r="KOX16" s="966"/>
      <c r="KOY16" s="964"/>
      <c r="KOZ16" s="964"/>
      <c r="KPA16" s="965"/>
      <c r="KPB16" s="966"/>
      <c r="KPC16" s="964"/>
      <c r="KPD16" s="964"/>
      <c r="KPE16" s="965"/>
      <c r="KPF16" s="966"/>
      <c r="KPG16" s="964"/>
      <c r="KPH16" s="964"/>
      <c r="KPI16" s="965"/>
      <c r="KPJ16" s="966"/>
      <c r="KPK16" s="964"/>
      <c r="KPL16" s="964"/>
      <c r="KPM16" s="965"/>
      <c r="KPN16" s="966"/>
      <c r="KPO16" s="964"/>
      <c r="KPP16" s="964"/>
      <c r="KPQ16" s="965"/>
      <c r="KPR16" s="966"/>
      <c r="KPS16" s="964"/>
      <c r="KPT16" s="964"/>
      <c r="KPU16" s="965"/>
      <c r="KPV16" s="966"/>
      <c r="KPW16" s="964"/>
      <c r="KPX16" s="964"/>
      <c r="KPY16" s="965"/>
      <c r="KPZ16" s="966"/>
      <c r="KQA16" s="964"/>
      <c r="KQB16" s="964"/>
      <c r="KQC16" s="965"/>
      <c r="KQD16" s="966"/>
      <c r="KQE16" s="964"/>
      <c r="KQF16" s="964"/>
      <c r="KQG16" s="965"/>
      <c r="KQH16" s="966"/>
      <c r="KQI16" s="964"/>
      <c r="KQJ16" s="964"/>
      <c r="KQK16" s="965"/>
      <c r="KQL16" s="966"/>
      <c r="KQM16" s="964"/>
      <c r="KQN16" s="964"/>
      <c r="KQO16" s="965"/>
      <c r="KQP16" s="966"/>
      <c r="KQQ16" s="964"/>
      <c r="KQR16" s="964"/>
      <c r="KQS16" s="965"/>
      <c r="KQT16" s="966"/>
      <c r="KQU16" s="964"/>
      <c r="KQV16" s="964"/>
      <c r="KQW16" s="965"/>
      <c r="KQX16" s="966"/>
      <c r="KQY16" s="964"/>
      <c r="KQZ16" s="964"/>
      <c r="KRA16" s="965"/>
      <c r="KRB16" s="966"/>
      <c r="KRC16" s="964"/>
      <c r="KRD16" s="964"/>
      <c r="KRE16" s="965"/>
      <c r="KRF16" s="966"/>
      <c r="KRG16" s="964"/>
      <c r="KRH16" s="964"/>
      <c r="KRI16" s="965"/>
      <c r="KRJ16" s="966"/>
      <c r="KRK16" s="964"/>
      <c r="KRL16" s="964"/>
      <c r="KRM16" s="965"/>
      <c r="KRN16" s="966"/>
      <c r="KRO16" s="964"/>
      <c r="KRP16" s="964"/>
      <c r="KRQ16" s="965"/>
      <c r="KRR16" s="966"/>
      <c r="KRS16" s="964"/>
      <c r="KRT16" s="964"/>
      <c r="KRU16" s="965"/>
      <c r="KRV16" s="966"/>
      <c r="KRW16" s="964"/>
      <c r="KRX16" s="964"/>
      <c r="KRY16" s="965"/>
      <c r="KRZ16" s="966"/>
      <c r="KSA16" s="964"/>
      <c r="KSB16" s="964"/>
      <c r="KSC16" s="965"/>
      <c r="KSD16" s="966"/>
      <c r="KSE16" s="964"/>
      <c r="KSF16" s="964"/>
      <c r="KSG16" s="965"/>
      <c r="KSH16" s="966"/>
      <c r="KSI16" s="964"/>
      <c r="KSJ16" s="964"/>
      <c r="KSK16" s="965"/>
      <c r="KSL16" s="966"/>
      <c r="KSM16" s="964"/>
      <c r="KSN16" s="964"/>
      <c r="KSO16" s="965"/>
      <c r="KSP16" s="966"/>
      <c r="KSQ16" s="964"/>
      <c r="KSR16" s="964"/>
      <c r="KSS16" s="965"/>
      <c r="KST16" s="966"/>
      <c r="KSU16" s="964"/>
      <c r="KSV16" s="964"/>
      <c r="KSW16" s="965"/>
      <c r="KSX16" s="966"/>
      <c r="KSY16" s="964"/>
      <c r="KSZ16" s="964"/>
      <c r="KTA16" s="965"/>
      <c r="KTB16" s="966"/>
      <c r="KTC16" s="964"/>
      <c r="KTD16" s="964"/>
      <c r="KTE16" s="965"/>
      <c r="KTF16" s="966"/>
      <c r="KTG16" s="964"/>
      <c r="KTH16" s="964"/>
      <c r="KTI16" s="965"/>
      <c r="KTJ16" s="966"/>
      <c r="KTK16" s="964"/>
      <c r="KTL16" s="964"/>
      <c r="KTM16" s="965"/>
      <c r="KTN16" s="966"/>
      <c r="KTO16" s="964"/>
      <c r="KTP16" s="964"/>
      <c r="KTQ16" s="965"/>
      <c r="KTR16" s="966"/>
      <c r="KTS16" s="964"/>
      <c r="KTT16" s="964"/>
      <c r="KTU16" s="965"/>
      <c r="KTV16" s="966"/>
      <c r="KTW16" s="964"/>
      <c r="KTX16" s="964"/>
      <c r="KTY16" s="965"/>
      <c r="KTZ16" s="966"/>
      <c r="KUA16" s="964"/>
      <c r="KUB16" s="964"/>
      <c r="KUC16" s="965"/>
      <c r="KUD16" s="966"/>
      <c r="KUE16" s="964"/>
      <c r="KUF16" s="964"/>
      <c r="KUG16" s="965"/>
      <c r="KUH16" s="966"/>
      <c r="KUI16" s="964"/>
      <c r="KUJ16" s="964"/>
      <c r="KUK16" s="965"/>
      <c r="KUL16" s="966"/>
      <c r="KUM16" s="964"/>
      <c r="KUN16" s="964"/>
      <c r="KUO16" s="965"/>
      <c r="KUP16" s="966"/>
      <c r="KUQ16" s="964"/>
      <c r="KUR16" s="964"/>
      <c r="KUS16" s="965"/>
      <c r="KUT16" s="966"/>
      <c r="KUU16" s="964"/>
      <c r="KUV16" s="964"/>
      <c r="KUW16" s="965"/>
      <c r="KUX16" s="966"/>
      <c r="KUY16" s="964"/>
      <c r="KUZ16" s="964"/>
      <c r="KVA16" s="965"/>
      <c r="KVB16" s="966"/>
      <c r="KVC16" s="964"/>
      <c r="KVD16" s="964"/>
      <c r="KVE16" s="965"/>
      <c r="KVF16" s="966"/>
      <c r="KVG16" s="964"/>
      <c r="KVH16" s="964"/>
      <c r="KVI16" s="965"/>
      <c r="KVJ16" s="966"/>
      <c r="KVK16" s="964"/>
      <c r="KVL16" s="964"/>
      <c r="KVM16" s="965"/>
      <c r="KVN16" s="966"/>
      <c r="KVO16" s="964"/>
      <c r="KVP16" s="964"/>
      <c r="KVQ16" s="965"/>
      <c r="KVR16" s="966"/>
      <c r="KVS16" s="964"/>
      <c r="KVT16" s="964"/>
      <c r="KVU16" s="965"/>
      <c r="KVV16" s="966"/>
      <c r="KVW16" s="964"/>
      <c r="KVX16" s="964"/>
      <c r="KVY16" s="965"/>
      <c r="KVZ16" s="966"/>
      <c r="KWA16" s="964"/>
      <c r="KWB16" s="964"/>
      <c r="KWC16" s="965"/>
      <c r="KWD16" s="966"/>
      <c r="KWE16" s="964"/>
      <c r="KWF16" s="964"/>
      <c r="KWG16" s="965"/>
      <c r="KWH16" s="966"/>
      <c r="KWI16" s="964"/>
      <c r="KWJ16" s="964"/>
      <c r="KWK16" s="965"/>
      <c r="KWL16" s="966"/>
      <c r="KWM16" s="964"/>
      <c r="KWN16" s="964"/>
      <c r="KWO16" s="965"/>
      <c r="KWP16" s="966"/>
      <c r="KWQ16" s="964"/>
      <c r="KWR16" s="964"/>
      <c r="KWS16" s="965"/>
      <c r="KWT16" s="966"/>
      <c r="KWU16" s="964"/>
      <c r="KWV16" s="964"/>
      <c r="KWW16" s="965"/>
      <c r="KWX16" s="966"/>
      <c r="KWY16" s="964"/>
      <c r="KWZ16" s="964"/>
      <c r="KXA16" s="965"/>
      <c r="KXB16" s="966"/>
      <c r="KXC16" s="964"/>
      <c r="KXD16" s="964"/>
      <c r="KXE16" s="965"/>
      <c r="KXF16" s="966"/>
      <c r="KXG16" s="964"/>
      <c r="KXH16" s="964"/>
      <c r="KXI16" s="965"/>
      <c r="KXJ16" s="966"/>
      <c r="KXK16" s="964"/>
      <c r="KXL16" s="964"/>
      <c r="KXM16" s="965"/>
      <c r="KXN16" s="966"/>
      <c r="KXO16" s="964"/>
      <c r="KXP16" s="964"/>
      <c r="KXQ16" s="965"/>
      <c r="KXR16" s="966"/>
      <c r="KXS16" s="964"/>
      <c r="KXT16" s="964"/>
      <c r="KXU16" s="965"/>
      <c r="KXV16" s="966"/>
      <c r="KXW16" s="964"/>
      <c r="KXX16" s="964"/>
      <c r="KXY16" s="965"/>
      <c r="KXZ16" s="966"/>
      <c r="KYA16" s="964"/>
      <c r="KYB16" s="964"/>
      <c r="KYC16" s="965"/>
      <c r="KYD16" s="966"/>
      <c r="KYE16" s="964"/>
      <c r="KYF16" s="964"/>
      <c r="KYG16" s="965"/>
      <c r="KYH16" s="966"/>
      <c r="KYI16" s="964"/>
      <c r="KYJ16" s="964"/>
      <c r="KYK16" s="965"/>
      <c r="KYL16" s="966"/>
      <c r="KYM16" s="964"/>
      <c r="KYN16" s="964"/>
      <c r="KYO16" s="965"/>
      <c r="KYP16" s="966"/>
      <c r="KYQ16" s="964"/>
      <c r="KYR16" s="964"/>
      <c r="KYS16" s="965"/>
      <c r="KYT16" s="966"/>
      <c r="KYU16" s="964"/>
      <c r="KYV16" s="964"/>
      <c r="KYW16" s="965"/>
      <c r="KYX16" s="966"/>
      <c r="KYY16" s="964"/>
      <c r="KYZ16" s="964"/>
      <c r="KZA16" s="965"/>
      <c r="KZB16" s="966"/>
      <c r="KZC16" s="964"/>
      <c r="KZD16" s="964"/>
      <c r="KZE16" s="965"/>
      <c r="KZF16" s="966"/>
      <c r="KZG16" s="964"/>
      <c r="KZH16" s="964"/>
      <c r="KZI16" s="965"/>
      <c r="KZJ16" s="966"/>
      <c r="KZK16" s="964"/>
      <c r="KZL16" s="964"/>
      <c r="KZM16" s="965"/>
      <c r="KZN16" s="966"/>
      <c r="KZO16" s="964"/>
      <c r="KZP16" s="964"/>
      <c r="KZQ16" s="965"/>
      <c r="KZR16" s="966"/>
      <c r="KZS16" s="964"/>
      <c r="KZT16" s="964"/>
      <c r="KZU16" s="965"/>
      <c r="KZV16" s="966"/>
      <c r="KZW16" s="964"/>
      <c r="KZX16" s="964"/>
      <c r="KZY16" s="965"/>
      <c r="KZZ16" s="966"/>
      <c r="LAA16" s="964"/>
      <c r="LAB16" s="964"/>
      <c r="LAC16" s="965"/>
      <c r="LAD16" s="966"/>
      <c r="LAE16" s="964"/>
      <c r="LAF16" s="964"/>
      <c r="LAG16" s="965"/>
      <c r="LAH16" s="966"/>
      <c r="LAI16" s="964"/>
      <c r="LAJ16" s="964"/>
      <c r="LAK16" s="965"/>
      <c r="LAL16" s="966"/>
      <c r="LAM16" s="964"/>
      <c r="LAN16" s="964"/>
      <c r="LAO16" s="965"/>
      <c r="LAP16" s="966"/>
      <c r="LAQ16" s="964"/>
      <c r="LAR16" s="964"/>
      <c r="LAS16" s="965"/>
      <c r="LAT16" s="966"/>
      <c r="LAU16" s="964"/>
      <c r="LAV16" s="964"/>
      <c r="LAW16" s="965"/>
      <c r="LAX16" s="966"/>
      <c r="LAY16" s="964"/>
      <c r="LAZ16" s="964"/>
      <c r="LBA16" s="965"/>
      <c r="LBB16" s="966"/>
      <c r="LBC16" s="964"/>
      <c r="LBD16" s="964"/>
      <c r="LBE16" s="965"/>
      <c r="LBF16" s="966"/>
      <c r="LBG16" s="964"/>
      <c r="LBH16" s="964"/>
      <c r="LBI16" s="965"/>
      <c r="LBJ16" s="966"/>
      <c r="LBK16" s="964"/>
      <c r="LBL16" s="964"/>
      <c r="LBM16" s="965"/>
      <c r="LBN16" s="966"/>
      <c r="LBO16" s="964"/>
      <c r="LBP16" s="964"/>
      <c r="LBQ16" s="965"/>
      <c r="LBR16" s="966"/>
      <c r="LBS16" s="964"/>
      <c r="LBT16" s="964"/>
      <c r="LBU16" s="965"/>
      <c r="LBV16" s="966"/>
      <c r="LBW16" s="964"/>
      <c r="LBX16" s="964"/>
      <c r="LBY16" s="965"/>
      <c r="LBZ16" s="966"/>
      <c r="LCA16" s="964"/>
      <c r="LCB16" s="964"/>
      <c r="LCC16" s="965"/>
      <c r="LCD16" s="966"/>
      <c r="LCE16" s="964"/>
      <c r="LCF16" s="964"/>
      <c r="LCG16" s="965"/>
      <c r="LCH16" s="966"/>
      <c r="LCI16" s="964"/>
      <c r="LCJ16" s="964"/>
      <c r="LCK16" s="965"/>
      <c r="LCL16" s="966"/>
      <c r="LCM16" s="964"/>
      <c r="LCN16" s="964"/>
      <c r="LCO16" s="965"/>
      <c r="LCP16" s="966"/>
      <c r="LCQ16" s="964"/>
      <c r="LCR16" s="964"/>
      <c r="LCS16" s="965"/>
      <c r="LCT16" s="966"/>
      <c r="LCU16" s="964"/>
      <c r="LCV16" s="964"/>
      <c r="LCW16" s="965"/>
      <c r="LCX16" s="966"/>
      <c r="LCY16" s="964"/>
      <c r="LCZ16" s="964"/>
      <c r="LDA16" s="965"/>
      <c r="LDB16" s="966"/>
      <c r="LDC16" s="964"/>
      <c r="LDD16" s="964"/>
      <c r="LDE16" s="965"/>
      <c r="LDF16" s="966"/>
      <c r="LDG16" s="964"/>
      <c r="LDH16" s="964"/>
      <c r="LDI16" s="965"/>
      <c r="LDJ16" s="966"/>
      <c r="LDK16" s="964"/>
      <c r="LDL16" s="964"/>
      <c r="LDM16" s="965"/>
      <c r="LDN16" s="966"/>
      <c r="LDO16" s="964"/>
      <c r="LDP16" s="964"/>
      <c r="LDQ16" s="965"/>
      <c r="LDR16" s="966"/>
      <c r="LDS16" s="964"/>
      <c r="LDT16" s="964"/>
      <c r="LDU16" s="965"/>
      <c r="LDV16" s="966"/>
      <c r="LDW16" s="964"/>
      <c r="LDX16" s="964"/>
      <c r="LDY16" s="965"/>
      <c r="LDZ16" s="966"/>
      <c r="LEA16" s="964"/>
      <c r="LEB16" s="964"/>
      <c r="LEC16" s="965"/>
      <c r="LED16" s="966"/>
      <c r="LEE16" s="964"/>
      <c r="LEF16" s="964"/>
      <c r="LEG16" s="965"/>
      <c r="LEH16" s="966"/>
      <c r="LEI16" s="964"/>
      <c r="LEJ16" s="964"/>
      <c r="LEK16" s="965"/>
      <c r="LEL16" s="966"/>
      <c r="LEM16" s="964"/>
      <c r="LEN16" s="964"/>
      <c r="LEO16" s="965"/>
      <c r="LEP16" s="966"/>
      <c r="LEQ16" s="964"/>
      <c r="LER16" s="964"/>
      <c r="LES16" s="965"/>
      <c r="LET16" s="966"/>
      <c r="LEU16" s="964"/>
      <c r="LEV16" s="964"/>
      <c r="LEW16" s="965"/>
      <c r="LEX16" s="966"/>
      <c r="LEY16" s="964"/>
      <c r="LEZ16" s="964"/>
      <c r="LFA16" s="965"/>
      <c r="LFB16" s="966"/>
      <c r="LFC16" s="964"/>
      <c r="LFD16" s="964"/>
      <c r="LFE16" s="965"/>
      <c r="LFF16" s="966"/>
      <c r="LFG16" s="964"/>
      <c r="LFH16" s="964"/>
      <c r="LFI16" s="965"/>
      <c r="LFJ16" s="966"/>
      <c r="LFK16" s="964"/>
      <c r="LFL16" s="964"/>
      <c r="LFM16" s="965"/>
      <c r="LFN16" s="966"/>
      <c r="LFO16" s="964"/>
      <c r="LFP16" s="964"/>
      <c r="LFQ16" s="965"/>
      <c r="LFR16" s="966"/>
      <c r="LFS16" s="964"/>
      <c r="LFT16" s="964"/>
      <c r="LFU16" s="965"/>
      <c r="LFV16" s="966"/>
      <c r="LFW16" s="964"/>
      <c r="LFX16" s="964"/>
      <c r="LFY16" s="965"/>
      <c r="LFZ16" s="966"/>
      <c r="LGA16" s="964"/>
      <c r="LGB16" s="964"/>
      <c r="LGC16" s="965"/>
      <c r="LGD16" s="966"/>
      <c r="LGE16" s="964"/>
      <c r="LGF16" s="964"/>
      <c r="LGG16" s="965"/>
      <c r="LGH16" s="966"/>
      <c r="LGI16" s="964"/>
      <c r="LGJ16" s="964"/>
      <c r="LGK16" s="965"/>
      <c r="LGL16" s="966"/>
      <c r="LGM16" s="964"/>
      <c r="LGN16" s="964"/>
      <c r="LGO16" s="965"/>
      <c r="LGP16" s="966"/>
      <c r="LGQ16" s="964"/>
      <c r="LGR16" s="964"/>
      <c r="LGS16" s="965"/>
      <c r="LGT16" s="966"/>
      <c r="LGU16" s="964"/>
      <c r="LGV16" s="964"/>
      <c r="LGW16" s="965"/>
      <c r="LGX16" s="966"/>
      <c r="LGY16" s="964"/>
      <c r="LGZ16" s="964"/>
      <c r="LHA16" s="965"/>
      <c r="LHB16" s="966"/>
      <c r="LHC16" s="964"/>
      <c r="LHD16" s="964"/>
      <c r="LHE16" s="965"/>
      <c r="LHF16" s="966"/>
      <c r="LHG16" s="964"/>
      <c r="LHH16" s="964"/>
      <c r="LHI16" s="965"/>
      <c r="LHJ16" s="966"/>
      <c r="LHK16" s="964"/>
      <c r="LHL16" s="964"/>
      <c r="LHM16" s="965"/>
      <c r="LHN16" s="966"/>
      <c r="LHO16" s="964"/>
      <c r="LHP16" s="964"/>
      <c r="LHQ16" s="965"/>
      <c r="LHR16" s="966"/>
      <c r="LHS16" s="964"/>
      <c r="LHT16" s="964"/>
      <c r="LHU16" s="965"/>
      <c r="LHV16" s="966"/>
      <c r="LHW16" s="964"/>
      <c r="LHX16" s="964"/>
      <c r="LHY16" s="965"/>
      <c r="LHZ16" s="966"/>
      <c r="LIA16" s="964"/>
      <c r="LIB16" s="964"/>
      <c r="LIC16" s="965"/>
      <c r="LID16" s="966"/>
      <c r="LIE16" s="964"/>
      <c r="LIF16" s="964"/>
      <c r="LIG16" s="965"/>
      <c r="LIH16" s="966"/>
      <c r="LII16" s="964"/>
      <c r="LIJ16" s="964"/>
      <c r="LIK16" s="965"/>
      <c r="LIL16" s="966"/>
      <c r="LIM16" s="964"/>
      <c r="LIN16" s="964"/>
      <c r="LIO16" s="965"/>
      <c r="LIP16" s="966"/>
      <c r="LIQ16" s="964"/>
      <c r="LIR16" s="964"/>
      <c r="LIS16" s="965"/>
      <c r="LIT16" s="966"/>
      <c r="LIU16" s="964"/>
      <c r="LIV16" s="964"/>
      <c r="LIW16" s="965"/>
      <c r="LIX16" s="966"/>
      <c r="LIY16" s="964"/>
      <c r="LIZ16" s="964"/>
      <c r="LJA16" s="965"/>
      <c r="LJB16" s="966"/>
      <c r="LJC16" s="964"/>
      <c r="LJD16" s="964"/>
      <c r="LJE16" s="965"/>
      <c r="LJF16" s="966"/>
      <c r="LJG16" s="964"/>
      <c r="LJH16" s="964"/>
      <c r="LJI16" s="965"/>
      <c r="LJJ16" s="966"/>
      <c r="LJK16" s="964"/>
      <c r="LJL16" s="964"/>
      <c r="LJM16" s="965"/>
      <c r="LJN16" s="966"/>
      <c r="LJO16" s="964"/>
      <c r="LJP16" s="964"/>
      <c r="LJQ16" s="965"/>
      <c r="LJR16" s="966"/>
      <c r="LJS16" s="964"/>
      <c r="LJT16" s="964"/>
      <c r="LJU16" s="965"/>
      <c r="LJV16" s="966"/>
      <c r="LJW16" s="964"/>
      <c r="LJX16" s="964"/>
      <c r="LJY16" s="965"/>
      <c r="LJZ16" s="966"/>
      <c r="LKA16" s="964"/>
      <c r="LKB16" s="964"/>
      <c r="LKC16" s="965"/>
      <c r="LKD16" s="966"/>
      <c r="LKE16" s="964"/>
      <c r="LKF16" s="964"/>
      <c r="LKG16" s="965"/>
      <c r="LKH16" s="966"/>
      <c r="LKI16" s="964"/>
      <c r="LKJ16" s="964"/>
      <c r="LKK16" s="965"/>
      <c r="LKL16" s="966"/>
      <c r="LKM16" s="964"/>
      <c r="LKN16" s="964"/>
      <c r="LKO16" s="965"/>
      <c r="LKP16" s="966"/>
      <c r="LKQ16" s="964"/>
      <c r="LKR16" s="964"/>
      <c r="LKS16" s="965"/>
      <c r="LKT16" s="966"/>
      <c r="LKU16" s="964"/>
      <c r="LKV16" s="964"/>
      <c r="LKW16" s="965"/>
      <c r="LKX16" s="966"/>
      <c r="LKY16" s="964"/>
      <c r="LKZ16" s="964"/>
      <c r="LLA16" s="965"/>
      <c r="LLB16" s="966"/>
      <c r="LLC16" s="964"/>
      <c r="LLD16" s="964"/>
      <c r="LLE16" s="965"/>
      <c r="LLF16" s="966"/>
      <c r="LLG16" s="964"/>
      <c r="LLH16" s="964"/>
      <c r="LLI16" s="965"/>
      <c r="LLJ16" s="966"/>
      <c r="LLK16" s="964"/>
      <c r="LLL16" s="964"/>
      <c r="LLM16" s="965"/>
      <c r="LLN16" s="966"/>
      <c r="LLO16" s="964"/>
      <c r="LLP16" s="964"/>
      <c r="LLQ16" s="965"/>
      <c r="LLR16" s="966"/>
      <c r="LLS16" s="964"/>
      <c r="LLT16" s="964"/>
      <c r="LLU16" s="965"/>
      <c r="LLV16" s="966"/>
      <c r="LLW16" s="964"/>
      <c r="LLX16" s="964"/>
      <c r="LLY16" s="965"/>
      <c r="LLZ16" s="966"/>
      <c r="LMA16" s="964"/>
      <c r="LMB16" s="964"/>
      <c r="LMC16" s="965"/>
      <c r="LMD16" s="966"/>
      <c r="LME16" s="964"/>
      <c r="LMF16" s="964"/>
      <c r="LMG16" s="965"/>
      <c r="LMH16" s="966"/>
      <c r="LMI16" s="964"/>
      <c r="LMJ16" s="964"/>
      <c r="LMK16" s="965"/>
      <c r="LML16" s="966"/>
      <c r="LMM16" s="964"/>
      <c r="LMN16" s="964"/>
      <c r="LMO16" s="965"/>
      <c r="LMP16" s="966"/>
      <c r="LMQ16" s="964"/>
      <c r="LMR16" s="964"/>
      <c r="LMS16" s="965"/>
      <c r="LMT16" s="966"/>
      <c r="LMU16" s="964"/>
      <c r="LMV16" s="964"/>
      <c r="LMW16" s="965"/>
      <c r="LMX16" s="966"/>
      <c r="LMY16" s="964"/>
      <c r="LMZ16" s="964"/>
      <c r="LNA16" s="965"/>
      <c r="LNB16" s="966"/>
      <c r="LNC16" s="964"/>
      <c r="LND16" s="964"/>
      <c r="LNE16" s="965"/>
      <c r="LNF16" s="966"/>
      <c r="LNG16" s="964"/>
      <c r="LNH16" s="964"/>
      <c r="LNI16" s="965"/>
      <c r="LNJ16" s="966"/>
      <c r="LNK16" s="964"/>
      <c r="LNL16" s="964"/>
      <c r="LNM16" s="965"/>
      <c r="LNN16" s="966"/>
      <c r="LNO16" s="964"/>
      <c r="LNP16" s="964"/>
      <c r="LNQ16" s="965"/>
      <c r="LNR16" s="966"/>
      <c r="LNS16" s="964"/>
      <c r="LNT16" s="964"/>
      <c r="LNU16" s="965"/>
      <c r="LNV16" s="966"/>
      <c r="LNW16" s="964"/>
      <c r="LNX16" s="964"/>
      <c r="LNY16" s="965"/>
      <c r="LNZ16" s="966"/>
      <c r="LOA16" s="964"/>
      <c r="LOB16" s="964"/>
      <c r="LOC16" s="965"/>
      <c r="LOD16" s="966"/>
      <c r="LOE16" s="964"/>
      <c r="LOF16" s="964"/>
      <c r="LOG16" s="965"/>
      <c r="LOH16" s="966"/>
      <c r="LOI16" s="964"/>
      <c r="LOJ16" s="964"/>
      <c r="LOK16" s="965"/>
      <c r="LOL16" s="966"/>
      <c r="LOM16" s="964"/>
      <c r="LON16" s="964"/>
      <c r="LOO16" s="965"/>
      <c r="LOP16" s="966"/>
      <c r="LOQ16" s="964"/>
      <c r="LOR16" s="964"/>
      <c r="LOS16" s="965"/>
      <c r="LOT16" s="966"/>
      <c r="LOU16" s="964"/>
      <c r="LOV16" s="964"/>
      <c r="LOW16" s="965"/>
      <c r="LOX16" s="966"/>
      <c r="LOY16" s="964"/>
      <c r="LOZ16" s="964"/>
      <c r="LPA16" s="965"/>
      <c r="LPB16" s="966"/>
      <c r="LPC16" s="964"/>
      <c r="LPD16" s="964"/>
      <c r="LPE16" s="965"/>
      <c r="LPF16" s="966"/>
      <c r="LPG16" s="964"/>
      <c r="LPH16" s="964"/>
      <c r="LPI16" s="965"/>
      <c r="LPJ16" s="966"/>
      <c r="LPK16" s="964"/>
      <c r="LPL16" s="964"/>
      <c r="LPM16" s="965"/>
      <c r="LPN16" s="966"/>
      <c r="LPO16" s="964"/>
      <c r="LPP16" s="964"/>
      <c r="LPQ16" s="965"/>
      <c r="LPR16" s="966"/>
      <c r="LPS16" s="964"/>
      <c r="LPT16" s="964"/>
      <c r="LPU16" s="965"/>
      <c r="LPV16" s="966"/>
      <c r="LPW16" s="964"/>
      <c r="LPX16" s="964"/>
      <c r="LPY16" s="965"/>
      <c r="LPZ16" s="966"/>
      <c r="LQA16" s="964"/>
      <c r="LQB16" s="964"/>
      <c r="LQC16" s="965"/>
      <c r="LQD16" s="966"/>
      <c r="LQE16" s="964"/>
      <c r="LQF16" s="964"/>
      <c r="LQG16" s="965"/>
      <c r="LQH16" s="966"/>
      <c r="LQI16" s="964"/>
      <c r="LQJ16" s="964"/>
      <c r="LQK16" s="965"/>
      <c r="LQL16" s="966"/>
      <c r="LQM16" s="964"/>
      <c r="LQN16" s="964"/>
      <c r="LQO16" s="965"/>
      <c r="LQP16" s="966"/>
      <c r="LQQ16" s="964"/>
      <c r="LQR16" s="964"/>
      <c r="LQS16" s="965"/>
      <c r="LQT16" s="966"/>
      <c r="LQU16" s="964"/>
      <c r="LQV16" s="964"/>
      <c r="LQW16" s="965"/>
      <c r="LQX16" s="966"/>
      <c r="LQY16" s="964"/>
      <c r="LQZ16" s="964"/>
      <c r="LRA16" s="965"/>
      <c r="LRB16" s="966"/>
      <c r="LRC16" s="964"/>
      <c r="LRD16" s="964"/>
      <c r="LRE16" s="965"/>
      <c r="LRF16" s="966"/>
      <c r="LRG16" s="964"/>
      <c r="LRH16" s="964"/>
      <c r="LRI16" s="965"/>
      <c r="LRJ16" s="966"/>
      <c r="LRK16" s="964"/>
      <c r="LRL16" s="964"/>
      <c r="LRM16" s="965"/>
      <c r="LRN16" s="966"/>
      <c r="LRO16" s="964"/>
      <c r="LRP16" s="964"/>
      <c r="LRQ16" s="965"/>
      <c r="LRR16" s="966"/>
      <c r="LRS16" s="964"/>
      <c r="LRT16" s="964"/>
      <c r="LRU16" s="965"/>
      <c r="LRV16" s="966"/>
      <c r="LRW16" s="964"/>
      <c r="LRX16" s="964"/>
      <c r="LRY16" s="965"/>
      <c r="LRZ16" s="966"/>
      <c r="LSA16" s="964"/>
      <c r="LSB16" s="964"/>
      <c r="LSC16" s="965"/>
      <c r="LSD16" s="966"/>
      <c r="LSE16" s="964"/>
      <c r="LSF16" s="964"/>
      <c r="LSG16" s="965"/>
      <c r="LSH16" s="966"/>
      <c r="LSI16" s="964"/>
      <c r="LSJ16" s="964"/>
      <c r="LSK16" s="965"/>
      <c r="LSL16" s="966"/>
      <c r="LSM16" s="964"/>
      <c r="LSN16" s="964"/>
      <c r="LSO16" s="965"/>
      <c r="LSP16" s="966"/>
      <c r="LSQ16" s="964"/>
      <c r="LSR16" s="964"/>
      <c r="LSS16" s="965"/>
      <c r="LST16" s="966"/>
      <c r="LSU16" s="964"/>
      <c r="LSV16" s="964"/>
      <c r="LSW16" s="965"/>
      <c r="LSX16" s="966"/>
      <c r="LSY16" s="964"/>
      <c r="LSZ16" s="964"/>
      <c r="LTA16" s="965"/>
      <c r="LTB16" s="966"/>
      <c r="LTC16" s="964"/>
      <c r="LTD16" s="964"/>
      <c r="LTE16" s="965"/>
      <c r="LTF16" s="966"/>
      <c r="LTG16" s="964"/>
      <c r="LTH16" s="964"/>
      <c r="LTI16" s="965"/>
      <c r="LTJ16" s="966"/>
      <c r="LTK16" s="964"/>
      <c r="LTL16" s="964"/>
      <c r="LTM16" s="965"/>
      <c r="LTN16" s="966"/>
      <c r="LTO16" s="964"/>
      <c r="LTP16" s="964"/>
      <c r="LTQ16" s="965"/>
      <c r="LTR16" s="966"/>
      <c r="LTS16" s="964"/>
      <c r="LTT16" s="964"/>
      <c r="LTU16" s="965"/>
      <c r="LTV16" s="966"/>
      <c r="LTW16" s="964"/>
      <c r="LTX16" s="964"/>
      <c r="LTY16" s="965"/>
      <c r="LTZ16" s="966"/>
      <c r="LUA16" s="964"/>
      <c r="LUB16" s="964"/>
      <c r="LUC16" s="965"/>
      <c r="LUD16" s="966"/>
      <c r="LUE16" s="964"/>
      <c r="LUF16" s="964"/>
      <c r="LUG16" s="965"/>
      <c r="LUH16" s="966"/>
      <c r="LUI16" s="964"/>
      <c r="LUJ16" s="964"/>
      <c r="LUK16" s="965"/>
      <c r="LUL16" s="966"/>
      <c r="LUM16" s="964"/>
      <c r="LUN16" s="964"/>
      <c r="LUO16" s="965"/>
      <c r="LUP16" s="966"/>
      <c r="LUQ16" s="964"/>
      <c r="LUR16" s="964"/>
      <c r="LUS16" s="965"/>
      <c r="LUT16" s="966"/>
      <c r="LUU16" s="964"/>
      <c r="LUV16" s="964"/>
      <c r="LUW16" s="965"/>
      <c r="LUX16" s="966"/>
      <c r="LUY16" s="964"/>
      <c r="LUZ16" s="964"/>
      <c r="LVA16" s="965"/>
      <c r="LVB16" s="966"/>
      <c r="LVC16" s="964"/>
      <c r="LVD16" s="964"/>
      <c r="LVE16" s="965"/>
      <c r="LVF16" s="966"/>
      <c r="LVG16" s="964"/>
      <c r="LVH16" s="964"/>
      <c r="LVI16" s="965"/>
      <c r="LVJ16" s="966"/>
      <c r="LVK16" s="964"/>
      <c r="LVL16" s="964"/>
      <c r="LVM16" s="965"/>
      <c r="LVN16" s="966"/>
      <c r="LVO16" s="964"/>
      <c r="LVP16" s="964"/>
      <c r="LVQ16" s="965"/>
      <c r="LVR16" s="966"/>
      <c r="LVS16" s="964"/>
      <c r="LVT16" s="964"/>
      <c r="LVU16" s="965"/>
      <c r="LVV16" s="966"/>
      <c r="LVW16" s="964"/>
      <c r="LVX16" s="964"/>
      <c r="LVY16" s="965"/>
      <c r="LVZ16" s="966"/>
      <c r="LWA16" s="964"/>
      <c r="LWB16" s="964"/>
      <c r="LWC16" s="965"/>
      <c r="LWD16" s="966"/>
      <c r="LWE16" s="964"/>
      <c r="LWF16" s="964"/>
      <c r="LWG16" s="965"/>
      <c r="LWH16" s="966"/>
      <c r="LWI16" s="964"/>
      <c r="LWJ16" s="964"/>
      <c r="LWK16" s="965"/>
      <c r="LWL16" s="966"/>
      <c r="LWM16" s="964"/>
      <c r="LWN16" s="964"/>
      <c r="LWO16" s="965"/>
      <c r="LWP16" s="966"/>
      <c r="LWQ16" s="964"/>
      <c r="LWR16" s="964"/>
      <c r="LWS16" s="965"/>
      <c r="LWT16" s="966"/>
      <c r="LWU16" s="964"/>
      <c r="LWV16" s="964"/>
      <c r="LWW16" s="965"/>
      <c r="LWX16" s="966"/>
      <c r="LWY16" s="964"/>
      <c r="LWZ16" s="964"/>
      <c r="LXA16" s="965"/>
      <c r="LXB16" s="966"/>
      <c r="LXC16" s="964"/>
      <c r="LXD16" s="964"/>
      <c r="LXE16" s="965"/>
      <c r="LXF16" s="966"/>
      <c r="LXG16" s="964"/>
      <c r="LXH16" s="964"/>
      <c r="LXI16" s="965"/>
      <c r="LXJ16" s="966"/>
      <c r="LXK16" s="964"/>
      <c r="LXL16" s="964"/>
      <c r="LXM16" s="965"/>
      <c r="LXN16" s="966"/>
      <c r="LXO16" s="964"/>
      <c r="LXP16" s="964"/>
      <c r="LXQ16" s="965"/>
      <c r="LXR16" s="966"/>
      <c r="LXS16" s="964"/>
      <c r="LXT16" s="964"/>
      <c r="LXU16" s="965"/>
      <c r="LXV16" s="966"/>
      <c r="LXW16" s="964"/>
      <c r="LXX16" s="964"/>
      <c r="LXY16" s="965"/>
      <c r="LXZ16" s="966"/>
      <c r="LYA16" s="964"/>
      <c r="LYB16" s="964"/>
      <c r="LYC16" s="965"/>
      <c r="LYD16" s="966"/>
      <c r="LYE16" s="964"/>
      <c r="LYF16" s="964"/>
      <c r="LYG16" s="965"/>
      <c r="LYH16" s="966"/>
      <c r="LYI16" s="964"/>
      <c r="LYJ16" s="964"/>
      <c r="LYK16" s="965"/>
      <c r="LYL16" s="966"/>
      <c r="LYM16" s="964"/>
      <c r="LYN16" s="964"/>
      <c r="LYO16" s="965"/>
      <c r="LYP16" s="966"/>
      <c r="LYQ16" s="964"/>
      <c r="LYR16" s="964"/>
      <c r="LYS16" s="965"/>
      <c r="LYT16" s="966"/>
      <c r="LYU16" s="964"/>
      <c r="LYV16" s="964"/>
      <c r="LYW16" s="965"/>
      <c r="LYX16" s="966"/>
      <c r="LYY16" s="964"/>
      <c r="LYZ16" s="964"/>
      <c r="LZA16" s="965"/>
      <c r="LZB16" s="966"/>
      <c r="LZC16" s="964"/>
      <c r="LZD16" s="964"/>
      <c r="LZE16" s="965"/>
      <c r="LZF16" s="966"/>
      <c r="LZG16" s="964"/>
      <c r="LZH16" s="964"/>
      <c r="LZI16" s="965"/>
      <c r="LZJ16" s="966"/>
      <c r="LZK16" s="964"/>
      <c r="LZL16" s="964"/>
      <c r="LZM16" s="965"/>
      <c r="LZN16" s="966"/>
      <c r="LZO16" s="964"/>
      <c r="LZP16" s="964"/>
      <c r="LZQ16" s="965"/>
      <c r="LZR16" s="966"/>
      <c r="LZS16" s="964"/>
      <c r="LZT16" s="964"/>
      <c r="LZU16" s="965"/>
      <c r="LZV16" s="966"/>
      <c r="LZW16" s="964"/>
      <c r="LZX16" s="964"/>
      <c r="LZY16" s="965"/>
      <c r="LZZ16" s="966"/>
      <c r="MAA16" s="964"/>
      <c r="MAB16" s="964"/>
      <c r="MAC16" s="965"/>
      <c r="MAD16" s="966"/>
      <c r="MAE16" s="964"/>
      <c r="MAF16" s="964"/>
      <c r="MAG16" s="965"/>
      <c r="MAH16" s="966"/>
      <c r="MAI16" s="964"/>
      <c r="MAJ16" s="964"/>
      <c r="MAK16" s="965"/>
      <c r="MAL16" s="966"/>
      <c r="MAM16" s="964"/>
      <c r="MAN16" s="964"/>
      <c r="MAO16" s="965"/>
      <c r="MAP16" s="966"/>
      <c r="MAQ16" s="964"/>
      <c r="MAR16" s="964"/>
      <c r="MAS16" s="965"/>
      <c r="MAT16" s="966"/>
      <c r="MAU16" s="964"/>
      <c r="MAV16" s="964"/>
      <c r="MAW16" s="965"/>
      <c r="MAX16" s="966"/>
      <c r="MAY16" s="964"/>
      <c r="MAZ16" s="964"/>
      <c r="MBA16" s="965"/>
      <c r="MBB16" s="966"/>
      <c r="MBC16" s="964"/>
      <c r="MBD16" s="964"/>
      <c r="MBE16" s="965"/>
      <c r="MBF16" s="966"/>
      <c r="MBG16" s="964"/>
      <c r="MBH16" s="964"/>
      <c r="MBI16" s="965"/>
      <c r="MBJ16" s="966"/>
      <c r="MBK16" s="964"/>
      <c r="MBL16" s="964"/>
      <c r="MBM16" s="965"/>
      <c r="MBN16" s="966"/>
      <c r="MBO16" s="964"/>
      <c r="MBP16" s="964"/>
      <c r="MBQ16" s="965"/>
      <c r="MBR16" s="966"/>
      <c r="MBS16" s="964"/>
      <c r="MBT16" s="964"/>
      <c r="MBU16" s="965"/>
      <c r="MBV16" s="966"/>
      <c r="MBW16" s="964"/>
      <c r="MBX16" s="964"/>
      <c r="MBY16" s="965"/>
      <c r="MBZ16" s="966"/>
      <c r="MCA16" s="964"/>
      <c r="MCB16" s="964"/>
      <c r="MCC16" s="965"/>
      <c r="MCD16" s="966"/>
      <c r="MCE16" s="964"/>
      <c r="MCF16" s="964"/>
      <c r="MCG16" s="965"/>
      <c r="MCH16" s="966"/>
      <c r="MCI16" s="964"/>
      <c r="MCJ16" s="964"/>
      <c r="MCK16" s="965"/>
      <c r="MCL16" s="966"/>
      <c r="MCM16" s="964"/>
      <c r="MCN16" s="964"/>
      <c r="MCO16" s="965"/>
      <c r="MCP16" s="966"/>
      <c r="MCQ16" s="964"/>
      <c r="MCR16" s="964"/>
      <c r="MCS16" s="965"/>
      <c r="MCT16" s="966"/>
      <c r="MCU16" s="964"/>
      <c r="MCV16" s="964"/>
      <c r="MCW16" s="965"/>
      <c r="MCX16" s="966"/>
      <c r="MCY16" s="964"/>
      <c r="MCZ16" s="964"/>
      <c r="MDA16" s="965"/>
      <c r="MDB16" s="966"/>
      <c r="MDC16" s="964"/>
      <c r="MDD16" s="964"/>
      <c r="MDE16" s="965"/>
      <c r="MDF16" s="966"/>
      <c r="MDG16" s="964"/>
      <c r="MDH16" s="964"/>
      <c r="MDI16" s="965"/>
      <c r="MDJ16" s="966"/>
      <c r="MDK16" s="964"/>
      <c r="MDL16" s="964"/>
      <c r="MDM16" s="965"/>
      <c r="MDN16" s="966"/>
      <c r="MDO16" s="964"/>
      <c r="MDP16" s="964"/>
      <c r="MDQ16" s="965"/>
      <c r="MDR16" s="966"/>
      <c r="MDS16" s="964"/>
      <c r="MDT16" s="964"/>
      <c r="MDU16" s="965"/>
      <c r="MDV16" s="966"/>
      <c r="MDW16" s="964"/>
      <c r="MDX16" s="964"/>
      <c r="MDY16" s="965"/>
      <c r="MDZ16" s="966"/>
      <c r="MEA16" s="964"/>
      <c r="MEB16" s="964"/>
      <c r="MEC16" s="965"/>
      <c r="MED16" s="966"/>
      <c r="MEE16" s="964"/>
      <c r="MEF16" s="964"/>
      <c r="MEG16" s="965"/>
      <c r="MEH16" s="966"/>
      <c r="MEI16" s="964"/>
      <c r="MEJ16" s="964"/>
      <c r="MEK16" s="965"/>
      <c r="MEL16" s="966"/>
      <c r="MEM16" s="964"/>
      <c r="MEN16" s="964"/>
      <c r="MEO16" s="965"/>
      <c r="MEP16" s="966"/>
      <c r="MEQ16" s="964"/>
      <c r="MER16" s="964"/>
      <c r="MES16" s="965"/>
      <c r="MET16" s="966"/>
      <c r="MEU16" s="964"/>
      <c r="MEV16" s="964"/>
      <c r="MEW16" s="965"/>
      <c r="MEX16" s="966"/>
      <c r="MEY16" s="964"/>
      <c r="MEZ16" s="964"/>
      <c r="MFA16" s="965"/>
      <c r="MFB16" s="966"/>
      <c r="MFC16" s="964"/>
      <c r="MFD16" s="964"/>
      <c r="MFE16" s="965"/>
      <c r="MFF16" s="966"/>
      <c r="MFG16" s="964"/>
      <c r="MFH16" s="964"/>
      <c r="MFI16" s="965"/>
      <c r="MFJ16" s="966"/>
      <c r="MFK16" s="964"/>
      <c r="MFL16" s="964"/>
      <c r="MFM16" s="965"/>
      <c r="MFN16" s="966"/>
      <c r="MFO16" s="964"/>
      <c r="MFP16" s="964"/>
      <c r="MFQ16" s="965"/>
      <c r="MFR16" s="966"/>
      <c r="MFS16" s="964"/>
      <c r="MFT16" s="964"/>
      <c r="MFU16" s="965"/>
      <c r="MFV16" s="966"/>
      <c r="MFW16" s="964"/>
      <c r="MFX16" s="964"/>
      <c r="MFY16" s="965"/>
      <c r="MFZ16" s="966"/>
      <c r="MGA16" s="964"/>
      <c r="MGB16" s="964"/>
      <c r="MGC16" s="965"/>
      <c r="MGD16" s="966"/>
      <c r="MGE16" s="964"/>
      <c r="MGF16" s="964"/>
      <c r="MGG16" s="965"/>
      <c r="MGH16" s="966"/>
      <c r="MGI16" s="964"/>
      <c r="MGJ16" s="964"/>
      <c r="MGK16" s="965"/>
      <c r="MGL16" s="966"/>
      <c r="MGM16" s="964"/>
      <c r="MGN16" s="964"/>
      <c r="MGO16" s="965"/>
      <c r="MGP16" s="966"/>
      <c r="MGQ16" s="964"/>
      <c r="MGR16" s="964"/>
      <c r="MGS16" s="965"/>
      <c r="MGT16" s="966"/>
      <c r="MGU16" s="964"/>
      <c r="MGV16" s="964"/>
      <c r="MGW16" s="965"/>
      <c r="MGX16" s="966"/>
      <c r="MGY16" s="964"/>
      <c r="MGZ16" s="964"/>
      <c r="MHA16" s="965"/>
      <c r="MHB16" s="966"/>
      <c r="MHC16" s="964"/>
      <c r="MHD16" s="964"/>
      <c r="MHE16" s="965"/>
      <c r="MHF16" s="966"/>
      <c r="MHG16" s="964"/>
      <c r="MHH16" s="964"/>
      <c r="MHI16" s="965"/>
      <c r="MHJ16" s="966"/>
      <c r="MHK16" s="964"/>
      <c r="MHL16" s="964"/>
      <c r="MHM16" s="965"/>
      <c r="MHN16" s="966"/>
      <c r="MHO16" s="964"/>
      <c r="MHP16" s="964"/>
      <c r="MHQ16" s="965"/>
      <c r="MHR16" s="966"/>
      <c r="MHS16" s="964"/>
      <c r="MHT16" s="964"/>
      <c r="MHU16" s="965"/>
      <c r="MHV16" s="966"/>
      <c r="MHW16" s="964"/>
      <c r="MHX16" s="964"/>
      <c r="MHY16" s="965"/>
      <c r="MHZ16" s="966"/>
      <c r="MIA16" s="964"/>
      <c r="MIB16" s="964"/>
      <c r="MIC16" s="965"/>
      <c r="MID16" s="966"/>
      <c r="MIE16" s="964"/>
      <c r="MIF16" s="964"/>
      <c r="MIG16" s="965"/>
      <c r="MIH16" s="966"/>
      <c r="MII16" s="964"/>
      <c r="MIJ16" s="964"/>
      <c r="MIK16" s="965"/>
      <c r="MIL16" s="966"/>
      <c r="MIM16" s="964"/>
      <c r="MIN16" s="964"/>
      <c r="MIO16" s="965"/>
      <c r="MIP16" s="966"/>
      <c r="MIQ16" s="964"/>
      <c r="MIR16" s="964"/>
      <c r="MIS16" s="965"/>
      <c r="MIT16" s="966"/>
      <c r="MIU16" s="964"/>
      <c r="MIV16" s="964"/>
      <c r="MIW16" s="965"/>
      <c r="MIX16" s="966"/>
      <c r="MIY16" s="964"/>
      <c r="MIZ16" s="964"/>
      <c r="MJA16" s="965"/>
      <c r="MJB16" s="966"/>
      <c r="MJC16" s="964"/>
      <c r="MJD16" s="964"/>
      <c r="MJE16" s="965"/>
      <c r="MJF16" s="966"/>
      <c r="MJG16" s="964"/>
      <c r="MJH16" s="964"/>
      <c r="MJI16" s="965"/>
      <c r="MJJ16" s="966"/>
      <c r="MJK16" s="964"/>
      <c r="MJL16" s="964"/>
      <c r="MJM16" s="965"/>
      <c r="MJN16" s="966"/>
      <c r="MJO16" s="964"/>
      <c r="MJP16" s="964"/>
      <c r="MJQ16" s="965"/>
      <c r="MJR16" s="966"/>
      <c r="MJS16" s="964"/>
      <c r="MJT16" s="964"/>
      <c r="MJU16" s="965"/>
      <c r="MJV16" s="966"/>
      <c r="MJW16" s="964"/>
      <c r="MJX16" s="964"/>
      <c r="MJY16" s="965"/>
      <c r="MJZ16" s="966"/>
      <c r="MKA16" s="964"/>
      <c r="MKB16" s="964"/>
      <c r="MKC16" s="965"/>
      <c r="MKD16" s="966"/>
      <c r="MKE16" s="964"/>
      <c r="MKF16" s="964"/>
      <c r="MKG16" s="965"/>
      <c r="MKH16" s="966"/>
      <c r="MKI16" s="964"/>
      <c r="MKJ16" s="964"/>
      <c r="MKK16" s="965"/>
      <c r="MKL16" s="966"/>
      <c r="MKM16" s="964"/>
      <c r="MKN16" s="964"/>
      <c r="MKO16" s="965"/>
      <c r="MKP16" s="966"/>
      <c r="MKQ16" s="964"/>
      <c r="MKR16" s="964"/>
      <c r="MKS16" s="965"/>
      <c r="MKT16" s="966"/>
      <c r="MKU16" s="964"/>
      <c r="MKV16" s="964"/>
      <c r="MKW16" s="965"/>
      <c r="MKX16" s="966"/>
      <c r="MKY16" s="964"/>
      <c r="MKZ16" s="964"/>
      <c r="MLA16" s="965"/>
      <c r="MLB16" s="966"/>
      <c r="MLC16" s="964"/>
      <c r="MLD16" s="964"/>
      <c r="MLE16" s="965"/>
      <c r="MLF16" s="966"/>
      <c r="MLG16" s="964"/>
      <c r="MLH16" s="964"/>
      <c r="MLI16" s="965"/>
      <c r="MLJ16" s="966"/>
      <c r="MLK16" s="964"/>
      <c r="MLL16" s="964"/>
      <c r="MLM16" s="965"/>
      <c r="MLN16" s="966"/>
      <c r="MLO16" s="964"/>
      <c r="MLP16" s="964"/>
      <c r="MLQ16" s="965"/>
      <c r="MLR16" s="966"/>
      <c r="MLS16" s="964"/>
      <c r="MLT16" s="964"/>
      <c r="MLU16" s="965"/>
      <c r="MLV16" s="966"/>
      <c r="MLW16" s="964"/>
      <c r="MLX16" s="964"/>
      <c r="MLY16" s="965"/>
      <c r="MLZ16" s="966"/>
      <c r="MMA16" s="964"/>
      <c r="MMB16" s="964"/>
      <c r="MMC16" s="965"/>
      <c r="MMD16" s="966"/>
      <c r="MME16" s="964"/>
      <c r="MMF16" s="964"/>
      <c r="MMG16" s="965"/>
      <c r="MMH16" s="966"/>
      <c r="MMI16" s="964"/>
      <c r="MMJ16" s="964"/>
      <c r="MMK16" s="965"/>
      <c r="MML16" s="966"/>
      <c r="MMM16" s="964"/>
      <c r="MMN16" s="964"/>
      <c r="MMO16" s="965"/>
      <c r="MMP16" s="966"/>
      <c r="MMQ16" s="964"/>
      <c r="MMR16" s="964"/>
      <c r="MMS16" s="965"/>
      <c r="MMT16" s="966"/>
      <c r="MMU16" s="964"/>
      <c r="MMV16" s="964"/>
      <c r="MMW16" s="965"/>
      <c r="MMX16" s="966"/>
      <c r="MMY16" s="964"/>
      <c r="MMZ16" s="964"/>
      <c r="MNA16" s="965"/>
      <c r="MNB16" s="966"/>
      <c r="MNC16" s="964"/>
      <c r="MND16" s="964"/>
      <c r="MNE16" s="965"/>
      <c r="MNF16" s="966"/>
      <c r="MNG16" s="964"/>
      <c r="MNH16" s="964"/>
      <c r="MNI16" s="965"/>
      <c r="MNJ16" s="966"/>
      <c r="MNK16" s="964"/>
      <c r="MNL16" s="964"/>
      <c r="MNM16" s="965"/>
      <c r="MNN16" s="966"/>
      <c r="MNO16" s="964"/>
      <c r="MNP16" s="964"/>
      <c r="MNQ16" s="965"/>
      <c r="MNR16" s="966"/>
      <c r="MNS16" s="964"/>
      <c r="MNT16" s="964"/>
      <c r="MNU16" s="965"/>
      <c r="MNV16" s="966"/>
      <c r="MNW16" s="964"/>
      <c r="MNX16" s="964"/>
      <c r="MNY16" s="965"/>
      <c r="MNZ16" s="966"/>
      <c r="MOA16" s="964"/>
      <c r="MOB16" s="964"/>
      <c r="MOC16" s="965"/>
      <c r="MOD16" s="966"/>
      <c r="MOE16" s="964"/>
      <c r="MOF16" s="964"/>
      <c r="MOG16" s="965"/>
      <c r="MOH16" s="966"/>
      <c r="MOI16" s="964"/>
      <c r="MOJ16" s="964"/>
      <c r="MOK16" s="965"/>
      <c r="MOL16" s="966"/>
      <c r="MOM16" s="964"/>
      <c r="MON16" s="964"/>
      <c r="MOO16" s="965"/>
      <c r="MOP16" s="966"/>
      <c r="MOQ16" s="964"/>
      <c r="MOR16" s="964"/>
      <c r="MOS16" s="965"/>
      <c r="MOT16" s="966"/>
      <c r="MOU16" s="964"/>
      <c r="MOV16" s="964"/>
      <c r="MOW16" s="965"/>
      <c r="MOX16" s="966"/>
      <c r="MOY16" s="964"/>
      <c r="MOZ16" s="964"/>
      <c r="MPA16" s="965"/>
      <c r="MPB16" s="966"/>
      <c r="MPC16" s="964"/>
      <c r="MPD16" s="964"/>
      <c r="MPE16" s="965"/>
      <c r="MPF16" s="966"/>
      <c r="MPG16" s="964"/>
      <c r="MPH16" s="964"/>
      <c r="MPI16" s="965"/>
      <c r="MPJ16" s="966"/>
      <c r="MPK16" s="964"/>
      <c r="MPL16" s="964"/>
      <c r="MPM16" s="965"/>
      <c r="MPN16" s="966"/>
      <c r="MPO16" s="964"/>
      <c r="MPP16" s="964"/>
      <c r="MPQ16" s="965"/>
      <c r="MPR16" s="966"/>
      <c r="MPS16" s="964"/>
      <c r="MPT16" s="964"/>
      <c r="MPU16" s="965"/>
      <c r="MPV16" s="966"/>
      <c r="MPW16" s="964"/>
      <c r="MPX16" s="964"/>
      <c r="MPY16" s="965"/>
      <c r="MPZ16" s="966"/>
      <c r="MQA16" s="964"/>
      <c r="MQB16" s="964"/>
      <c r="MQC16" s="965"/>
      <c r="MQD16" s="966"/>
      <c r="MQE16" s="964"/>
      <c r="MQF16" s="964"/>
      <c r="MQG16" s="965"/>
      <c r="MQH16" s="966"/>
      <c r="MQI16" s="964"/>
      <c r="MQJ16" s="964"/>
      <c r="MQK16" s="965"/>
      <c r="MQL16" s="966"/>
      <c r="MQM16" s="964"/>
      <c r="MQN16" s="964"/>
      <c r="MQO16" s="965"/>
      <c r="MQP16" s="966"/>
      <c r="MQQ16" s="964"/>
      <c r="MQR16" s="964"/>
      <c r="MQS16" s="965"/>
      <c r="MQT16" s="966"/>
      <c r="MQU16" s="964"/>
      <c r="MQV16" s="964"/>
      <c r="MQW16" s="965"/>
      <c r="MQX16" s="966"/>
      <c r="MQY16" s="964"/>
      <c r="MQZ16" s="964"/>
      <c r="MRA16" s="965"/>
      <c r="MRB16" s="966"/>
      <c r="MRC16" s="964"/>
      <c r="MRD16" s="964"/>
      <c r="MRE16" s="965"/>
      <c r="MRF16" s="966"/>
      <c r="MRG16" s="964"/>
      <c r="MRH16" s="964"/>
      <c r="MRI16" s="965"/>
      <c r="MRJ16" s="966"/>
      <c r="MRK16" s="964"/>
      <c r="MRL16" s="964"/>
      <c r="MRM16" s="965"/>
      <c r="MRN16" s="966"/>
      <c r="MRO16" s="964"/>
      <c r="MRP16" s="964"/>
      <c r="MRQ16" s="965"/>
      <c r="MRR16" s="966"/>
      <c r="MRS16" s="964"/>
      <c r="MRT16" s="964"/>
      <c r="MRU16" s="965"/>
      <c r="MRV16" s="966"/>
      <c r="MRW16" s="964"/>
      <c r="MRX16" s="964"/>
      <c r="MRY16" s="965"/>
      <c r="MRZ16" s="966"/>
      <c r="MSA16" s="964"/>
      <c r="MSB16" s="964"/>
      <c r="MSC16" s="965"/>
      <c r="MSD16" s="966"/>
      <c r="MSE16" s="964"/>
      <c r="MSF16" s="964"/>
      <c r="MSG16" s="965"/>
      <c r="MSH16" s="966"/>
      <c r="MSI16" s="964"/>
      <c r="MSJ16" s="964"/>
      <c r="MSK16" s="965"/>
      <c r="MSL16" s="966"/>
      <c r="MSM16" s="964"/>
      <c r="MSN16" s="964"/>
      <c r="MSO16" s="965"/>
      <c r="MSP16" s="966"/>
      <c r="MSQ16" s="964"/>
      <c r="MSR16" s="964"/>
      <c r="MSS16" s="965"/>
      <c r="MST16" s="966"/>
      <c r="MSU16" s="964"/>
      <c r="MSV16" s="964"/>
      <c r="MSW16" s="965"/>
      <c r="MSX16" s="966"/>
      <c r="MSY16" s="964"/>
      <c r="MSZ16" s="964"/>
      <c r="MTA16" s="965"/>
      <c r="MTB16" s="966"/>
      <c r="MTC16" s="964"/>
      <c r="MTD16" s="964"/>
      <c r="MTE16" s="965"/>
      <c r="MTF16" s="966"/>
      <c r="MTG16" s="964"/>
      <c r="MTH16" s="964"/>
      <c r="MTI16" s="965"/>
      <c r="MTJ16" s="966"/>
      <c r="MTK16" s="964"/>
      <c r="MTL16" s="964"/>
      <c r="MTM16" s="965"/>
      <c r="MTN16" s="966"/>
      <c r="MTO16" s="964"/>
      <c r="MTP16" s="964"/>
      <c r="MTQ16" s="965"/>
      <c r="MTR16" s="966"/>
      <c r="MTS16" s="964"/>
      <c r="MTT16" s="964"/>
      <c r="MTU16" s="965"/>
      <c r="MTV16" s="966"/>
      <c r="MTW16" s="964"/>
      <c r="MTX16" s="964"/>
      <c r="MTY16" s="965"/>
      <c r="MTZ16" s="966"/>
      <c r="MUA16" s="964"/>
      <c r="MUB16" s="964"/>
      <c r="MUC16" s="965"/>
      <c r="MUD16" s="966"/>
      <c r="MUE16" s="964"/>
      <c r="MUF16" s="964"/>
      <c r="MUG16" s="965"/>
      <c r="MUH16" s="966"/>
      <c r="MUI16" s="964"/>
      <c r="MUJ16" s="964"/>
      <c r="MUK16" s="965"/>
      <c r="MUL16" s="966"/>
      <c r="MUM16" s="964"/>
      <c r="MUN16" s="964"/>
      <c r="MUO16" s="965"/>
      <c r="MUP16" s="966"/>
      <c r="MUQ16" s="964"/>
      <c r="MUR16" s="964"/>
      <c r="MUS16" s="965"/>
      <c r="MUT16" s="966"/>
      <c r="MUU16" s="964"/>
      <c r="MUV16" s="964"/>
      <c r="MUW16" s="965"/>
      <c r="MUX16" s="966"/>
      <c r="MUY16" s="964"/>
      <c r="MUZ16" s="964"/>
      <c r="MVA16" s="965"/>
      <c r="MVB16" s="966"/>
      <c r="MVC16" s="964"/>
      <c r="MVD16" s="964"/>
      <c r="MVE16" s="965"/>
      <c r="MVF16" s="966"/>
      <c r="MVG16" s="964"/>
      <c r="MVH16" s="964"/>
      <c r="MVI16" s="965"/>
      <c r="MVJ16" s="966"/>
      <c r="MVK16" s="964"/>
      <c r="MVL16" s="964"/>
      <c r="MVM16" s="965"/>
      <c r="MVN16" s="966"/>
      <c r="MVO16" s="964"/>
      <c r="MVP16" s="964"/>
      <c r="MVQ16" s="965"/>
      <c r="MVR16" s="966"/>
      <c r="MVS16" s="964"/>
      <c r="MVT16" s="964"/>
      <c r="MVU16" s="965"/>
      <c r="MVV16" s="966"/>
      <c r="MVW16" s="964"/>
      <c r="MVX16" s="964"/>
      <c r="MVY16" s="965"/>
      <c r="MVZ16" s="966"/>
      <c r="MWA16" s="964"/>
      <c r="MWB16" s="964"/>
      <c r="MWC16" s="965"/>
      <c r="MWD16" s="966"/>
      <c r="MWE16" s="964"/>
      <c r="MWF16" s="964"/>
      <c r="MWG16" s="965"/>
      <c r="MWH16" s="966"/>
      <c r="MWI16" s="964"/>
      <c r="MWJ16" s="964"/>
      <c r="MWK16" s="965"/>
      <c r="MWL16" s="966"/>
      <c r="MWM16" s="964"/>
      <c r="MWN16" s="964"/>
      <c r="MWO16" s="965"/>
      <c r="MWP16" s="966"/>
      <c r="MWQ16" s="964"/>
      <c r="MWR16" s="964"/>
      <c r="MWS16" s="965"/>
      <c r="MWT16" s="966"/>
      <c r="MWU16" s="964"/>
      <c r="MWV16" s="964"/>
      <c r="MWW16" s="965"/>
      <c r="MWX16" s="966"/>
      <c r="MWY16" s="964"/>
      <c r="MWZ16" s="964"/>
      <c r="MXA16" s="965"/>
      <c r="MXB16" s="966"/>
      <c r="MXC16" s="964"/>
      <c r="MXD16" s="964"/>
      <c r="MXE16" s="965"/>
      <c r="MXF16" s="966"/>
      <c r="MXG16" s="964"/>
      <c r="MXH16" s="964"/>
      <c r="MXI16" s="965"/>
      <c r="MXJ16" s="966"/>
      <c r="MXK16" s="964"/>
      <c r="MXL16" s="964"/>
      <c r="MXM16" s="965"/>
      <c r="MXN16" s="966"/>
      <c r="MXO16" s="964"/>
      <c r="MXP16" s="964"/>
      <c r="MXQ16" s="965"/>
      <c r="MXR16" s="966"/>
      <c r="MXS16" s="964"/>
      <c r="MXT16" s="964"/>
      <c r="MXU16" s="965"/>
      <c r="MXV16" s="966"/>
      <c r="MXW16" s="964"/>
      <c r="MXX16" s="964"/>
      <c r="MXY16" s="965"/>
      <c r="MXZ16" s="966"/>
      <c r="MYA16" s="964"/>
      <c r="MYB16" s="964"/>
      <c r="MYC16" s="965"/>
      <c r="MYD16" s="966"/>
      <c r="MYE16" s="964"/>
      <c r="MYF16" s="964"/>
      <c r="MYG16" s="965"/>
      <c r="MYH16" s="966"/>
      <c r="MYI16" s="964"/>
      <c r="MYJ16" s="964"/>
      <c r="MYK16" s="965"/>
      <c r="MYL16" s="966"/>
      <c r="MYM16" s="964"/>
      <c r="MYN16" s="964"/>
      <c r="MYO16" s="965"/>
      <c r="MYP16" s="966"/>
      <c r="MYQ16" s="964"/>
      <c r="MYR16" s="964"/>
      <c r="MYS16" s="965"/>
      <c r="MYT16" s="966"/>
      <c r="MYU16" s="964"/>
      <c r="MYV16" s="964"/>
      <c r="MYW16" s="965"/>
      <c r="MYX16" s="966"/>
      <c r="MYY16" s="964"/>
      <c r="MYZ16" s="964"/>
      <c r="MZA16" s="965"/>
      <c r="MZB16" s="966"/>
      <c r="MZC16" s="964"/>
      <c r="MZD16" s="964"/>
      <c r="MZE16" s="965"/>
      <c r="MZF16" s="966"/>
      <c r="MZG16" s="964"/>
      <c r="MZH16" s="964"/>
      <c r="MZI16" s="965"/>
      <c r="MZJ16" s="966"/>
      <c r="MZK16" s="964"/>
      <c r="MZL16" s="964"/>
      <c r="MZM16" s="965"/>
      <c r="MZN16" s="966"/>
      <c r="MZO16" s="964"/>
      <c r="MZP16" s="964"/>
      <c r="MZQ16" s="965"/>
      <c r="MZR16" s="966"/>
      <c r="MZS16" s="964"/>
      <c r="MZT16" s="964"/>
      <c r="MZU16" s="965"/>
      <c r="MZV16" s="966"/>
      <c r="MZW16" s="964"/>
      <c r="MZX16" s="964"/>
      <c r="MZY16" s="965"/>
      <c r="MZZ16" s="966"/>
      <c r="NAA16" s="964"/>
      <c r="NAB16" s="964"/>
      <c r="NAC16" s="965"/>
      <c r="NAD16" s="966"/>
      <c r="NAE16" s="964"/>
      <c r="NAF16" s="964"/>
      <c r="NAG16" s="965"/>
      <c r="NAH16" s="966"/>
      <c r="NAI16" s="964"/>
      <c r="NAJ16" s="964"/>
      <c r="NAK16" s="965"/>
      <c r="NAL16" s="966"/>
      <c r="NAM16" s="964"/>
      <c r="NAN16" s="964"/>
      <c r="NAO16" s="965"/>
      <c r="NAP16" s="966"/>
      <c r="NAQ16" s="964"/>
      <c r="NAR16" s="964"/>
      <c r="NAS16" s="965"/>
      <c r="NAT16" s="966"/>
      <c r="NAU16" s="964"/>
      <c r="NAV16" s="964"/>
      <c r="NAW16" s="965"/>
      <c r="NAX16" s="966"/>
      <c r="NAY16" s="964"/>
      <c r="NAZ16" s="964"/>
      <c r="NBA16" s="965"/>
      <c r="NBB16" s="966"/>
      <c r="NBC16" s="964"/>
      <c r="NBD16" s="964"/>
      <c r="NBE16" s="965"/>
      <c r="NBF16" s="966"/>
      <c r="NBG16" s="964"/>
      <c r="NBH16" s="964"/>
      <c r="NBI16" s="965"/>
      <c r="NBJ16" s="966"/>
      <c r="NBK16" s="964"/>
      <c r="NBL16" s="964"/>
      <c r="NBM16" s="965"/>
      <c r="NBN16" s="966"/>
      <c r="NBO16" s="964"/>
      <c r="NBP16" s="964"/>
      <c r="NBQ16" s="965"/>
      <c r="NBR16" s="966"/>
      <c r="NBS16" s="964"/>
      <c r="NBT16" s="964"/>
      <c r="NBU16" s="965"/>
      <c r="NBV16" s="966"/>
      <c r="NBW16" s="964"/>
      <c r="NBX16" s="964"/>
      <c r="NBY16" s="965"/>
      <c r="NBZ16" s="966"/>
      <c r="NCA16" s="964"/>
      <c r="NCB16" s="964"/>
      <c r="NCC16" s="965"/>
      <c r="NCD16" s="966"/>
      <c r="NCE16" s="964"/>
      <c r="NCF16" s="964"/>
      <c r="NCG16" s="965"/>
      <c r="NCH16" s="966"/>
      <c r="NCI16" s="964"/>
      <c r="NCJ16" s="964"/>
      <c r="NCK16" s="965"/>
      <c r="NCL16" s="966"/>
      <c r="NCM16" s="964"/>
      <c r="NCN16" s="964"/>
      <c r="NCO16" s="965"/>
      <c r="NCP16" s="966"/>
      <c r="NCQ16" s="964"/>
      <c r="NCR16" s="964"/>
      <c r="NCS16" s="965"/>
      <c r="NCT16" s="966"/>
      <c r="NCU16" s="964"/>
      <c r="NCV16" s="964"/>
      <c r="NCW16" s="965"/>
      <c r="NCX16" s="966"/>
      <c r="NCY16" s="964"/>
      <c r="NCZ16" s="964"/>
      <c r="NDA16" s="965"/>
      <c r="NDB16" s="966"/>
      <c r="NDC16" s="964"/>
      <c r="NDD16" s="964"/>
      <c r="NDE16" s="965"/>
      <c r="NDF16" s="966"/>
      <c r="NDG16" s="964"/>
      <c r="NDH16" s="964"/>
      <c r="NDI16" s="965"/>
      <c r="NDJ16" s="966"/>
      <c r="NDK16" s="964"/>
      <c r="NDL16" s="964"/>
      <c r="NDM16" s="965"/>
      <c r="NDN16" s="966"/>
      <c r="NDO16" s="964"/>
      <c r="NDP16" s="964"/>
      <c r="NDQ16" s="965"/>
      <c r="NDR16" s="966"/>
      <c r="NDS16" s="964"/>
      <c r="NDT16" s="964"/>
      <c r="NDU16" s="965"/>
      <c r="NDV16" s="966"/>
      <c r="NDW16" s="964"/>
      <c r="NDX16" s="964"/>
      <c r="NDY16" s="965"/>
      <c r="NDZ16" s="966"/>
      <c r="NEA16" s="964"/>
      <c r="NEB16" s="964"/>
      <c r="NEC16" s="965"/>
      <c r="NED16" s="966"/>
      <c r="NEE16" s="964"/>
      <c r="NEF16" s="964"/>
      <c r="NEG16" s="965"/>
      <c r="NEH16" s="966"/>
      <c r="NEI16" s="964"/>
      <c r="NEJ16" s="964"/>
      <c r="NEK16" s="965"/>
      <c r="NEL16" s="966"/>
      <c r="NEM16" s="964"/>
      <c r="NEN16" s="964"/>
      <c r="NEO16" s="965"/>
      <c r="NEP16" s="966"/>
      <c r="NEQ16" s="964"/>
      <c r="NER16" s="964"/>
      <c r="NES16" s="965"/>
      <c r="NET16" s="966"/>
      <c r="NEU16" s="964"/>
      <c r="NEV16" s="964"/>
      <c r="NEW16" s="965"/>
      <c r="NEX16" s="966"/>
      <c r="NEY16" s="964"/>
      <c r="NEZ16" s="964"/>
      <c r="NFA16" s="965"/>
      <c r="NFB16" s="966"/>
      <c r="NFC16" s="964"/>
      <c r="NFD16" s="964"/>
      <c r="NFE16" s="965"/>
      <c r="NFF16" s="966"/>
      <c r="NFG16" s="964"/>
      <c r="NFH16" s="964"/>
      <c r="NFI16" s="965"/>
      <c r="NFJ16" s="966"/>
      <c r="NFK16" s="964"/>
      <c r="NFL16" s="964"/>
      <c r="NFM16" s="965"/>
      <c r="NFN16" s="966"/>
      <c r="NFO16" s="964"/>
      <c r="NFP16" s="964"/>
      <c r="NFQ16" s="965"/>
      <c r="NFR16" s="966"/>
      <c r="NFS16" s="964"/>
      <c r="NFT16" s="964"/>
      <c r="NFU16" s="965"/>
      <c r="NFV16" s="966"/>
      <c r="NFW16" s="964"/>
      <c r="NFX16" s="964"/>
      <c r="NFY16" s="965"/>
      <c r="NFZ16" s="966"/>
      <c r="NGA16" s="964"/>
      <c r="NGB16" s="964"/>
      <c r="NGC16" s="965"/>
      <c r="NGD16" s="966"/>
      <c r="NGE16" s="964"/>
      <c r="NGF16" s="964"/>
      <c r="NGG16" s="965"/>
      <c r="NGH16" s="966"/>
      <c r="NGI16" s="964"/>
      <c r="NGJ16" s="964"/>
      <c r="NGK16" s="965"/>
      <c r="NGL16" s="966"/>
      <c r="NGM16" s="964"/>
      <c r="NGN16" s="964"/>
      <c r="NGO16" s="965"/>
      <c r="NGP16" s="966"/>
      <c r="NGQ16" s="964"/>
      <c r="NGR16" s="964"/>
      <c r="NGS16" s="965"/>
      <c r="NGT16" s="966"/>
      <c r="NGU16" s="964"/>
      <c r="NGV16" s="964"/>
      <c r="NGW16" s="965"/>
      <c r="NGX16" s="966"/>
      <c r="NGY16" s="964"/>
      <c r="NGZ16" s="964"/>
      <c r="NHA16" s="965"/>
      <c r="NHB16" s="966"/>
      <c r="NHC16" s="964"/>
      <c r="NHD16" s="964"/>
      <c r="NHE16" s="965"/>
      <c r="NHF16" s="966"/>
      <c r="NHG16" s="964"/>
      <c r="NHH16" s="964"/>
      <c r="NHI16" s="965"/>
      <c r="NHJ16" s="966"/>
      <c r="NHK16" s="964"/>
      <c r="NHL16" s="964"/>
      <c r="NHM16" s="965"/>
      <c r="NHN16" s="966"/>
      <c r="NHO16" s="964"/>
      <c r="NHP16" s="964"/>
      <c r="NHQ16" s="965"/>
      <c r="NHR16" s="966"/>
      <c r="NHS16" s="964"/>
      <c r="NHT16" s="964"/>
      <c r="NHU16" s="965"/>
      <c r="NHV16" s="966"/>
      <c r="NHW16" s="964"/>
      <c r="NHX16" s="964"/>
      <c r="NHY16" s="965"/>
      <c r="NHZ16" s="966"/>
      <c r="NIA16" s="964"/>
      <c r="NIB16" s="964"/>
      <c r="NIC16" s="965"/>
      <c r="NID16" s="966"/>
      <c r="NIE16" s="964"/>
      <c r="NIF16" s="964"/>
      <c r="NIG16" s="965"/>
      <c r="NIH16" s="966"/>
      <c r="NII16" s="964"/>
      <c r="NIJ16" s="964"/>
      <c r="NIK16" s="965"/>
      <c r="NIL16" s="966"/>
      <c r="NIM16" s="964"/>
      <c r="NIN16" s="964"/>
      <c r="NIO16" s="965"/>
      <c r="NIP16" s="966"/>
      <c r="NIQ16" s="964"/>
      <c r="NIR16" s="964"/>
      <c r="NIS16" s="965"/>
      <c r="NIT16" s="966"/>
      <c r="NIU16" s="964"/>
      <c r="NIV16" s="964"/>
      <c r="NIW16" s="965"/>
      <c r="NIX16" s="966"/>
      <c r="NIY16" s="964"/>
      <c r="NIZ16" s="964"/>
      <c r="NJA16" s="965"/>
      <c r="NJB16" s="966"/>
      <c r="NJC16" s="964"/>
      <c r="NJD16" s="964"/>
      <c r="NJE16" s="965"/>
      <c r="NJF16" s="966"/>
      <c r="NJG16" s="964"/>
      <c r="NJH16" s="964"/>
      <c r="NJI16" s="965"/>
      <c r="NJJ16" s="966"/>
      <c r="NJK16" s="964"/>
      <c r="NJL16" s="964"/>
      <c r="NJM16" s="965"/>
      <c r="NJN16" s="966"/>
      <c r="NJO16" s="964"/>
      <c r="NJP16" s="964"/>
      <c r="NJQ16" s="965"/>
      <c r="NJR16" s="966"/>
      <c r="NJS16" s="964"/>
      <c r="NJT16" s="964"/>
      <c r="NJU16" s="965"/>
      <c r="NJV16" s="966"/>
      <c r="NJW16" s="964"/>
      <c r="NJX16" s="964"/>
      <c r="NJY16" s="965"/>
      <c r="NJZ16" s="966"/>
      <c r="NKA16" s="964"/>
      <c r="NKB16" s="964"/>
      <c r="NKC16" s="965"/>
      <c r="NKD16" s="966"/>
      <c r="NKE16" s="964"/>
      <c r="NKF16" s="964"/>
      <c r="NKG16" s="965"/>
      <c r="NKH16" s="966"/>
      <c r="NKI16" s="964"/>
      <c r="NKJ16" s="964"/>
      <c r="NKK16" s="965"/>
      <c r="NKL16" s="966"/>
      <c r="NKM16" s="964"/>
      <c r="NKN16" s="964"/>
      <c r="NKO16" s="965"/>
      <c r="NKP16" s="966"/>
      <c r="NKQ16" s="964"/>
      <c r="NKR16" s="964"/>
      <c r="NKS16" s="965"/>
      <c r="NKT16" s="966"/>
      <c r="NKU16" s="964"/>
      <c r="NKV16" s="964"/>
      <c r="NKW16" s="965"/>
      <c r="NKX16" s="966"/>
      <c r="NKY16" s="964"/>
      <c r="NKZ16" s="964"/>
      <c r="NLA16" s="965"/>
      <c r="NLB16" s="966"/>
      <c r="NLC16" s="964"/>
      <c r="NLD16" s="964"/>
      <c r="NLE16" s="965"/>
      <c r="NLF16" s="966"/>
      <c r="NLG16" s="964"/>
      <c r="NLH16" s="964"/>
      <c r="NLI16" s="965"/>
      <c r="NLJ16" s="966"/>
      <c r="NLK16" s="964"/>
      <c r="NLL16" s="964"/>
      <c r="NLM16" s="965"/>
      <c r="NLN16" s="966"/>
      <c r="NLO16" s="964"/>
      <c r="NLP16" s="964"/>
      <c r="NLQ16" s="965"/>
      <c r="NLR16" s="966"/>
      <c r="NLS16" s="964"/>
      <c r="NLT16" s="964"/>
      <c r="NLU16" s="965"/>
      <c r="NLV16" s="966"/>
      <c r="NLW16" s="964"/>
      <c r="NLX16" s="964"/>
      <c r="NLY16" s="965"/>
      <c r="NLZ16" s="966"/>
      <c r="NMA16" s="964"/>
      <c r="NMB16" s="964"/>
      <c r="NMC16" s="965"/>
      <c r="NMD16" s="966"/>
      <c r="NME16" s="964"/>
      <c r="NMF16" s="964"/>
      <c r="NMG16" s="965"/>
      <c r="NMH16" s="966"/>
      <c r="NMI16" s="964"/>
      <c r="NMJ16" s="964"/>
      <c r="NMK16" s="965"/>
      <c r="NML16" s="966"/>
      <c r="NMM16" s="964"/>
      <c r="NMN16" s="964"/>
      <c r="NMO16" s="965"/>
      <c r="NMP16" s="966"/>
      <c r="NMQ16" s="964"/>
      <c r="NMR16" s="964"/>
      <c r="NMS16" s="965"/>
      <c r="NMT16" s="966"/>
      <c r="NMU16" s="964"/>
      <c r="NMV16" s="964"/>
      <c r="NMW16" s="965"/>
      <c r="NMX16" s="966"/>
      <c r="NMY16" s="964"/>
      <c r="NMZ16" s="964"/>
      <c r="NNA16" s="965"/>
      <c r="NNB16" s="966"/>
      <c r="NNC16" s="964"/>
      <c r="NND16" s="964"/>
      <c r="NNE16" s="965"/>
      <c r="NNF16" s="966"/>
      <c r="NNG16" s="964"/>
      <c r="NNH16" s="964"/>
      <c r="NNI16" s="965"/>
      <c r="NNJ16" s="966"/>
      <c r="NNK16" s="964"/>
      <c r="NNL16" s="964"/>
      <c r="NNM16" s="965"/>
      <c r="NNN16" s="966"/>
      <c r="NNO16" s="964"/>
      <c r="NNP16" s="964"/>
      <c r="NNQ16" s="965"/>
      <c r="NNR16" s="966"/>
      <c r="NNS16" s="964"/>
      <c r="NNT16" s="964"/>
      <c r="NNU16" s="965"/>
      <c r="NNV16" s="966"/>
      <c r="NNW16" s="964"/>
      <c r="NNX16" s="964"/>
      <c r="NNY16" s="965"/>
      <c r="NNZ16" s="966"/>
      <c r="NOA16" s="964"/>
      <c r="NOB16" s="964"/>
      <c r="NOC16" s="965"/>
      <c r="NOD16" s="966"/>
      <c r="NOE16" s="964"/>
      <c r="NOF16" s="964"/>
      <c r="NOG16" s="965"/>
      <c r="NOH16" s="966"/>
      <c r="NOI16" s="964"/>
      <c r="NOJ16" s="964"/>
      <c r="NOK16" s="965"/>
      <c r="NOL16" s="966"/>
      <c r="NOM16" s="964"/>
      <c r="NON16" s="964"/>
      <c r="NOO16" s="965"/>
      <c r="NOP16" s="966"/>
      <c r="NOQ16" s="964"/>
      <c r="NOR16" s="964"/>
      <c r="NOS16" s="965"/>
      <c r="NOT16" s="966"/>
      <c r="NOU16" s="964"/>
      <c r="NOV16" s="964"/>
      <c r="NOW16" s="965"/>
      <c r="NOX16" s="966"/>
      <c r="NOY16" s="964"/>
      <c r="NOZ16" s="964"/>
      <c r="NPA16" s="965"/>
      <c r="NPB16" s="966"/>
      <c r="NPC16" s="964"/>
      <c r="NPD16" s="964"/>
      <c r="NPE16" s="965"/>
      <c r="NPF16" s="966"/>
      <c r="NPG16" s="964"/>
      <c r="NPH16" s="964"/>
      <c r="NPI16" s="965"/>
      <c r="NPJ16" s="966"/>
      <c r="NPK16" s="964"/>
      <c r="NPL16" s="964"/>
      <c r="NPM16" s="965"/>
      <c r="NPN16" s="966"/>
      <c r="NPO16" s="964"/>
      <c r="NPP16" s="964"/>
      <c r="NPQ16" s="965"/>
      <c r="NPR16" s="966"/>
      <c r="NPS16" s="964"/>
      <c r="NPT16" s="964"/>
      <c r="NPU16" s="965"/>
      <c r="NPV16" s="966"/>
      <c r="NPW16" s="964"/>
      <c r="NPX16" s="964"/>
      <c r="NPY16" s="965"/>
      <c r="NPZ16" s="966"/>
      <c r="NQA16" s="964"/>
      <c r="NQB16" s="964"/>
      <c r="NQC16" s="965"/>
      <c r="NQD16" s="966"/>
      <c r="NQE16" s="964"/>
      <c r="NQF16" s="964"/>
      <c r="NQG16" s="965"/>
      <c r="NQH16" s="966"/>
      <c r="NQI16" s="964"/>
      <c r="NQJ16" s="964"/>
      <c r="NQK16" s="965"/>
      <c r="NQL16" s="966"/>
      <c r="NQM16" s="964"/>
      <c r="NQN16" s="964"/>
      <c r="NQO16" s="965"/>
      <c r="NQP16" s="966"/>
      <c r="NQQ16" s="964"/>
      <c r="NQR16" s="964"/>
      <c r="NQS16" s="965"/>
      <c r="NQT16" s="966"/>
      <c r="NQU16" s="964"/>
      <c r="NQV16" s="964"/>
      <c r="NQW16" s="965"/>
      <c r="NQX16" s="966"/>
      <c r="NQY16" s="964"/>
      <c r="NQZ16" s="964"/>
      <c r="NRA16" s="965"/>
      <c r="NRB16" s="966"/>
      <c r="NRC16" s="964"/>
      <c r="NRD16" s="964"/>
      <c r="NRE16" s="965"/>
      <c r="NRF16" s="966"/>
      <c r="NRG16" s="964"/>
      <c r="NRH16" s="964"/>
      <c r="NRI16" s="965"/>
      <c r="NRJ16" s="966"/>
      <c r="NRK16" s="964"/>
      <c r="NRL16" s="964"/>
      <c r="NRM16" s="965"/>
      <c r="NRN16" s="966"/>
      <c r="NRO16" s="964"/>
      <c r="NRP16" s="964"/>
      <c r="NRQ16" s="965"/>
      <c r="NRR16" s="966"/>
      <c r="NRS16" s="964"/>
      <c r="NRT16" s="964"/>
      <c r="NRU16" s="965"/>
      <c r="NRV16" s="966"/>
      <c r="NRW16" s="964"/>
      <c r="NRX16" s="964"/>
      <c r="NRY16" s="965"/>
      <c r="NRZ16" s="966"/>
      <c r="NSA16" s="964"/>
      <c r="NSB16" s="964"/>
      <c r="NSC16" s="965"/>
      <c r="NSD16" s="966"/>
      <c r="NSE16" s="964"/>
      <c r="NSF16" s="964"/>
      <c r="NSG16" s="965"/>
      <c r="NSH16" s="966"/>
      <c r="NSI16" s="964"/>
      <c r="NSJ16" s="964"/>
      <c r="NSK16" s="965"/>
      <c r="NSL16" s="966"/>
      <c r="NSM16" s="964"/>
      <c r="NSN16" s="964"/>
      <c r="NSO16" s="965"/>
      <c r="NSP16" s="966"/>
      <c r="NSQ16" s="964"/>
      <c r="NSR16" s="964"/>
      <c r="NSS16" s="965"/>
      <c r="NST16" s="966"/>
      <c r="NSU16" s="964"/>
      <c r="NSV16" s="964"/>
      <c r="NSW16" s="965"/>
      <c r="NSX16" s="966"/>
      <c r="NSY16" s="964"/>
      <c r="NSZ16" s="964"/>
      <c r="NTA16" s="965"/>
      <c r="NTB16" s="966"/>
      <c r="NTC16" s="964"/>
      <c r="NTD16" s="964"/>
      <c r="NTE16" s="965"/>
      <c r="NTF16" s="966"/>
      <c r="NTG16" s="964"/>
      <c r="NTH16" s="964"/>
      <c r="NTI16" s="965"/>
      <c r="NTJ16" s="966"/>
      <c r="NTK16" s="964"/>
      <c r="NTL16" s="964"/>
      <c r="NTM16" s="965"/>
      <c r="NTN16" s="966"/>
      <c r="NTO16" s="964"/>
      <c r="NTP16" s="964"/>
      <c r="NTQ16" s="965"/>
      <c r="NTR16" s="966"/>
      <c r="NTS16" s="964"/>
      <c r="NTT16" s="964"/>
      <c r="NTU16" s="965"/>
      <c r="NTV16" s="966"/>
      <c r="NTW16" s="964"/>
      <c r="NTX16" s="964"/>
      <c r="NTY16" s="965"/>
      <c r="NTZ16" s="966"/>
      <c r="NUA16" s="964"/>
      <c r="NUB16" s="964"/>
      <c r="NUC16" s="965"/>
      <c r="NUD16" s="966"/>
      <c r="NUE16" s="964"/>
      <c r="NUF16" s="964"/>
      <c r="NUG16" s="965"/>
      <c r="NUH16" s="966"/>
      <c r="NUI16" s="964"/>
      <c r="NUJ16" s="964"/>
      <c r="NUK16" s="965"/>
      <c r="NUL16" s="966"/>
      <c r="NUM16" s="964"/>
      <c r="NUN16" s="964"/>
      <c r="NUO16" s="965"/>
      <c r="NUP16" s="966"/>
      <c r="NUQ16" s="964"/>
      <c r="NUR16" s="964"/>
      <c r="NUS16" s="965"/>
      <c r="NUT16" s="966"/>
      <c r="NUU16" s="964"/>
      <c r="NUV16" s="964"/>
      <c r="NUW16" s="965"/>
      <c r="NUX16" s="966"/>
      <c r="NUY16" s="964"/>
      <c r="NUZ16" s="964"/>
      <c r="NVA16" s="965"/>
      <c r="NVB16" s="966"/>
      <c r="NVC16" s="964"/>
      <c r="NVD16" s="964"/>
      <c r="NVE16" s="965"/>
      <c r="NVF16" s="966"/>
      <c r="NVG16" s="964"/>
      <c r="NVH16" s="964"/>
      <c r="NVI16" s="965"/>
      <c r="NVJ16" s="966"/>
      <c r="NVK16" s="964"/>
      <c r="NVL16" s="964"/>
      <c r="NVM16" s="965"/>
      <c r="NVN16" s="966"/>
      <c r="NVO16" s="964"/>
      <c r="NVP16" s="964"/>
      <c r="NVQ16" s="965"/>
      <c r="NVR16" s="966"/>
      <c r="NVS16" s="964"/>
      <c r="NVT16" s="964"/>
      <c r="NVU16" s="965"/>
      <c r="NVV16" s="966"/>
      <c r="NVW16" s="964"/>
      <c r="NVX16" s="964"/>
      <c r="NVY16" s="965"/>
      <c r="NVZ16" s="966"/>
      <c r="NWA16" s="964"/>
      <c r="NWB16" s="964"/>
      <c r="NWC16" s="965"/>
      <c r="NWD16" s="966"/>
      <c r="NWE16" s="964"/>
      <c r="NWF16" s="964"/>
      <c r="NWG16" s="965"/>
      <c r="NWH16" s="966"/>
      <c r="NWI16" s="964"/>
      <c r="NWJ16" s="964"/>
      <c r="NWK16" s="965"/>
      <c r="NWL16" s="966"/>
      <c r="NWM16" s="964"/>
      <c r="NWN16" s="964"/>
      <c r="NWO16" s="965"/>
      <c r="NWP16" s="966"/>
      <c r="NWQ16" s="964"/>
      <c r="NWR16" s="964"/>
      <c r="NWS16" s="965"/>
      <c r="NWT16" s="966"/>
      <c r="NWU16" s="964"/>
      <c r="NWV16" s="964"/>
      <c r="NWW16" s="965"/>
      <c r="NWX16" s="966"/>
      <c r="NWY16" s="964"/>
      <c r="NWZ16" s="964"/>
      <c r="NXA16" s="965"/>
      <c r="NXB16" s="966"/>
      <c r="NXC16" s="964"/>
      <c r="NXD16" s="964"/>
      <c r="NXE16" s="965"/>
      <c r="NXF16" s="966"/>
      <c r="NXG16" s="964"/>
      <c r="NXH16" s="964"/>
      <c r="NXI16" s="965"/>
      <c r="NXJ16" s="966"/>
      <c r="NXK16" s="964"/>
      <c r="NXL16" s="964"/>
      <c r="NXM16" s="965"/>
      <c r="NXN16" s="966"/>
      <c r="NXO16" s="964"/>
      <c r="NXP16" s="964"/>
      <c r="NXQ16" s="965"/>
      <c r="NXR16" s="966"/>
      <c r="NXS16" s="964"/>
      <c r="NXT16" s="964"/>
      <c r="NXU16" s="965"/>
      <c r="NXV16" s="966"/>
      <c r="NXW16" s="964"/>
      <c r="NXX16" s="964"/>
      <c r="NXY16" s="965"/>
      <c r="NXZ16" s="966"/>
      <c r="NYA16" s="964"/>
      <c r="NYB16" s="964"/>
      <c r="NYC16" s="965"/>
      <c r="NYD16" s="966"/>
      <c r="NYE16" s="964"/>
      <c r="NYF16" s="964"/>
      <c r="NYG16" s="965"/>
      <c r="NYH16" s="966"/>
      <c r="NYI16" s="964"/>
      <c r="NYJ16" s="964"/>
      <c r="NYK16" s="965"/>
      <c r="NYL16" s="966"/>
      <c r="NYM16" s="964"/>
      <c r="NYN16" s="964"/>
      <c r="NYO16" s="965"/>
      <c r="NYP16" s="966"/>
      <c r="NYQ16" s="964"/>
      <c r="NYR16" s="964"/>
      <c r="NYS16" s="965"/>
      <c r="NYT16" s="966"/>
      <c r="NYU16" s="964"/>
      <c r="NYV16" s="964"/>
      <c r="NYW16" s="965"/>
      <c r="NYX16" s="966"/>
      <c r="NYY16" s="964"/>
      <c r="NYZ16" s="964"/>
      <c r="NZA16" s="965"/>
      <c r="NZB16" s="966"/>
      <c r="NZC16" s="964"/>
      <c r="NZD16" s="964"/>
      <c r="NZE16" s="965"/>
      <c r="NZF16" s="966"/>
      <c r="NZG16" s="964"/>
      <c r="NZH16" s="964"/>
      <c r="NZI16" s="965"/>
      <c r="NZJ16" s="966"/>
      <c r="NZK16" s="964"/>
      <c r="NZL16" s="964"/>
      <c r="NZM16" s="965"/>
      <c r="NZN16" s="966"/>
      <c r="NZO16" s="964"/>
      <c r="NZP16" s="964"/>
      <c r="NZQ16" s="965"/>
      <c r="NZR16" s="966"/>
      <c r="NZS16" s="964"/>
      <c r="NZT16" s="964"/>
      <c r="NZU16" s="965"/>
      <c r="NZV16" s="966"/>
      <c r="NZW16" s="964"/>
      <c r="NZX16" s="964"/>
      <c r="NZY16" s="965"/>
      <c r="NZZ16" s="966"/>
      <c r="OAA16" s="964"/>
      <c r="OAB16" s="964"/>
      <c r="OAC16" s="965"/>
      <c r="OAD16" s="966"/>
      <c r="OAE16" s="964"/>
      <c r="OAF16" s="964"/>
      <c r="OAG16" s="965"/>
      <c r="OAH16" s="966"/>
      <c r="OAI16" s="964"/>
      <c r="OAJ16" s="964"/>
      <c r="OAK16" s="965"/>
      <c r="OAL16" s="966"/>
      <c r="OAM16" s="964"/>
      <c r="OAN16" s="964"/>
      <c r="OAO16" s="965"/>
      <c r="OAP16" s="966"/>
      <c r="OAQ16" s="964"/>
      <c r="OAR16" s="964"/>
      <c r="OAS16" s="965"/>
      <c r="OAT16" s="966"/>
      <c r="OAU16" s="964"/>
      <c r="OAV16" s="964"/>
      <c r="OAW16" s="965"/>
      <c r="OAX16" s="966"/>
      <c r="OAY16" s="964"/>
      <c r="OAZ16" s="964"/>
      <c r="OBA16" s="965"/>
      <c r="OBB16" s="966"/>
      <c r="OBC16" s="964"/>
      <c r="OBD16" s="964"/>
      <c r="OBE16" s="965"/>
      <c r="OBF16" s="966"/>
      <c r="OBG16" s="964"/>
      <c r="OBH16" s="964"/>
      <c r="OBI16" s="965"/>
      <c r="OBJ16" s="966"/>
      <c r="OBK16" s="964"/>
      <c r="OBL16" s="964"/>
      <c r="OBM16" s="965"/>
      <c r="OBN16" s="966"/>
      <c r="OBO16" s="964"/>
      <c r="OBP16" s="964"/>
      <c r="OBQ16" s="965"/>
      <c r="OBR16" s="966"/>
      <c r="OBS16" s="964"/>
      <c r="OBT16" s="964"/>
      <c r="OBU16" s="965"/>
      <c r="OBV16" s="966"/>
      <c r="OBW16" s="964"/>
      <c r="OBX16" s="964"/>
      <c r="OBY16" s="965"/>
      <c r="OBZ16" s="966"/>
      <c r="OCA16" s="964"/>
      <c r="OCB16" s="964"/>
      <c r="OCC16" s="965"/>
      <c r="OCD16" s="966"/>
      <c r="OCE16" s="964"/>
      <c r="OCF16" s="964"/>
      <c r="OCG16" s="965"/>
      <c r="OCH16" s="966"/>
      <c r="OCI16" s="964"/>
      <c r="OCJ16" s="964"/>
      <c r="OCK16" s="965"/>
      <c r="OCL16" s="966"/>
      <c r="OCM16" s="964"/>
      <c r="OCN16" s="964"/>
      <c r="OCO16" s="965"/>
      <c r="OCP16" s="966"/>
      <c r="OCQ16" s="964"/>
      <c r="OCR16" s="964"/>
      <c r="OCS16" s="965"/>
      <c r="OCT16" s="966"/>
      <c r="OCU16" s="964"/>
      <c r="OCV16" s="964"/>
      <c r="OCW16" s="965"/>
      <c r="OCX16" s="966"/>
      <c r="OCY16" s="964"/>
      <c r="OCZ16" s="964"/>
      <c r="ODA16" s="965"/>
      <c r="ODB16" s="966"/>
      <c r="ODC16" s="964"/>
      <c r="ODD16" s="964"/>
      <c r="ODE16" s="965"/>
      <c r="ODF16" s="966"/>
      <c r="ODG16" s="964"/>
      <c r="ODH16" s="964"/>
      <c r="ODI16" s="965"/>
      <c r="ODJ16" s="966"/>
      <c r="ODK16" s="964"/>
      <c r="ODL16" s="964"/>
      <c r="ODM16" s="965"/>
      <c r="ODN16" s="966"/>
      <c r="ODO16" s="964"/>
      <c r="ODP16" s="964"/>
      <c r="ODQ16" s="965"/>
      <c r="ODR16" s="966"/>
      <c r="ODS16" s="964"/>
      <c r="ODT16" s="964"/>
      <c r="ODU16" s="965"/>
      <c r="ODV16" s="966"/>
      <c r="ODW16" s="964"/>
      <c r="ODX16" s="964"/>
      <c r="ODY16" s="965"/>
      <c r="ODZ16" s="966"/>
      <c r="OEA16" s="964"/>
      <c r="OEB16" s="964"/>
      <c r="OEC16" s="965"/>
      <c r="OED16" s="966"/>
      <c r="OEE16" s="964"/>
      <c r="OEF16" s="964"/>
      <c r="OEG16" s="965"/>
      <c r="OEH16" s="966"/>
      <c r="OEI16" s="964"/>
      <c r="OEJ16" s="964"/>
      <c r="OEK16" s="965"/>
      <c r="OEL16" s="966"/>
      <c r="OEM16" s="964"/>
      <c r="OEN16" s="964"/>
      <c r="OEO16" s="965"/>
      <c r="OEP16" s="966"/>
      <c r="OEQ16" s="964"/>
      <c r="OER16" s="964"/>
      <c r="OES16" s="965"/>
      <c r="OET16" s="966"/>
      <c r="OEU16" s="964"/>
      <c r="OEV16" s="964"/>
      <c r="OEW16" s="965"/>
      <c r="OEX16" s="966"/>
      <c r="OEY16" s="964"/>
      <c r="OEZ16" s="964"/>
      <c r="OFA16" s="965"/>
      <c r="OFB16" s="966"/>
      <c r="OFC16" s="964"/>
      <c r="OFD16" s="964"/>
      <c r="OFE16" s="965"/>
      <c r="OFF16" s="966"/>
      <c r="OFG16" s="964"/>
      <c r="OFH16" s="964"/>
      <c r="OFI16" s="965"/>
      <c r="OFJ16" s="966"/>
      <c r="OFK16" s="964"/>
      <c r="OFL16" s="964"/>
      <c r="OFM16" s="965"/>
      <c r="OFN16" s="966"/>
      <c r="OFO16" s="964"/>
      <c r="OFP16" s="964"/>
      <c r="OFQ16" s="965"/>
      <c r="OFR16" s="966"/>
      <c r="OFS16" s="964"/>
      <c r="OFT16" s="964"/>
      <c r="OFU16" s="965"/>
      <c r="OFV16" s="966"/>
      <c r="OFW16" s="964"/>
      <c r="OFX16" s="964"/>
      <c r="OFY16" s="965"/>
      <c r="OFZ16" s="966"/>
      <c r="OGA16" s="964"/>
      <c r="OGB16" s="964"/>
      <c r="OGC16" s="965"/>
      <c r="OGD16" s="966"/>
      <c r="OGE16" s="964"/>
      <c r="OGF16" s="964"/>
      <c r="OGG16" s="965"/>
      <c r="OGH16" s="966"/>
      <c r="OGI16" s="964"/>
      <c r="OGJ16" s="964"/>
      <c r="OGK16" s="965"/>
      <c r="OGL16" s="966"/>
      <c r="OGM16" s="964"/>
      <c r="OGN16" s="964"/>
      <c r="OGO16" s="965"/>
      <c r="OGP16" s="966"/>
      <c r="OGQ16" s="964"/>
      <c r="OGR16" s="964"/>
      <c r="OGS16" s="965"/>
      <c r="OGT16" s="966"/>
      <c r="OGU16" s="964"/>
      <c r="OGV16" s="964"/>
      <c r="OGW16" s="965"/>
      <c r="OGX16" s="966"/>
      <c r="OGY16" s="964"/>
      <c r="OGZ16" s="964"/>
      <c r="OHA16" s="965"/>
      <c r="OHB16" s="966"/>
      <c r="OHC16" s="964"/>
      <c r="OHD16" s="964"/>
      <c r="OHE16" s="965"/>
      <c r="OHF16" s="966"/>
      <c r="OHG16" s="964"/>
      <c r="OHH16" s="964"/>
      <c r="OHI16" s="965"/>
      <c r="OHJ16" s="966"/>
      <c r="OHK16" s="964"/>
      <c r="OHL16" s="964"/>
      <c r="OHM16" s="965"/>
      <c r="OHN16" s="966"/>
      <c r="OHO16" s="964"/>
      <c r="OHP16" s="964"/>
      <c r="OHQ16" s="965"/>
      <c r="OHR16" s="966"/>
      <c r="OHS16" s="964"/>
      <c r="OHT16" s="964"/>
      <c r="OHU16" s="965"/>
      <c r="OHV16" s="966"/>
      <c r="OHW16" s="964"/>
      <c r="OHX16" s="964"/>
      <c r="OHY16" s="965"/>
      <c r="OHZ16" s="966"/>
      <c r="OIA16" s="964"/>
      <c r="OIB16" s="964"/>
      <c r="OIC16" s="965"/>
      <c r="OID16" s="966"/>
      <c r="OIE16" s="964"/>
      <c r="OIF16" s="964"/>
      <c r="OIG16" s="965"/>
      <c r="OIH16" s="966"/>
      <c r="OII16" s="964"/>
      <c r="OIJ16" s="964"/>
      <c r="OIK16" s="965"/>
      <c r="OIL16" s="966"/>
      <c r="OIM16" s="964"/>
      <c r="OIN16" s="964"/>
      <c r="OIO16" s="965"/>
      <c r="OIP16" s="966"/>
      <c r="OIQ16" s="964"/>
      <c r="OIR16" s="964"/>
      <c r="OIS16" s="965"/>
      <c r="OIT16" s="966"/>
      <c r="OIU16" s="964"/>
      <c r="OIV16" s="964"/>
      <c r="OIW16" s="965"/>
      <c r="OIX16" s="966"/>
      <c r="OIY16" s="964"/>
      <c r="OIZ16" s="964"/>
      <c r="OJA16" s="965"/>
      <c r="OJB16" s="966"/>
      <c r="OJC16" s="964"/>
      <c r="OJD16" s="964"/>
      <c r="OJE16" s="965"/>
      <c r="OJF16" s="966"/>
      <c r="OJG16" s="964"/>
      <c r="OJH16" s="964"/>
      <c r="OJI16" s="965"/>
      <c r="OJJ16" s="966"/>
      <c r="OJK16" s="964"/>
      <c r="OJL16" s="964"/>
      <c r="OJM16" s="965"/>
      <c r="OJN16" s="966"/>
      <c r="OJO16" s="964"/>
      <c r="OJP16" s="964"/>
      <c r="OJQ16" s="965"/>
      <c r="OJR16" s="966"/>
      <c r="OJS16" s="964"/>
      <c r="OJT16" s="964"/>
      <c r="OJU16" s="965"/>
      <c r="OJV16" s="966"/>
      <c r="OJW16" s="964"/>
      <c r="OJX16" s="964"/>
      <c r="OJY16" s="965"/>
      <c r="OJZ16" s="966"/>
      <c r="OKA16" s="964"/>
      <c r="OKB16" s="964"/>
      <c r="OKC16" s="965"/>
      <c r="OKD16" s="966"/>
      <c r="OKE16" s="964"/>
      <c r="OKF16" s="964"/>
      <c r="OKG16" s="965"/>
      <c r="OKH16" s="966"/>
      <c r="OKI16" s="964"/>
      <c r="OKJ16" s="964"/>
      <c r="OKK16" s="965"/>
      <c r="OKL16" s="966"/>
      <c r="OKM16" s="964"/>
      <c r="OKN16" s="964"/>
      <c r="OKO16" s="965"/>
      <c r="OKP16" s="966"/>
      <c r="OKQ16" s="964"/>
      <c r="OKR16" s="964"/>
      <c r="OKS16" s="965"/>
      <c r="OKT16" s="966"/>
      <c r="OKU16" s="964"/>
      <c r="OKV16" s="964"/>
      <c r="OKW16" s="965"/>
      <c r="OKX16" s="966"/>
      <c r="OKY16" s="964"/>
      <c r="OKZ16" s="964"/>
      <c r="OLA16" s="965"/>
      <c r="OLB16" s="966"/>
      <c r="OLC16" s="964"/>
      <c r="OLD16" s="964"/>
      <c r="OLE16" s="965"/>
      <c r="OLF16" s="966"/>
      <c r="OLG16" s="964"/>
      <c r="OLH16" s="964"/>
      <c r="OLI16" s="965"/>
      <c r="OLJ16" s="966"/>
      <c r="OLK16" s="964"/>
      <c r="OLL16" s="964"/>
      <c r="OLM16" s="965"/>
      <c r="OLN16" s="966"/>
      <c r="OLO16" s="964"/>
      <c r="OLP16" s="964"/>
      <c r="OLQ16" s="965"/>
      <c r="OLR16" s="966"/>
      <c r="OLS16" s="964"/>
      <c r="OLT16" s="964"/>
      <c r="OLU16" s="965"/>
      <c r="OLV16" s="966"/>
      <c r="OLW16" s="964"/>
      <c r="OLX16" s="964"/>
      <c r="OLY16" s="965"/>
      <c r="OLZ16" s="966"/>
      <c r="OMA16" s="964"/>
      <c r="OMB16" s="964"/>
      <c r="OMC16" s="965"/>
      <c r="OMD16" s="966"/>
      <c r="OME16" s="964"/>
      <c r="OMF16" s="964"/>
      <c r="OMG16" s="965"/>
      <c r="OMH16" s="966"/>
      <c r="OMI16" s="964"/>
      <c r="OMJ16" s="964"/>
      <c r="OMK16" s="965"/>
      <c r="OML16" s="966"/>
      <c r="OMM16" s="964"/>
      <c r="OMN16" s="964"/>
      <c r="OMO16" s="965"/>
      <c r="OMP16" s="966"/>
      <c r="OMQ16" s="964"/>
      <c r="OMR16" s="964"/>
      <c r="OMS16" s="965"/>
      <c r="OMT16" s="966"/>
      <c r="OMU16" s="964"/>
      <c r="OMV16" s="964"/>
      <c r="OMW16" s="965"/>
      <c r="OMX16" s="966"/>
      <c r="OMY16" s="964"/>
      <c r="OMZ16" s="964"/>
      <c r="ONA16" s="965"/>
      <c r="ONB16" s="966"/>
      <c r="ONC16" s="964"/>
      <c r="OND16" s="964"/>
      <c r="ONE16" s="965"/>
      <c r="ONF16" s="966"/>
      <c r="ONG16" s="964"/>
      <c r="ONH16" s="964"/>
      <c r="ONI16" s="965"/>
      <c r="ONJ16" s="966"/>
      <c r="ONK16" s="964"/>
      <c r="ONL16" s="964"/>
      <c r="ONM16" s="965"/>
      <c r="ONN16" s="966"/>
      <c r="ONO16" s="964"/>
      <c r="ONP16" s="964"/>
      <c r="ONQ16" s="965"/>
      <c r="ONR16" s="966"/>
      <c r="ONS16" s="964"/>
      <c r="ONT16" s="964"/>
      <c r="ONU16" s="965"/>
      <c r="ONV16" s="966"/>
      <c r="ONW16" s="964"/>
      <c r="ONX16" s="964"/>
      <c r="ONY16" s="965"/>
      <c r="ONZ16" s="966"/>
      <c r="OOA16" s="964"/>
      <c r="OOB16" s="964"/>
      <c r="OOC16" s="965"/>
      <c r="OOD16" s="966"/>
      <c r="OOE16" s="964"/>
      <c r="OOF16" s="964"/>
      <c r="OOG16" s="965"/>
      <c r="OOH16" s="966"/>
      <c r="OOI16" s="964"/>
      <c r="OOJ16" s="964"/>
      <c r="OOK16" s="965"/>
      <c r="OOL16" s="966"/>
      <c r="OOM16" s="964"/>
      <c r="OON16" s="964"/>
      <c r="OOO16" s="965"/>
      <c r="OOP16" s="966"/>
      <c r="OOQ16" s="964"/>
      <c r="OOR16" s="964"/>
      <c r="OOS16" s="965"/>
      <c r="OOT16" s="966"/>
      <c r="OOU16" s="964"/>
      <c r="OOV16" s="964"/>
      <c r="OOW16" s="965"/>
      <c r="OOX16" s="966"/>
      <c r="OOY16" s="964"/>
      <c r="OOZ16" s="964"/>
      <c r="OPA16" s="965"/>
      <c r="OPB16" s="966"/>
      <c r="OPC16" s="964"/>
      <c r="OPD16" s="964"/>
      <c r="OPE16" s="965"/>
      <c r="OPF16" s="966"/>
      <c r="OPG16" s="964"/>
      <c r="OPH16" s="964"/>
      <c r="OPI16" s="965"/>
      <c r="OPJ16" s="966"/>
      <c r="OPK16" s="964"/>
      <c r="OPL16" s="964"/>
      <c r="OPM16" s="965"/>
      <c r="OPN16" s="966"/>
      <c r="OPO16" s="964"/>
      <c r="OPP16" s="964"/>
      <c r="OPQ16" s="965"/>
      <c r="OPR16" s="966"/>
      <c r="OPS16" s="964"/>
      <c r="OPT16" s="964"/>
      <c r="OPU16" s="965"/>
      <c r="OPV16" s="966"/>
      <c r="OPW16" s="964"/>
      <c r="OPX16" s="964"/>
      <c r="OPY16" s="965"/>
      <c r="OPZ16" s="966"/>
      <c r="OQA16" s="964"/>
      <c r="OQB16" s="964"/>
      <c r="OQC16" s="965"/>
      <c r="OQD16" s="966"/>
      <c r="OQE16" s="964"/>
      <c r="OQF16" s="964"/>
      <c r="OQG16" s="965"/>
      <c r="OQH16" s="966"/>
      <c r="OQI16" s="964"/>
      <c r="OQJ16" s="964"/>
      <c r="OQK16" s="965"/>
      <c r="OQL16" s="966"/>
      <c r="OQM16" s="964"/>
      <c r="OQN16" s="964"/>
      <c r="OQO16" s="965"/>
      <c r="OQP16" s="966"/>
      <c r="OQQ16" s="964"/>
      <c r="OQR16" s="964"/>
      <c r="OQS16" s="965"/>
      <c r="OQT16" s="966"/>
      <c r="OQU16" s="964"/>
      <c r="OQV16" s="964"/>
      <c r="OQW16" s="965"/>
      <c r="OQX16" s="966"/>
      <c r="OQY16" s="964"/>
      <c r="OQZ16" s="964"/>
      <c r="ORA16" s="965"/>
      <c r="ORB16" s="966"/>
      <c r="ORC16" s="964"/>
      <c r="ORD16" s="964"/>
      <c r="ORE16" s="965"/>
      <c r="ORF16" s="966"/>
      <c r="ORG16" s="964"/>
      <c r="ORH16" s="964"/>
      <c r="ORI16" s="965"/>
      <c r="ORJ16" s="966"/>
      <c r="ORK16" s="964"/>
      <c r="ORL16" s="964"/>
      <c r="ORM16" s="965"/>
      <c r="ORN16" s="966"/>
      <c r="ORO16" s="964"/>
      <c r="ORP16" s="964"/>
      <c r="ORQ16" s="965"/>
      <c r="ORR16" s="966"/>
      <c r="ORS16" s="964"/>
      <c r="ORT16" s="964"/>
      <c r="ORU16" s="965"/>
      <c r="ORV16" s="966"/>
      <c r="ORW16" s="964"/>
      <c r="ORX16" s="964"/>
      <c r="ORY16" s="965"/>
      <c r="ORZ16" s="966"/>
      <c r="OSA16" s="964"/>
      <c r="OSB16" s="964"/>
      <c r="OSC16" s="965"/>
      <c r="OSD16" s="966"/>
      <c r="OSE16" s="964"/>
      <c r="OSF16" s="964"/>
      <c r="OSG16" s="965"/>
      <c r="OSH16" s="966"/>
      <c r="OSI16" s="964"/>
      <c r="OSJ16" s="964"/>
      <c r="OSK16" s="965"/>
      <c r="OSL16" s="966"/>
      <c r="OSM16" s="964"/>
      <c r="OSN16" s="964"/>
      <c r="OSO16" s="965"/>
      <c r="OSP16" s="966"/>
      <c r="OSQ16" s="964"/>
      <c r="OSR16" s="964"/>
      <c r="OSS16" s="965"/>
      <c r="OST16" s="966"/>
      <c r="OSU16" s="964"/>
      <c r="OSV16" s="964"/>
      <c r="OSW16" s="965"/>
      <c r="OSX16" s="966"/>
      <c r="OSY16" s="964"/>
      <c r="OSZ16" s="964"/>
      <c r="OTA16" s="965"/>
      <c r="OTB16" s="966"/>
      <c r="OTC16" s="964"/>
      <c r="OTD16" s="964"/>
      <c r="OTE16" s="965"/>
      <c r="OTF16" s="966"/>
      <c r="OTG16" s="964"/>
      <c r="OTH16" s="964"/>
      <c r="OTI16" s="965"/>
      <c r="OTJ16" s="966"/>
      <c r="OTK16" s="964"/>
      <c r="OTL16" s="964"/>
      <c r="OTM16" s="965"/>
      <c r="OTN16" s="966"/>
      <c r="OTO16" s="964"/>
      <c r="OTP16" s="964"/>
      <c r="OTQ16" s="965"/>
      <c r="OTR16" s="966"/>
      <c r="OTS16" s="964"/>
      <c r="OTT16" s="964"/>
      <c r="OTU16" s="965"/>
      <c r="OTV16" s="966"/>
      <c r="OTW16" s="964"/>
      <c r="OTX16" s="964"/>
      <c r="OTY16" s="965"/>
      <c r="OTZ16" s="966"/>
      <c r="OUA16" s="964"/>
      <c r="OUB16" s="964"/>
      <c r="OUC16" s="965"/>
      <c r="OUD16" s="966"/>
      <c r="OUE16" s="964"/>
      <c r="OUF16" s="964"/>
      <c r="OUG16" s="965"/>
      <c r="OUH16" s="966"/>
      <c r="OUI16" s="964"/>
      <c r="OUJ16" s="964"/>
      <c r="OUK16" s="965"/>
      <c r="OUL16" s="966"/>
      <c r="OUM16" s="964"/>
      <c r="OUN16" s="964"/>
      <c r="OUO16" s="965"/>
      <c r="OUP16" s="966"/>
      <c r="OUQ16" s="964"/>
      <c r="OUR16" s="964"/>
      <c r="OUS16" s="965"/>
      <c r="OUT16" s="966"/>
      <c r="OUU16" s="964"/>
      <c r="OUV16" s="964"/>
      <c r="OUW16" s="965"/>
      <c r="OUX16" s="966"/>
      <c r="OUY16" s="964"/>
      <c r="OUZ16" s="964"/>
      <c r="OVA16" s="965"/>
      <c r="OVB16" s="966"/>
      <c r="OVC16" s="964"/>
      <c r="OVD16" s="964"/>
      <c r="OVE16" s="965"/>
      <c r="OVF16" s="966"/>
      <c r="OVG16" s="964"/>
      <c r="OVH16" s="964"/>
      <c r="OVI16" s="965"/>
      <c r="OVJ16" s="966"/>
      <c r="OVK16" s="964"/>
      <c r="OVL16" s="964"/>
      <c r="OVM16" s="965"/>
      <c r="OVN16" s="966"/>
      <c r="OVO16" s="964"/>
      <c r="OVP16" s="964"/>
      <c r="OVQ16" s="965"/>
      <c r="OVR16" s="966"/>
      <c r="OVS16" s="964"/>
      <c r="OVT16" s="964"/>
      <c r="OVU16" s="965"/>
      <c r="OVV16" s="966"/>
      <c r="OVW16" s="964"/>
      <c r="OVX16" s="964"/>
      <c r="OVY16" s="965"/>
      <c r="OVZ16" s="966"/>
      <c r="OWA16" s="964"/>
      <c r="OWB16" s="964"/>
      <c r="OWC16" s="965"/>
      <c r="OWD16" s="966"/>
      <c r="OWE16" s="964"/>
      <c r="OWF16" s="964"/>
      <c r="OWG16" s="965"/>
      <c r="OWH16" s="966"/>
      <c r="OWI16" s="964"/>
      <c r="OWJ16" s="964"/>
      <c r="OWK16" s="965"/>
      <c r="OWL16" s="966"/>
      <c r="OWM16" s="964"/>
      <c r="OWN16" s="964"/>
      <c r="OWO16" s="965"/>
      <c r="OWP16" s="966"/>
      <c r="OWQ16" s="964"/>
      <c r="OWR16" s="964"/>
      <c r="OWS16" s="965"/>
      <c r="OWT16" s="966"/>
      <c r="OWU16" s="964"/>
      <c r="OWV16" s="964"/>
      <c r="OWW16" s="965"/>
      <c r="OWX16" s="966"/>
      <c r="OWY16" s="964"/>
      <c r="OWZ16" s="964"/>
      <c r="OXA16" s="965"/>
      <c r="OXB16" s="966"/>
      <c r="OXC16" s="964"/>
      <c r="OXD16" s="964"/>
      <c r="OXE16" s="965"/>
      <c r="OXF16" s="966"/>
      <c r="OXG16" s="964"/>
      <c r="OXH16" s="964"/>
      <c r="OXI16" s="965"/>
      <c r="OXJ16" s="966"/>
      <c r="OXK16" s="964"/>
      <c r="OXL16" s="964"/>
      <c r="OXM16" s="965"/>
      <c r="OXN16" s="966"/>
      <c r="OXO16" s="964"/>
      <c r="OXP16" s="964"/>
      <c r="OXQ16" s="965"/>
      <c r="OXR16" s="966"/>
      <c r="OXS16" s="964"/>
      <c r="OXT16" s="964"/>
      <c r="OXU16" s="965"/>
      <c r="OXV16" s="966"/>
      <c r="OXW16" s="964"/>
      <c r="OXX16" s="964"/>
      <c r="OXY16" s="965"/>
      <c r="OXZ16" s="966"/>
      <c r="OYA16" s="964"/>
      <c r="OYB16" s="964"/>
      <c r="OYC16" s="965"/>
      <c r="OYD16" s="966"/>
      <c r="OYE16" s="964"/>
      <c r="OYF16" s="964"/>
      <c r="OYG16" s="965"/>
      <c r="OYH16" s="966"/>
      <c r="OYI16" s="964"/>
      <c r="OYJ16" s="964"/>
      <c r="OYK16" s="965"/>
      <c r="OYL16" s="966"/>
      <c r="OYM16" s="964"/>
      <c r="OYN16" s="964"/>
      <c r="OYO16" s="965"/>
      <c r="OYP16" s="966"/>
      <c r="OYQ16" s="964"/>
      <c r="OYR16" s="964"/>
      <c r="OYS16" s="965"/>
      <c r="OYT16" s="966"/>
      <c r="OYU16" s="964"/>
      <c r="OYV16" s="964"/>
      <c r="OYW16" s="965"/>
      <c r="OYX16" s="966"/>
      <c r="OYY16" s="964"/>
      <c r="OYZ16" s="964"/>
      <c r="OZA16" s="965"/>
      <c r="OZB16" s="966"/>
      <c r="OZC16" s="964"/>
      <c r="OZD16" s="964"/>
      <c r="OZE16" s="965"/>
      <c r="OZF16" s="966"/>
      <c r="OZG16" s="964"/>
      <c r="OZH16" s="964"/>
      <c r="OZI16" s="965"/>
      <c r="OZJ16" s="966"/>
      <c r="OZK16" s="964"/>
      <c r="OZL16" s="964"/>
      <c r="OZM16" s="965"/>
      <c r="OZN16" s="966"/>
      <c r="OZO16" s="964"/>
      <c r="OZP16" s="964"/>
      <c r="OZQ16" s="965"/>
      <c r="OZR16" s="966"/>
      <c r="OZS16" s="964"/>
      <c r="OZT16" s="964"/>
      <c r="OZU16" s="965"/>
      <c r="OZV16" s="966"/>
      <c r="OZW16" s="964"/>
      <c r="OZX16" s="964"/>
      <c r="OZY16" s="965"/>
      <c r="OZZ16" s="966"/>
      <c r="PAA16" s="964"/>
      <c r="PAB16" s="964"/>
      <c r="PAC16" s="965"/>
      <c r="PAD16" s="966"/>
      <c r="PAE16" s="964"/>
      <c r="PAF16" s="964"/>
      <c r="PAG16" s="965"/>
      <c r="PAH16" s="966"/>
      <c r="PAI16" s="964"/>
      <c r="PAJ16" s="964"/>
      <c r="PAK16" s="965"/>
      <c r="PAL16" s="966"/>
      <c r="PAM16" s="964"/>
      <c r="PAN16" s="964"/>
      <c r="PAO16" s="965"/>
      <c r="PAP16" s="966"/>
      <c r="PAQ16" s="964"/>
      <c r="PAR16" s="964"/>
      <c r="PAS16" s="965"/>
      <c r="PAT16" s="966"/>
      <c r="PAU16" s="964"/>
      <c r="PAV16" s="964"/>
      <c r="PAW16" s="965"/>
      <c r="PAX16" s="966"/>
      <c r="PAY16" s="964"/>
      <c r="PAZ16" s="964"/>
      <c r="PBA16" s="965"/>
      <c r="PBB16" s="966"/>
      <c r="PBC16" s="964"/>
      <c r="PBD16" s="964"/>
      <c r="PBE16" s="965"/>
      <c r="PBF16" s="966"/>
      <c r="PBG16" s="964"/>
      <c r="PBH16" s="964"/>
      <c r="PBI16" s="965"/>
      <c r="PBJ16" s="966"/>
      <c r="PBK16" s="964"/>
      <c r="PBL16" s="964"/>
      <c r="PBM16" s="965"/>
      <c r="PBN16" s="966"/>
      <c r="PBO16" s="964"/>
      <c r="PBP16" s="964"/>
      <c r="PBQ16" s="965"/>
      <c r="PBR16" s="966"/>
      <c r="PBS16" s="964"/>
      <c r="PBT16" s="964"/>
      <c r="PBU16" s="965"/>
      <c r="PBV16" s="966"/>
      <c r="PBW16" s="964"/>
      <c r="PBX16" s="964"/>
      <c r="PBY16" s="965"/>
      <c r="PBZ16" s="966"/>
      <c r="PCA16" s="964"/>
      <c r="PCB16" s="964"/>
      <c r="PCC16" s="965"/>
      <c r="PCD16" s="966"/>
      <c r="PCE16" s="964"/>
      <c r="PCF16" s="964"/>
      <c r="PCG16" s="965"/>
      <c r="PCH16" s="966"/>
      <c r="PCI16" s="964"/>
      <c r="PCJ16" s="964"/>
      <c r="PCK16" s="965"/>
      <c r="PCL16" s="966"/>
      <c r="PCM16" s="964"/>
      <c r="PCN16" s="964"/>
      <c r="PCO16" s="965"/>
      <c r="PCP16" s="966"/>
      <c r="PCQ16" s="964"/>
      <c r="PCR16" s="964"/>
      <c r="PCS16" s="965"/>
      <c r="PCT16" s="966"/>
      <c r="PCU16" s="964"/>
      <c r="PCV16" s="964"/>
      <c r="PCW16" s="965"/>
      <c r="PCX16" s="966"/>
      <c r="PCY16" s="964"/>
      <c r="PCZ16" s="964"/>
      <c r="PDA16" s="965"/>
      <c r="PDB16" s="966"/>
      <c r="PDC16" s="964"/>
      <c r="PDD16" s="964"/>
      <c r="PDE16" s="965"/>
      <c r="PDF16" s="966"/>
      <c r="PDG16" s="964"/>
      <c r="PDH16" s="964"/>
      <c r="PDI16" s="965"/>
      <c r="PDJ16" s="966"/>
      <c r="PDK16" s="964"/>
      <c r="PDL16" s="964"/>
      <c r="PDM16" s="965"/>
      <c r="PDN16" s="966"/>
      <c r="PDO16" s="964"/>
      <c r="PDP16" s="964"/>
      <c r="PDQ16" s="965"/>
      <c r="PDR16" s="966"/>
      <c r="PDS16" s="964"/>
      <c r="PDT16" s="964"/>
      <c r="PDU16" s="965"/>
      <c r="PDV16" s="966"/>
      <c r="PDW16" s="964"/>
      <c r="PDX16" s="964"/>
      <c r="PDY16" s="965"/>
      <c r="PDZ16" s="966"/>
      <c r="PEA16" s="964"/>
      <c r="PEB16" s="964"/>
      <c r="PEC16" s="965"/>
      <c r="PED16" s="966"/>
      <c r="PEE16" s="964"/>
      <c r="PEF16" s="964"/>
      <c r="PEG16" s="965"/>
      <c r="PEH16" s="966"/>
      <c r="PEI16" s="964"/>
      <c r="PEJ16" s="964"/>
      <c r="PEK16" s="965"/>
      <c r="PEL16" s="966"/>
      <c r="PEM16" s="964"/>
      <c r="PEN16" s="964"/>
      <c r="PEO16" s="965"/>
      <c r="PEP16" s="966"/>
      <c r="PEQ16" s="964"/>
      <c r="PER16" s="964"/>
      <c r="PES16" s="965"/>
      <c r="PET16" s="966"/>
      <c r="PEU16" s="964"/>
      <c r="PEV16" s="964"/>
      <c r="PEW16" s="965"/>
      <c r="PEX16" s="966"/>
      <c r="PEY16" s="964"/>
      <c r="PEZ16" s="964"/>
      <c r="PFA16" s="965"/>
      <c r="PFB16" s="966"/>
      <c r="PFC16" s="964"/>
      <c r="PFD16" s="964"/>
      <c r="PFE16" s="965"/>
      <c r="PFF16" s="966"/>
      <c r="PFG16" s="964"/>
      <c r="PFH16" s="964"/>
      <c r="PFI16" s="965"/>
      <c r="PFJ16" s="966"/>
      <c r="PFK16" s="964"/>
      <c r="PFL16" s="964"/>
      <c r="PFM16" s="965"/>
      <c r="PFN16" s="966"/>
      <c r="PFO16" s="964"/>
      <c r="PFP16" s="964"/>
      <c r="PFQ16" s="965"/>
      <c r="PFR16" s="966"/>
      <c r="PFS16" s="964"/>
      <c r="PFT16" s="964"/>
      <c r="PFU16" s="965"/>
      <c r="PFV16" s="966"/>
      <c r="PFW16" s="964"/>
      <c r="PFX16" s="964"/>
      <c r="PFY16" s="965"/>
      <c r="PFZ16" s="966"/>
      <c r="PGA16" s="964"/>
      <c r="PGB16" s="964"/>
      <c r="PGC16" s="965"/>
      <c r="PGD16" s="966"/>
      <c r="PGE16" s="964"/>
      <c r="PGF16" s="964"/>
      <c r="PGG16" s="965"/>
      <c r="PGH16" s="966"/>
      <c r="PGI16" s="964"/>
      <c r="PGJ16" s="964"/>
      <c r="PGK16" s="965"/>
      <c r="PGL16" s="966"/>
      <c r="PGM16" s="964"/>
      <c r="PGN16" s="964"/>
      <c r="PGO16" s="965"/>
      <c r="PGP16" s="966"/>
      <c r="PGQ16" s="964"/>
      <c r="PGR16" s="964"/>
      <c r="PGS16" s="965"/>
      <c r="PGT16" s="966"/>
      <c r="PGU16" s="964"/>
      <c r="PGV16" s="964"/>
      <c r="PGW16" s="965"/>
      <c r="PGX16" s="966"/>
      <c r="PGY16" s="964"/>
      <c r="PGZ16" s="964"/>
      <c r="PHA16" s="965"/>
      <c r="PHB16" s="966"/>
      <c r="PHC16" s="964"/>
      <c r="PHD16" s="964"/>
      <c r="PHE16" s="965"/>
      <c r="PHF16" s="966"/>
      <c r="PHG16" s="964"/>
      <c r="PHH16" s="964"/>
      <c r="PHI16" s="965"/>
      <c r="PHJ16" s="966"/>
      <c r="PHK16" s="964"/>
      <c r="PHL16" s="964"/>
      <c r="PHM16" s="965"/>
      <c r="PHN16" s="966"/>
      <c r="PHO16" s="964"/>
      <c r="PHP16" s="964"/>
      <c r="PHQ16" s="965"/>
      <c r="PHR16" s="966"/>
      <c r="PHS16" s="964"/>
      <c r="PHT16" s="964"/>
      <c r="PHU16" s="965"/>
      <c r="PHV16" s="966"/>
      <c r="PHW16" s="964"/>
      <c r="PHX16" s="964"/>
      <c r="PHY16" s="965"/>
      <c r="PHZ16" s="966"/>
      <c r="PIA16" s="964"/>
      <c r="PIB16" s="964"/>
      <c r="PIC16" s="965"/>
      <c r="PID16" s="966"/>
      <c r="PIE16" s="964"/>
      <c r="PIF16" s="964"/>
      <c r="PIG16" s="965"/>
      <c r="PIH16" s="966"/>
      <c r="PII16" s="964"/>
      <c r="PIJ16" s="964"/>
      <c r="PIK16" s="965"/>
      <c r="PIL16" s="966"/>
      <c r="PIM16" s="964"/>
      <c r="PIN16" s="964"/>
      <c r="PIO16" s="965"/>
      <c r="PIP16" s="966"/>
      <c r="PIQ16" s="964"/>
      <c r="PIR16" s="964"/>
      <c r="PIS16" s="965"/>
      <c r="PIT16" s="966"/>
      <c r="PIU16" s="964"/>
      <c r="PIV16" s="964"/>
      <c r="PIW16" s="965"/>
      <c r="PIX16" s="966"/>
      <c r="PIY16" s="964"/>
      <c r="PIZ16" s="964"/>
      <c r="PJA16" s="965"/>
      <c r="PJB16" s="966"/>
      <c r="PJC16" s="964"/>
      <c r="PJD16" s="964"/>
      <c r="PJE16" s="965"/>
      <c r="PJF16" s="966"/>
      <c r="PJG16" s="964"/>
      <c r="PJH16" s="964"/>
      <c r="PJI16" s="965"/>
      <c r="PJJ16" s="966"/>
      <c r="PJK16" s="964"/>
      <c r="PJL16" s="964"/>
      <c r="PJM16" s="965"/>
      <c r="PJN16" s="966"/>
      <c r="PJO16" s="964"/>
      <c r="PJP16" s="964"/>
      <c r="PJQ16" s="965"/>
      <c r="PJR16" s="966"/>
      <c r="PJS16" s="964"/>
      <c r="PJT16" s="964"/>
      <c r="PJU16" s="965"/>
      <c r="PJV16" s="966"/>
      <c r="PJW16" s="964"/>
      <c r="PJX16" s="964"/>
      <c r="PJY16" s="965"/>
      <c r="PJZ16" s="966"/>
      <c r="PKA16" s="964"/>
      <c r="PKB16" s="964"/>
      <c r="PKC16" s="965"/>
      <c r="PKD16" s="966"/>
      <c r="PKE16" s="964"/>
      <c r="PKF16" s="964"/>
      <c r="PKG16" s="965"/>
      <c r="PKH16" s="966"/>
      <c r="PKI16" s="964"/>
      <c r="PKJ16" s="964"/>
      <c r="PKK16" s="965"/>
      <c r="PKL16" s="966"/>
      <c r="PKM16" s="964"/>
      <c r="PKN16" s="964"/>
      <c r="PKO16" s="965"/>
      <c r="PKP16" s="966"/>
      <c r="PKQ16" s="964"/>
      <c r="PKR16" s="964"/>
      <c r="PKS16" s="965"/>
      <c r="PKT16" s="966"/>
      <c r="PKU16" s="964"/>
      <c r="PKV16" s="964"/>
      <c r="PKW16" s="965"/>
      <c r="PKX16" s="966"/>
      <c r="PKY16" s="964"/>
      <c r="PKZ16" s="964"/>
      <c r="PLA16" s="965"/>
      <c r="PLB16" s="966"/>
      <c r="PLC16" s="964"/>
      <c r="PLD16" s="964"/>
      <c r="PLE16" s="965"/>
      <c r="PLF16" s="966"/>
      <c r="PLG16" s="964"/>
      <c r="PLH16" s="964"/>
      <c r="PLI16" s="965"/>
      <c r="PLJ16" s="966"/>
      <c r="PLK16" s="964"/>
      <c r="PLL16" s="964"/>
      <c r="PLM16" s="965"/>
      <c r="PLN16" s="966"/>
      <c r="PLO16" s="964"/>
      <c r="PLP16" s="964"/>
      <c r="PLQ16" s="965"/>
      <c r="PLR16" s="966"/>
      <c r="PLS16" s="964"/>
      <c r="PLT16" s="964"/>
      <c r="PLU16" s="965"/>
      <c r="PLV16" s="966"/>
      <c r="PLW16" s="964"/>
      <c r="PLX16" s="964"/>
      <c r="PLY16" s="965"/>
      <c r="PLZ16" s="966"/>
      <c r="PMA16" s="964"/>
      <c r="PMB16" s="964"/>
      <c r="PMC16" s="965"/>
      <c r="PMD16" s="966"/>
      <c r="PME16" s="964"/>
      <c r="PMF16" s="964"/>
      <c r="PMG16" s="965"/>
      <c r="PMH16" s="966"/>
      <c r="PMI16" s="964"/>
      <c r="PMJ16" s="964"/>
      <c r="PMK16" s="965"/>
      <c r="PML16" s="966"/>
      <c r="PMM16" s="964"/>
      <c r="PMN16" s="964"/>
      <c r="PMO16" s="965"/>
      <c r="PMP16" s="966"/>
      <c r="PMQ16" s="964"/>
      <c r="PMR16" s="964"/>
      <c r="PMS16" s="965"/>
      <c r="PMT16" s="966"/>
      <c r="PMU16" s="964"/>
      <c r="PMV16" s="964"/>
      <c r="PMW16" s="965"/>
      <c r="PMX16" s="966"/>
      <c r="PMY16" s="964"/>
      <c r="PMZ16" s="964"/>
      <c r="PNA16" s="965"/>
      <c r="PNB16" s="966"/>
      <c r="PNC16" s="964"/>
      <c r="PND16" s="964"/>
      <c r="PNE16" s="965"/>
      <c r="PNF16" s="966"/>
      <c r="PNG16" s="964"/>
      <c r="PNH16" s="964"/>
      <c r="PNI16" s="965"/>
      <c r="PNJ16" s="966"/>
      <c r="PNK16" s="964"/>
      <c r="PNL16" s="964"/>
      <c r="PNM16" s="965"/>
      <c r="PNN16" s="966"/>
      <c r="PNO16" s="964"/>
      <c r="PNP16" s="964"/>
      <c r="PNQ16" s="965"/>
      <c r="PNR16" s="966"/>
      <c r="PNS16" s="964"/>
      <c r="PNT16" s="964"/>
      <c r="PNU16" s="965"/>
      <c r="PNV16" s="966"/>
      <c r="PNW16" s="964"/>
      <c r="PNX16" s="964"/>
      <c r="PNY16" s="965"/>
      <c r="PNZ16" s="966"/>
      <c r="POA16" s="964"/>
      <c r="POB16" s="964"/>
      <c r="POC16" s="965"/>
      <c r="POD16" s="966"/>
      <c r="POE16" s="964"/>
      <c r="POF16" s="964"/>
      <c r="POG16" s="965"/>
      <c r="POH16" s="966"/>
      <c r="POI16" s="964"/>
      <c r="POJ16" s="964"/>
      <c r="POK16" s="965"/>
      <c r="POL16" s="966"/>
      <c r="POM16" s="964"/>
      <c r="PON16" s="964"/>
      <c r="POO16" s="965"/>
      <c r="POP16" s="966"/>
      <c r="POQ16" s="964"/>
      <c r="POR16" s="964"/>
      <c r="POS16" s="965"/>
      <c r="POT16" s="966"/>
      <c r="POU16" s="964"/>
      <c r="POV16" s="964"/>
      <c r="POW16" s="965"/>
      <c r="POX16" s="966"/>
      <c r="POY16" s="964"/>
      <c r="POZ16" s="964"/>
      <c r="PPA16" s="965"/>
      <c r="PPB16" s="966"/>
      <c r="PPC16" s="964"/>
      <c r="PPD16" s="964"/>
      <c r="PPE16" s="965"/>
      <c r="PPF16" s="966"/>
      <c r="PPG16" s="964"/>
      <c r="PPH16" s="964"/>
      <c r="PPI16" s="965"/>
      <c r="PPJ16" s="966"/>
      <c r="PPK16" s="964"/>
      <c r="PPL16" s="964"/>
      <c r="PPM16" s="965"/>
      <c r="PPN16" s="966"/>
      <c r="PPO16" s="964"/>
      <c r="PPP16" s="964"/>
      <c r="PPQ16" s="965"/>
      <c r="PPR16" s="966"/>
      <c r="PPS16" s="964"/>
      <c r="PPT16" s="964"/>
      <c r="PPU16" s="965"/>
      <c r="PPV16" s="966"/>
      <c r="PPW16" s="964"/>
      <c r="PPX16" s="964"/>
      <c r="PPY16" s="965"/>
      <c r="PPZ16" s="966"/>
      <c r="PQA16" s="964"/>
      <c r="PQB16" s="964"/>
      <c r="PQC16" s="965"/>
      <c r="PQD16" s="966"/>
      <c r="PQE16" s="964"/>
      <c r="PQF16" s="964"/>
      <c r="PQG16" s="965"/>
      <c r="PQH16" s="966"/>
      <c r="PQI16" s="964"/>
      <c r="PQJ16" s="964"/>
      <c r="PQK16" s="965"/>
      <c r="PQL16" s="966"/>
      <c r="PQM16" s="964"/>
      <c r="PQN16" s="964"/>
      <c r="PQO16" s="965"/>
      <c r="PQP16" s="966"/>
      <c r="PQQ16" s="964"/>
      <c r="PQR16" s="964"/>
      <c r="PQS16" s="965"/>
      <c r="PQT16" s="966"/>
      <c r="PQU16" s="964"/>
      <c r="PQV16" s="964"/>
      <c r="PQW16" s="965"/>
      <c r="PQX16" s="966"/>
      <c r="PQY16" s="964"/>
      <c r="PQZ16" s="964"/>
      <c r="PRA16" s="965"/>
      <c r="PRB16" s="966"/>
      <c r="PRC16" s="964"/>
      <c r="PRD16" s="964"/>
      <c r="PRE16" s="965"/>
      <c r="PRF16" s="966"/>
      <c r="PRG16" s="964"/>
      <c r="PRH16" s="964"/>
      <c r="PRI16" s="965"/>
      <c r="PRJ16" s="966"/>
      <c r="PRK16" s="964"/>
      <c r="PRL16" s="964"/>
      <c r="PRM16" s="965"/>
      <c r="PRN16" s="966"/>
      <c r="PRO16" s="964"/>
      <c r="PRP16" s="964"/>
      <c r="PRQ16" s="965"/>
      <c r="PRR16" s="966"/>
      <c r="PRS16" s="964"/>
      <c r="PRT16" s="964"/>
      <c r="PRU16" s="965"/>
      <c r="PRV16" s="966"/>
      <c r="PRW16" s="964"/>
      <c r="PRX16" s="964"/>
      <c r="PRY16" s="965"/>
      <c r="PRZ16" s="966"/>
      <c r="PSA16" s="964"/>
      <c r="PSB16" s="964"/>
      <c r="PSC16" s="965"/>
      <c r="PSD16" s="966"/>
      <c r="PSE16" s="964"/>
      <c r="PSF16" s="964"/>
      <c r="PSG16" s="965"/>
      <c r="PSH16" s="966"/>
      <c r="PSI16" s="964"/>
      <c r="PSJ16" s="964"/>
      <c r="PSK16" s="965"/>
      <c r="PSL16" s="966"/>
      <c r="PSM16" s="964"/>
      <c r="PSN16" s="964"/>
      <c r="PSO16" s="965"/>
      <c r="PSP16" s="966"/>
      <c r="PSQ16" s="964"/>
      <c r="PSR16" s="964"/>
      <c r="PSS16" s="965"/>
      <c r="PST16" s="966"/>
      <c r="PSU16" s="964"/>
      <c r="PSV16" s="964"/>
      <c r="PSW16" s="965"/>
      <c r="PSX16" s="966"/>
      <c r="PSY16" s="964"/>
      <c r="PSZ16" s="964"/>
      <c r="PTA16" s="965"/>
      <c r="PTB16" s="966"/>
      <c r="PTC16" s="964"/>
      <c r="PTD16" s="964"/>
      <c r="PTE16" s="965"/>
      <c r="PTF16" s="966"/>
      <c r="PTG16" s="964"/>
      <c r="PTH16" s="964"/>
      <c r="PTI16" s="965"/>
      <c r="PTJ16" s="966"/>
      <c r="PTK16" s="964"/>
      <c r="PTL16" s="964"/>
      <c r="PTM16" s="965"/>
      <c r="PTN16" s="966"/>
      <c r="PTO16" s="964"/>
      <c r="PTP16" s="964"/>
      <c r="PTQ16" s="965"/>
      <c r="PTR16" s="966"/>
      <c r="PTS16" s="964"/>
      <c r="PTT16" s="964"/>
      <c r="PTU16" s="965"/>
      <c r="PTV16" s="966"/>
      <c r="PTW16" s="964"/>
      <c r="PTX16" s="964"/>
      <c r="PTY16" s="965"/>
      <c r="PTZ16" s="966"/>
      <c r="PUA16" s="964"/>
      <c r="PUB16" s="964"/>
      <c r="PUC16" s="965"/>
      <c r="PUD16" s="966"/>
      <c r="PUE16" s="964"/>
      <c r="PUF16" s="964"/>
      <c r="PUG16" s="965"/>
      <c r="PUH16" s="966"/>
      <c r="PUI16" s="964"/>
      <c r="PUJ16" s="964"/>
      <c r="PUK16" s="965"/>
      <c r="PUL16" s="966"/>
      <c r="PUM16" s="964"/>
      <c r="PUN16" s="964"/>
      <c r="PUO16" s="965"/>
      <c r="PUP16" s="966"/>
      <c r="PUQ16" s="964"/>
      <c r="PUR16" s="964"/>
      <c r="PUS16" s="965"/>
      <c r="PUT16" s="966"/>
      <c r="PUU16" s="964"/>
      <c r="PUV16" s="964"/>
      <c r="PUW16" s="965"/>
      <c r="PUX16" s="966"/>
      <c r="PUY16" s="964"/>
      <c r="PUZ16" s="964"/>
      <c r="PVA16" s="965"/>
      <c r="PVB16" s="966"/>
      <c r="PVC16" s="964"/>
      <c r="PVD16" s="964"/>
      <c r="PVE16" s="965"/>
      <c r="PVF16" s="966"/>
      <c r="PVG16" s="964"/>
      <c r="PVH16" s="964"/>
      <c r="PVI16" s="965"/>
      <c r="PVJ16" s="966"/>
      <c r="PVK16" s="964"/>
      <c r="PVL16" s="964"/>
      <c r="PVM16" s="965"/>
      <c r="PVN16" s="966"/>
      <c r="PVO16" s="964"/>
      <c r="PVP16" s="964"/>
      <c r="PVQ16" s="965"/>
      <c r="PVR16" s="966"/>
      <c r="PVS16" s="964"/>
      <c r="PVT16" s="964"/>
      <c r="PVU16" s="965"/>
      <c r="PVV16" s="966"/>
      <c r="PVW16" s="964"/>
      <c r="PVX16" s="964"/>
      <c r="PVY16" s="965"/>
      <c r="PVZ16" s="966"/>
      <c r="PWA16" s="964"/>
      <c r="PWB16" s="964"/>
      <c r="PWC16" s="965"/>
      <c r="PWD16" s="966"/>
      <c r="PWE16" s="964"/>
      <c r="PWF16" s="964"/>
      <c r="PWG16" s="965"/>
      <c r="PWH16" s="966"/>
      <c r="PWI16" s="964"/>
      <c r="PWJ16" s="964"/>
      <c r="PWK16" s="965"/>
      <c r="PWL16" s="966"/>
      <c r="PWM16" s="964"/>
      <c r="PWN16" s="964"/>
      <c r="PWO16" s="965"/>
      <c r="PWP16" s="966"/>
      <c r="PWQ16" s="964"/>
      <c r="PWR16" s="964"/>
      <c r="PWS16" s="965"/>
      <c r="PWT16" s="966"/>
      <c r="PWU16" s="964"/>
      <c r="PWV16" s="964"/>
      <c r="PWW16" s="965"/>
      <c r="PWX16" s="966"/>
      <c r="PWY16" s="964"/>
      <c r="PWZ16" s="964"/>
      <c r="PXA16" s="965"/>
      <c r="PXB16" s="966"/>
      <c r="PXC16" s="964"/>
      <c r="PXD16" s="964"/>
      <c r="PXE16" s="965"/>
      <c r="PXF16" s="966"/>
      <c r="PXG16" s="964"/>
      <c r="PXH16" s="964"/>
      <c r="PXI16" s="965"/>
      <c r="PXJ16" s="966"/>
      <c r="PXK16" s="964"/>
      <c r="PXL16" s="964"/>
      <c r="PXM16" s="965"/>
      <c r="PXN16" s="966"/>
      <c r="PXO16" s="964"/>
      <c r="PXP16" s="964"/>
      <c r="PXQ16" s="965"/>
      <c r="PXR16" s="966"/>
      <c r="PXS16" s="964"/>
      <c r="PXT16" s="964"/>
      <c r="PXU16" s="965"/>
      <c r="PXV16" s="966"/>
      <c r="PXW16" s="964"/>
      <c r="PXX16" s="964"/>
      <c r="PXY16" s="965"/>
      <c r="PXZ16" s="966"/>
      <c r="PYA16" s="964"/>
      <c r="PYB16" s="964"/>
      <c r="PYC16" s="965"/>
      <c r="PYD16" s="966"/>
      <c r="PYE16" s="964"/>
      <c r="PYF16" s="964"/>
      <c r="PYG16" s="965"/>
      <c r="PYH16" s="966"/>
      <c r="PYI16" s="964"/>
      <c r="PYJ16" s="964"/>
      <c r="PYK16" s="965"/>
      <c r="PYL16" s="966"/>
      <c r="PYM16" s="964"/>
      <c r="PYN16" s="964"/>
      <c r="PYO16" s="965"/>
      <c r="PYP16" s="966"/>
      <c r="PYQ16" s="964"/>
      <c r="PYR16" s="964"/>
      <c r="PYS16" s="965"/>
      <c r="PYT16" s="966"/>
      <c r="PYU16" s="964"/>
      <c r="PYV16" s="964"/>
      <c r="PYW16" s="965"/>
      <c r="PYX16" s="966"/>
      <c r="PYY16" s="964"/>
      <c r="PYZ16" s="964"/>
      <c r="PZA16" s="965"/>
      <c r="PZB16" s="966"/>
      <c r="PZC16" s="964"/>
      <c r="PZD16" s="964"/>
      <c r="PZE16" s="965"/>
      <c r="PZF16" s="966"/>
      <c r="PZG16" s="964"/>
      <c r="PZH16" s="964"/>
      <c r="PZI16" s="965"/>
      <c r="PZJ16" s="966"/>
      <c r="PZK16" s="964"/>
      <c r="PZL16" s="964"/>
      <c r="PZM16" s="965"/>
      <c r="PZN16" s="966"/>
      <c r="PZO16" s="964"/>
      <c r="PZP16" s="964"/>
      <c r="PZQ16" s="965"/>
      <c r="PZR16" s="966"/>
      <c r="PZS16" s="964"/>
      <c r="PZT16" s="964"/>
      <c r="PZU16" s="965"/>
      <c r="PZV16" s="966"/>
      <c r="PZW16" s="964"/>
      <c r="PZX16" s="964"/>
      <c r="PZY16" s="965"/>
      <c r="PZZ16" s="966"/>
      <c r="QAA16" s="964"/>
      <c r="QAB16" s="964"/>
      <c r="QAC16" s="965"/>
      <c r="QAD16" s="966"/>
      <c r="QAE16" s="964"/>
      <c r="QAF16" s="964"/>
      <c r="QAG16" s="965"/>
      <c r="QAH16" s="966"/>
      <c r="QAI16" s="964"/>
      <c r="QAJ16" s="964"/>
      <c r="QAK16" s="965"/>
      <c r="QAL16" s="966"/>
      <c r="QAM16" s="964"/>
      <c r="QAN16" s="964"/>
      <c r="QAO16" s="965"/>
      <c r="QAP16" s="966"/>
      <c r="QAQ16" s="964"/>
      <c r="QAR16" s="964"/>
      <c r="QAS16" s="965"/>
      <c r="QAT16" s="966"/>
      <c r="QAU16" s="964"/>
      <c r="QAV16" s="964"/>
      <c r="QAW16" s="965"/>
      <c r="QAX16" s="966"/>
      <c r="QAY16" s="964"/>
      <c r="QAZ16" s="964"/>
      <c r="QBA16" s="965"/>
      <c r="QBB16" s="966"/>
      <c r="QBC16" s="964"/>
      <c r="QBD16" s="964"/>
      <c r="QBE16" s="965"/>
      <c r="QBF16" s="966"/>
      <c r="QBG16" s="964"/>
      <c r="QBH16" s="964"/>
      <c r="QBI16" s="965"/>
      <c r="QBJ16" s="966"/>
      <c r="QBK16" s="964"/>
      <c r="QBL16" s="964"/>
      <c r="QBM16" s="965"/>
      <c r="QBN16" s="966"/>
      <c r="QBO16" s="964"/>
      <c r="QBP16" s="964"/>
      <c r="QBQ16" s="965"/>
      <c r="QBR16" s="966"/>
      <c r="QBS16" s="964"/>
      <c r="QBT16" s="964"/>
      <c r="QBU16" s="965"/>
      <c r="QBV16" s="966"/>
      <c r="QBW16" s="964"/>
      <c r="QBX16" s="964"/>
      <c r="QBY16" s="965"/>
      <c r="QBZ16" s="966"/>
      <c r="QCA16" s="964"/>
      <c r="QCB16" s="964"/>
      <c r="QCC16" s="965"/>
      <c r="QCD16" s="966"/>
      <c r="QCE16" s="964"/>
      <c r="QCF16" s="964"/>
      <c r="QCG16" s="965"/>
      <c r="QCH16" s="966"/>
      <c r="QCI16" s="964"/>
      <c r="QCJ16" s="964"/>
      <c r="QCK16" s="965"/>
      <c r="QCL16" s="966"/>
      <c r="QCM16" s="964"/>
      <c r="QCN16" s="964"/>
      <c r="QCO16" s="965"/>
      <c r="QCP16" s="966"/>
      <c r="QCQ16" s="964"/>
      <c r="QCR16" s="964"/>
      <c r="QCS16" s="965"/>
      <c r="QCT16" s="966"/>
      <c r="QCU16" s="964"/>
      <c r="QCV16" s="964"/>
      <c r="QCW16" s="965"/>
      <c r="QCX16" s="966"/>
      <c r="QCY16" s="964"/>
      <c r="QCZ16" s="964"/>
      <c r="QDA16" s="965"/>
      <c r="QDB16" s="966"/>
      <c r="QDC16" s="964"/>
      <c r="QDD16" s="964"/>
      <c r="QDE16" s="965"/>
      <c r="QDF16" s="966"/>
      <c r="QDG16" s="964"/>
      <c r="QDH16" s="964"/>
      <c r="QDI16" s="965"/>
      <c r="QDJ16" s="966"/>
      <c r="QDK16" s="964"/>
      <c r="QDL16" s="964"/>
      <c r="QDM16" s="965"/>
      <c r="QDN16" s="966"/>
      <c r="QDO16" s="964"/>
      <c r="QDP16" s="964"/>
      <c r="QDQ16" s="965"/>
      <c r="QDR16" s="966"/>
      <c r="QDS16" s="964"/>
      <c r="QDT16" s="964"/>
      <c r="QDU16" s="965"/>
      <c r="QDV16" s="966"/>
      <c r="QDW16" s="964"/>
      <c r="QDX16" s="964"/>
      <c r="QDY16" s="965"/>
      <c r="QDZ16" s="966"/>
      <c r="QEA16" s="964"/>
      <c r="QEB16" s="964"/>
      <c r="QEC16" s="965"/>
      <c r="QED16" s="966"/>
      <c r="QEE16" s="964"/>
      <c r="QEF16" s="964"/>
      <c r="QEG16" s="965"/>
      <c r="QEH16" s="966"/>
      <c r="QEI16" s="964"/>
      <c r="QEJ16" s="964"/>
      <c r="QEK16" s="965"/>
      <c r="QEL16" s="966"/>
      <c r="QEM16" s="964"/>
      <c r="QEN16" s="964"/>
      <c r="QEO16" s="965"/>
      <c r="QEP16" s="966"/>
      <c r="QEQ16" s="964"/>
      <c r="QER16" s="964"/>
      <c r="QES16" s="965"/>
      <c r="QET16" s="966"/>
      <c r="QEU16" s="964"/>
      <c r="QEV16" s="964"/>
      <c r="QEW16" s="965"/>
      <c r="QEX16" s="966"/>
      <c r="QEY16" s="964"/>
      <c r="QEZ16" s="964"/>
      <c r="QFA16" s="965"/>
      <c r="QFB16" s="966"/>
      <c r="QFC16" s="964"/>
      <c r="QFD16" s="964"/>
      <c r="QFE16" s="965"/>
      <c r="QFF16" s="966"/>
      <c r="QFG16" s="964"/>
      <c r="QFH16" s="964"/>
      <c r="QFI16" s="965"/>
      <c r="QFJ16" s="966"/>
      <c r="QFK16" s="964"/>
      <c r="QFL16" s="964"/>
      <c r="QFM16" s="965"/>
      <c r="QFN16" s="966"/>
      <c r="QFO16" s="964"/>
      <c r="QFP16" s="964"/>
      <c r="QFQ16" s="965"/>
      <c r="QFR16" s="966"/>
      <c r="QFS16" s="964"/>
      <c r="QFT16" s="964"/>
      <c r="QFU16" s="965"/>
      <c r="QFV16" s="966"/>
      <c r="QFW16" s="964"/>
      <c r="QFX16" s="964"/>
      <c r="QFY16" s="965"/>
      <c r="QFZ16" s="966"/>
      <c r="QGA16" s="964"/>
      <c r="QGB16" s="964"/>
      <c r="QGC16" s="965"/>
      <c r="QGD16" s="966"/>
      <c r="QGE16" s="964"/>
      <c r="QGF16" s="964"/>
      <c r="QGG16" s="965"/>
      <c r="QGH16" s="966"/>
      <c r="QGI16" s="964"/>
      <c r="QGJ16" s="964"/>
      <c r="QGK16" s="965"/>
      <c r="QGL16" s="966"/>
      <c r="QGM16" s="964"/>
      <c r="QGN16" s="964"/>
      <c r="QGO16" s="965"/>
      <c r="QGP16" s="966"/>
      <c r="QGQ16" s="964"/>
      <c r="QGR16" s="964"/>
      <c r="QGS16" s="965"/>
      <c r="QGT16" s="966"/>
      <c r="QGU16" s="964"/>
      <c r="QGV16" s="964"/>
      <c r="QGW16" s="965"/>
      <c r="QGX16" s="966"/>
      <c r="QGY16" s="964"/>
      <c r="QGZ16" s="964"/>
      <c r="QHA16" s="965"/>
      <c r="QHB16" s="966"/>
      <c r="QHC16" s="964"/>
      <c r="QHD16" s="964"/>
      <c r="QHE16" s="965"/>
      <c r="QHF16" s="966"/>
      <c r="QHG16" s="964"/>
      <c r="QHH16" s="964"/>
      <c r="QHI16" s="965"/>
      <c r="QHJ16" s="966"/>
      <c r="QHK16" s="964"/>
      <c r="QHL16" s="964"/>
      <c r="QHM16" s="965"/>
      <c r="QHN16" s="966"/>
      <c r="QHO16" s="964"/>
      <c r="QHP16" s="964"/>
      <c r="QHQ16" s="965"/>
      <c r="QHR16" s="966"/>
      <c r="QHS16" s="964"/>
      <c r="QHT16" s="964"/>
      <c r="QHU16" s="965"/>
      <c r="QHV16" s="966"/>
      <c r="QHW16" s="964"/>
      <c r="QHX16" s="964"/>
      <c r="QHY16" s="965"/>
      <c r="QHZ16" s="966"/>
      <c r="QIA16" s="964"/>
      <c r="QIB16" s="964"/>
      <c r="QIC16" s="965"/>
      <c r="QID16" s="966"/>
      <c r="QIE16" s="964"/>
      <c r="QIF16" s="964"/>
      <c r="QIG16" s="965"/>
      <c r="QIH16" s="966"/>
      <c r="QII16" s="964"/>
      <c r="QIJ16" s="964"/>
      <c r="QIK16" s="965"/>
      <c r="QIL16" s="966"/>
      <c r="QIM16" s="964"/>
      <c r="QIN16" s="964"/>
      <c r="QIO16" s="965"/>
      <c r="QIP16" s="966"/>
      <c r="QIQ16" s="964"/>
      <c r="QIR16" s="964"/>
      <c r="QIS16" s="965"/>
      <c r="QIT16" s="966"/>
      <c r="QIU16" s="964"/>
      <c r="QIV16" s="964"/>
      <c r="QIW16" s="965"/>
      <c r="QIX16" s="966"/>
      <c r="QIY16" s="964"/>
      <c r="QIZ16" s="964"/>
      <c r="QJA16" s="965"/>
      <c r="QJB16" s="966"/>
      <c r="QJC16" s="964"/>
      <c r="QJD16" s="964"/>
      <c r="QJE16" s="965"/>
      <c r="QJF16" s="966"/>
      <c r="QJG16" s="964"/>
      <c r="QJH16" s="964"/>
      <c r="QJI16" s="965"/>
      <c r="QJJ16" s="966"/>
      <c r="QJK16" s="964"/>
      <c r="QJL16" s="964"/>
      <c r="QJM16" s="965"/>
      <c r="QJN16" s="966"/>
      <c r="QJO16" s="964"/>
      <c r="QJP16" s="964"/>
      <c r="QJQ16" s="965"/>
      <c r="QJR16" s="966"/>
      <c r="QJS16" s="964"/>
      <c r="QJT16" s="964"/>
      <c r="QJU16" s="965"/>
      <c r="QJV16" s="966"/>
      <c r="QJW16" s="964"/>
      <c r="QJX16" s="964"/>
      <c r="QJY16" s="965"/>
      <c r="QJZ16" s="966"/>
      <c r="QKA16" s="964"/>
      <c r="QKB16" s="964"/>
      <c r="QKC16" s="965"/>
      <c r="QKD16" s="966"/>
      <c r="QKE16" s="964"/>
      <c r="QKF16" s="964"/>
      <c r="QKG16" s="965"/>
      <c r="QKH16" s="966"/>
      <c r="QKI16" s="964"/>
      <c r="QKJ16" s="964"/>
      <c r="QKK16" s="965"/>
      <c r="QKL16" s="966"/>
      <c r="QKM16" s="964"/>
      <c r="QKN16" s="964"/>
      <c r="QKO16" s="965"/>
      <c r="QKP16" s="966"/>
      <c r="QKQ16" s="964"/>
      <c r="QKR16" s="964"/>
      <c r="QKS16" s="965"/>
      <c r="QKT16" s="966"/>
      <c r="QKU16" s="964"/>
      <c r="QKV16" s="964"/>
      <c r="QKW16" s="965"/>
      <c r="QKX16" s="966"/>
      <c r="QKY16" s="964"/>
      <c r="QKZ16" s="964"/>
      <c r="QLA16" s="965"/>
      <c r="QLB16" s="966"/>
      <c r="QLC16" s="964"/>
      <c r="QLD16" s="964"/>
      <c r="QLE16" s="965"/>
      <c r="QLF16" s="966"/>
      <c r="QLG16" s="964"/>
      <c r="QLH16" s="964"/>
      <c r="QLI16" s="965"/>
      <c r="QLJ16" s="966"/>
      <c r="QLK16" s="964"/>
      <c r="QLL16" s="964"/>
      <c r="QLM16" s="965"/>
      <c r="QLN16" s="966"/>
      <c r="QLO16" s="964"/>
      <c r="QLP16" s="964"/>
      <c r="QLQ16" s="965"/>
      <c r="QLR16" s="966"/>
      <c r="QLS16" s="964"/>
      <c r="QLT16" s="964"/>
      <c r="QLU16" s="965"/>
      <c r="QLV16" s="966"/>
      <c r="QLW16" s="964"/>
      <c r="QLX16" s="964"/>
      <c r="QLY16" s="965"/>
      <c r="QLZ16" s="966"/>
      <c r="QMA16" s="964"/>
      <c r="QMB16" s="964"/>
      <c r="QMC16" s="965"/>
      <c r="QMD16" s="966"/>
      <c r="QME16" s="964"/>
      <c r="QMF16" s="964"/>
      <c r="QMG16" s="965"/>
      <c r="QMH16" s="966"/>
      <c r="QMI16" s="964"/>
      <c r="QMJ16" s="964"/>
      <c r="QMK16" s="965"/>
      <c r="QML16" s="966"/>
      <c r="QMM16" s="964"/>
      <c r="QMN16" s="964"/>
      <c r="QMO16" s="965"/>
      <c r="QMP16" s="966"/>
      <c r="QMQ16" s="964"/>
      <c r="QMR16" s="964"/>
      <c r="QMS16" s="965"/>
      <c r="QMT16" s="966"/>
      <c r="QMU16" s="964"/>
      <c r="QMV16" s="964"/>
      <c r="QMW16" s="965"/>
      <c r="QMX16" s="966"/>
      <c r="QMY16" s="964"/>
      <c r="QMZ16" s="964"/>
      <c r="QNA16" s="965"/>
      <c r="QNB16" s="966"/>
      <c r="QNC16" s="964"/>
      <c r="QND16" s="964"/>
      <c r="QNE16" s="965"/>
      <c r="QNF16" s="966"/>
      <c r="QNG16" s="964"/>
      <c r="QNH16" s="964"/>
      <c r="QNI16" s="965"/>
      <c r="QNJ16" s="966"/>
      <c r="QNK16" s="964"/>
      <c r="QNL16" s="964"/>
      <c r="QNM16" s="965"/>
      <c r="QNN16" s="966"/>
      <c r="QNO16" s="964"/>
      <c r="QNP16" s="964"/>
      <c r="QNQ16" s="965"/>
      <c r="QNR16" s="966"/>
      <c r="QNS16" s="964"/>
      <c r="QNT16" s="964"/>
      <c r="QNU16" s="965"/>
      <c r="QNV16" s="966"/>
      <c r="QNW16" s="964"/>
      <c r="QNX16" s="964"/>
      <c r="QNY16" s="965"/>
      <c r="QNZ16" s="966"/>
      <c r="QOA16" s="964"/>
      <c r="QOB16" s="964"/>
      <c r="QOC16" s="965"/>
      <c r="QOD16" s="966"/>
      <c r="QOE16" s="964"/>
      <c r="QOF16" s="964"/>
      <c r="QOG16" s="965"/>
      <c r="QOH16" s="966"/>
      <c r="QOI16" s="964"/>
      <c r="QOJ16" s="964"/>
      <c r="QOK16" s="965"/>
      <c r="QOL16" s="966"/>
      <c r="QOM16" s="964"/>
      <c r="QON16" s="964"/>
      <c r="QOO16" s="965"/>
      <c r="QOP16" s="966"/>
      <c r="QOQ16" s="964"/>
      <c r="QOR16" s="964"/>
      <c r="QOS16" s="965"/>
      <c r="QOT16" s="966"/>
      <c r="QOU16" s="964"/>
      <c r="QOV16" s="964"/>
      <c r="QOW16" s="965"/>
      <c r="QOX16" s="966"/>
      <c r="QOY16" s="964"/>
      <c r="QOZ16" s="964"/>
      <c r="QPA16" s="965"/>
      <c r="QPB16" s="966"/>
      <c r="QPC16" s="964"/>
      <c r="QPD16" s="964"/>
      <c r="QPE16" s="965"/>
      <c r="QPF16" s="966"/>
      <c r="QPG16" s="964"/>
      <c r="QPH16" s="964"/>
      <c r="QPI16" s="965"/>
      <c r="QPJ16" s="966"/>
      <c r="QPK16" s="964"/>
      <c r="QPL16" s="964"/>
      <c r="QPM16" s="965"/>
      <c r="QPN16" s="966"/>
      <c r="QPO16" s="964"/>
      <c r="QPP16" s="964"/>
      <c r="QPQ16" s="965"/>
      <c r="QPR16" s="966"/>
      <c r="QPS16" s="964"/>
      <c r="QPT16" s="964"/>
      <c r="QPU16" s="965"/>
      <c r="QPV16" s="966"/>
      <c r="QPW16" s="964"/>
      <c r="QPX16" s="964"/>
      <c r="QPY16" s="965"/>
      <c r="QPZ16" s="966"/>
      <c r="QQA16" s="964"/>
      <c r="QQB16" s="964"/>
      <c r="QQC16" s="965"/>
      <c r="QQD16" s="966"/>
      <c r="QQE16" s="964"/>
      <c r="QQF16" s="964"/>
      <c r="QQG16" s="965"/>
      <c r="QQH16" s="966"/>
      <c r="QQI16" s="964"/>
      <c r="QQJ16" s="964"/>
      <c r="QQK16" s="965"/>
      <c r="QQL16" s="966"/>
      <c r="QQM16" s="964"/>
      <c r="QQN16" s="964"/>
      <c r="QQO16" s="965"/>
      <c r="QQP16" s="966"/>
      <c r="QQQ16" s="964"/>
      <c r="QQR16" s="964"/>
      <c r="QQS16" s="965"/>
      <c r="QQT16" s="966"/>
      <c r="QQU16" s="964"/>
      <c r="QQV16" s="964"/>
      <c r="QQW16" s="965"/>
      <c r="QQX16" s="966"/>
      <c r="QQY16" s="964"/>
      <c r="QQZ16" s="964"/>
      <c r="QRA16" s="965"/>
      <c r="QRB16" s="966"/>
      <c r="QRC16" s="964"/>
      <c r="QRD16" s="964"/>
      <c r="QRE16" s="965"/>
      <c r="QRF16" s="966"/>
      <c r="QRG16" s="964"/>
      <c r="QRH16" s="964"/>
      <c r="QRI16" s="965"/>
      <c r="QRJ16" s="966"/>
      <c r="QRK16" s="964"/>
      <c r="QRL16" s="964"/>
      <c r="QRM16" s="965"/>
      <c r="QRN16" s="966"/>
      <c r="QRO16" s="964"/>
      <c r="QRP16" s="964"/>
      <c r="QRQ16" s="965"/>
      <c r="QRR16" s="966"/>
      <c r="QRS16" s="964"/>
      <c r="QRT16" s="964"/>
      <c r="QRU16" s="965"/>
      <c r="QRV16" s="966"/>
      <c r="QRW16" s="964"/>
      <c r="QRX16" s="964"/>
      <c r="QRY16" s="965"/>
      <c r="QRZ16" s="966"/>
      <c r="QSA16" s="964"/>
      <c r="QSB16" s="964"/>
      <c r="QSC16" s="965"/>
      <c r="QSD16" s="966"/>
      <c r="QSE16" s="964"/>
      <c r="QSF16" s="964"/>
      <c r="QSG16" s="965"/>
      <c r="QSH16" s="966"/>
      <c r="QSI16" s="964"/>
      <c r="QSJ16" s="964"/>
      <c r="QSK16" s="965"/>
      <c r="QSL16" s="966"/>
      <c r="QSM16" s="964"/>
      <c r="QSN16" s="964"/>
      <c r="QSO16" s="965"/>
      <c r="QSP16" s="966"/>
      <c r="QSQ16" s="964"/>
      <c r="QSR16" s="964"/>
      <c r="QSS16" s="965"/>
      <c r="QST16" s="966"/>
      <c r="QSU16" s="964"/>
      <c r="QSV16" s="964"/>
      <c r="QSW16" s="965"/>
      <c r="QSX16" s="966"/>
      <c r="QSY16" s="964"/>
      <c r="QSZ16" s="964"/>
      <c r="QTA16" s="965"/>
      <c r="QTB16" s="966"/>
      <c r="QTC16" s="964"/>
      <c r="QTD16" s="964"/>
      <c r="QTE16" s="965"/>
      <c r="QTF16" s="966"/>
      <c r="QTG16" s="964"/>
      <c r="QTH16" s="964"/>
      <c r="QTI16" s="965"/>
      <c r="QTJ16" s="966"/>
      <c r="QTK16" s="964"/>
      <c r="QTL16" s="964"/>
      <c r="QTM16" s="965"/>
      <c r="QTN16" s="966"/>
      <c r="QTO16" s="964"/>
      <c r="QTP16" s="964"/>
      <c r="QTQ16" s="965"/>
      <c r="QTR16" s="966"/>
      <c r="QTS16" s="964"/>
      <c r="QTT16" s="964"/>
      <c r="QTU16" s="965"/>
      <c r="QTV16" s="966"/>
      <c r="QTW16" s="964"/>
      <c r="QTX16" s="964"/>
      <c r="QTY16" s="965"/>
      <c r="QTZ16" s="966"/>
      <c r="QUA16" s="964"/>
      <c r="QUB16" s="964"/>
      <c r="QUC16" s="965"/>
      <c r="QUD16" s="966"/>
      <c r="QUE16" s="964"/>
      <c r="QUF16" s="964"/>
      <c r="QUG16" s="965"/>
      <c r="QUH16" s="966"/>
      <c r="QUI16" s="964"/>
      <c r="QUJ16" s="964"/>
      <c r="QUK16" s="965"/>
      <c r="QUL16" s="966"/>
      <c r="QUM16" s="964"/>
      <c r="QUN16" s="964"/>
      <c r="QUO16" s="965"/>
      <c r="QUP16" s="966"/>
      <c r="QUQ16" s="964"/>
      <c r="QUR16" s="964"/>
      <c r="QUS16" s="965"/>
      <c r="QUT16" s="966"/>
      <c r="QUU16" s="964"/>
      <c r="QUV16" s="964"/>
      <c r="QUW16" s="965"/>
      <c r="QUX16" s="966"/>
      <c r="QUY16" s="964"/>
      <c r="QUZ16" s="964"/>
      <c r="QVA16" s="965"/>
      <c r="QVB16" s="966"/>
      <c r="QVC16" s="964"/>
      <c r="QVD16" s="964"/>
      <c r="QVE16" s="965"/>
      <c r="QVF16" s="966"/>
      <c r="QVG16" s="964"/>
      <c r="QVH16" s="964"/>
      <c r="QVI16" s="965"/>
      <c r="QVJ16" s="966"/>
      <c r="QVK16" s="964"/>
      <c r="QVL16" s="964"/>
      <c r="QVM16" s="965"/>
      <c r="QVN16" s="966"/>
      <c r="QVO16" s="964"/>
      <c r="QVP16" s="964"/>
      <c r="QVQ16" s="965"/>
      <c r="QVR16" s="966"/>
      <c r="QVS16" s="964"/>
      <c r="QVT16" s="964"/>
      <c r="QVU16" s="965"/>
      <c r="QVV16" s="966"/>
      <c r="QVW16" s="964"/>
      <c r="QVX16" s="964"/>
      <c r="QVY16" s="965"/>
      <c r="QVZ16" s="966"/>
      <c r="QWA16" s="964"/>
      <c r="QWB16" s="964"/>
      <c r="QWC16" s="965"/>
      <c r="QWD16" s="966"/>
      <c r="QWE16" s="964"/>
      <c r="QWF16" s="964"/>
      <c r="QWG16" s="965"/>
      <c r="QWH16" s="966"/>
      <c r="QWI16" s="964"/>
      <c r="QWJ16" s="964"/>
      <c r="QWK16" s="965"/>
      <c r="QWL16" s="966"/>
      <c r="QWM16" s="964"/>
      <c r="QWN16" s="964"/>
      <c r="QWO16" s="965"/>
      <c r="QWP16" s="966"/>
      <c r="QWQ16" s="964"/>
      <c r="QWR16" s="964"/>
      <c r="QWS16" s="965"/>
      <c r="QWT16" s="966"/>
      <c r="QWU16" s="964"/>
      <c r="QWV16" s="964"/>
      <c r="QWW16" s="965"/>
      <c r="QWX16" s="966"/>
      <c r="QWY16" s="964"/>
      <c r="QWZ16" s="964"/>
      <c r="QXA16" s="965"/>
      <c r="QXB16" s="966"/>
      <c r="QXC16" s="964"/>
      <c r="QXD16" s="964"/>
      <c r="QXE16" s="965"/>
      <c r="QXF16" s="966"/>
      <c r="QXG16" s="964"/>
      <c r="QXH16" s="964"/>
      <c r="QXI16" s="965"/>
      <c r="QXJ16" s="966"/>
      <c r="QXK16" s="964"/>
      <c r="QXL16" s="964"/>
      <c r="QXM16" s="965"/>
      <c r="QXN16" s="966"/>
      <c r="QXO16" s="964"/>
      <c r="QXP16" s="964"/>
      <c r="QXQ16" s="965"/>
      <c r="QXR16" s="966"/>
      <c r="QXS16" s="964"/>
      <c r="QXT16" s="964"/>
      <c r="QXU16" s="965"/>
      <c r="QXV16" s="966"/>
      <c r="QXW16" s="964"/>
      <c r="QXX16" s="964"/>
      <c r="QXY16" s="965"/>
      <c r="QXZ16" s="966"/>
      <c r="QYA16" s="964"/>
      <c r="QYB16" s="964"/>
      <c r="QYC16" s="965"/>
      <c r="QYD16" s="966"/>
      <c r="QYE16" s="964"/>
      <c r="QYF16" s="964"/>
      <c r="QYG16" s="965"/>
      <c r="QYH16" s="966"/>
      <c r="QYI16" s="964"/>
      <c r="QYJ16" s="964"/>
      <c r="QYK16" s="965"/>
      <c r="QYL16" s="966"/>
      <c r="QYM16" s="964"/>
      <c r="QYN16" s="964"/>
      <c r="QYO16" s="965"/>
      <c r="QYP16" s="966"/>
      <c r="QYQ16" s="964"/>
      <c r="QYR16" s="964"/>
      <c r="QYS16" s="965"/>
      <c r="QYT16" s="966"/>
      <c r="QYU16" s="964"/>
      <c r="QYV16" s="964"/>
      <c r="QYW16" s="965"/>
      <c r="QYX16" s="966"/>
      <c r="QYY16" s="964"/>
      <c r="QYZ16" s="964"/>
      <c r="QZA16" s="965"/>
      <c r="QZB16" s="966"/>
      <c r="QZC16" s="964"/>
      <c r="QZD16" s="964"/>
      <c r="QZE16" s="965"/>
      <c r="QZF16" s="966"/>
      <c r="QZG16" s="964"/>
      <c r="QZH16" s="964"/>
      <c r="QZI16" s="965"/>
      <c r="QZJ16" s="966"/>
      <c r="QZK16" s="964"/>
      <c r="QZL16" s="964"/>
      <c r="QZM16" s="965"/>
      <c r="QZN16" s="966"/>
      <c r="QZO16" s="964"/>
      <c r="QZP16" s="964"/>
      <c r="QZQ16" s="965"/>
      <c r="QZR16" s="966"/>
      <c r="QZS16" s="964"/>
      <c r="QZT16" s="964"/>
      <c r="QZU16" s="965"/>
      <c r="QZV16" s="966"/>
      <c r="QZW16" s="964"/>
      <c r="QZX16" s="964"/>
      <c r="QZY16" s="965"/>
      <c r="QZZ16" s="966"/>
      <c r="RAA16" s="964"/>
      <c r="RAB16" s="964"/>
      <c r="RAC16" s="965"/>
      <c r="RAD16" s="966"/>
      <c r="RAE16" s="964"/>
      <c r="RAF16" s="964"/>
      <c r="RAG16" s="965"/>
      <c r="RAH16" s="966"/>
      <c r="RAI16" s="964"/>
      <c r="RAJ16" s="964"/>
      <c r="RAK16" s="965"/>
      <c r="RAL16" s="966"/>
      <c r="RAM16" s="964"/>
      <c r="RAN16" s="964"/>
      <c r="RAO16" s="965"/>
      <c r="RAP16" s="966"/>
      <c r="RAQ16" s="964"/>
      <c r="RAR16" s="964"/>
      <c r="RAS16" s="965"/>
      <c r="RAT16" s="966"/>
      <c r="RAU16" s="964"/>
      <c r="RAV16" s="964"/>
      <c r="RAW16" s="965"/>
      <c r="RAX16" s="966"/>
      <c r="RAY16" s="964"/>
      <c r="RAZ16" s="964"/>
      <c r="RBA16" s="965"/>
      <c r="RBB16" s="966"/>
      <c r="RBC16" s="964"/>
      <c r="RBD16" s="964"/>
      <c r="RBE16" s="965"/>
      <c r="RBF16" s="966"/>
      <c r="RBG16" s="964"/>
      <c r="RBH16" s="964"/>
      <c r="RBI16" s="965"/>
      <c r="RBJ16" s="966"/>
      <c r="RBK16" s="964"/>
      <c r="RBL16" s="964"/>
      <c r="RBM16" s="965"/>
      <c r="RBN16" s="966"/>
      <c r="RBO16" s="964"/>
      <c r="RBP16" s="964"/>
      <c r="RBQ16" s="965"/>
      <c r="RBR16" s="966"/>
      <c r="RBS16" s="964"/>
      <c r="RBT16" s="964"/>
      <c r="RBU16" s="965"/>
      <c r="RBV16" s="966"/>
      <c r="RBW16" s="964"/>
      <c r="RBX16" s="964"/>
      <c r="RBY16" s="965"/>
      <c r="RBZ16" s="966"/>
      <c r="RCA16" s="964"/>
      <c r="RCB16" s="964"/>
      <c r="RCC16" s="965"/>
      <c r="RCD16" s="966"/>
      <c r="RCE16" s="964"/>
      <c r="RCF16" s="964"/>
      <c r="RCG16" s="965"/>
      <c r="RCH16" s="966"/>
      <c r="RCI16" s="964"/>
      <c r="RCJ16" s="964"/>
      <c r="RCK16" s="965"/>
      <c r="RCL16" s="966"/>
      <c r="RCM16" s="964"/>
      <c r="RCN16" s="964"/>
      <c r="RCO16" s="965"/>
      <c r="RCP16" s="966"/>
      <c r="RCQ16" s="964"/>
      <c r="RCR16" s="964"/>
      <c r="RCS16" s="965"/>
      <c r="RCT16" s="966"/>
      <c r="RCU16" s="964"/>
      <c r="RCV16" s="964"/>
      <c r="RCW16" s="965"/>
      <c r="RCX16" s="966"/>
      <c r="RCY16" s="964"/>
      <c r="RCZ16" s="964"/>
      <c r="RDA16" s="965"/>
      <c r="RDB16" s="966"/>
      <c r="RDC16" s="964"/>
      <c r="RDD16" s="964"/>
      <c r="RDE16" s="965"/>
      <c r="RDF16" s="966"/>
      <c r="RDG16" s="964"/>
      <c r="RDH16" s="964"/>
      <c r="RDI16" s="965"/>
      <c r="RDJ16" s="966"/>
      <c r="RDK16" s="964"/>
      <c r="RDL16" s="964"/>
      <c r="RDM16" s="965"/>
      <c r="RDN16" s="966"/>
      <c r="RDO16" s="964"/>
      <c r="RDP16" s="964"/>
      <c r="RDQ16" s="965"/>
      <c r="RDR16" s="966"/>
      <c r="RDS16" s="964"/>
      <c r="RDT16" s="964"/>
      <c r="RDU16" s="965"/>
      <c r="RDV16" s="966"/>
      <c r="RDW16" s="964"/>
      <c r="RDX16" s="964"/>
      <c r="RDY16" s="965"/>
      <c r="RDZ16" s="966"/>
      <c r="REA16" s="964"/>
      <c r="REB16" s="964"/>
      <c r="REC16" s="965"/>
      <c r="RED16" s="966"/>
      <c r="REE16" s="964"/>
      <c r="REF16" s="964"/>
      <c r="REG16" s="965"/>
      <c r="REH16" s="966"/>
      <c r="REI16" s="964"/>
      <c r="REJ16" s="964"/>
      <c r="REK16" s="965"/>
      <c r="REL16" s="966"/>
      <c r="REM16" s="964"/>
      <c r="REN16" s="964"/>
      <c r="REO16" s="965"/>
      <c r="REP16" s="966"/>
      <c r="REQ16" s="964"/>
      <c r="RER16" s="964"/>
      <c r="RES16" s="965"/>
      <c r="RET16" s="966"/>
      <c r="REU16" s="964"/>
      <c r="REV16" s="964"/>
      <c r="REW16" s="965"/>
      <c r="REX16" s="966"/>
      <c r="REY16" s="964"/>
      <c r="REZ16" s="964"/>
      <c r="RFA16" s="965"/>
      <c r="RFB16" s="966"/>
      <c r="RFC16" s="964"/>
      <c r="RFD16" s="964"/>
      <c r="RFE16" s="965"/>
      <c r="RFF16" s="966"/>
      <c r="RFG16" s="964"/>
      <c r="RFH16" s="964"/>
      <c r="RFI16" s="965"/>
      <c r="RFJ16" s="966"/>
      <c r="RFK16" s="964"/>
      <c r="RFL16" s="964"/>
      <c r="RFM16" s="965"/>
      <c r="RFN16" s="966"/>
      <c r="RFO16" s="964"/>
      <c r="RFP16" s="964"/>
      <c r="RFQ16" s="965"/>
      <c r="RFR16" s="966"/>
      <c r="RFS16" s="964"/>
      <c r="RFT16" s="964"/>
      <c r="RFU16" s="965"/>
      <c r="RFV16" s="966"/>
      <c r="RFW16" s="964"/>
      <c r="RFX16" s="964"/>
      <c r="RFY16" s="965"/>
      <c r="RFZ16" s="966"/>
      <c r="RGA16" s="964"/>
      <c r="RGB16" s="964"/>
      <c r="RGC16" s="965"/>
      <c r="RGD16" s="966"/>
      <c r="RGE16" s="964"/>
      <c r="RGF16" s="964"/>
      <c r="RGG16" s="965"/>
      <c r="RGH16" s="966"/>
      <c r="RGI16" s="964"/>
      <c r="RGJ16" s="964"/>
      <c r="RGK16" s="965"/>
      <c r="RGL16" s="966"/>
      <c r="RGM16" s="964"/>
      <c r="RGN16" s="964"/>
      <c r="RGO16" s="965"/>
      <c r="RGP16" s="966"/>
      <c r="RGQ16" s="964"/>
      <c r="RGR16" s="964"/>
      <c r="RGS16" s="965"/>
      <c r="RGT16" s="966"/>
      <c r="RGU16" s="964"/>
      <c r="RGV16" s="964"/>
      <c r="RGW16" s="965"/>
      <c r="RGX16" s="966"/>
      <c r="RGY16" s="964"/>
      <c r="RGZ16" s="964"/>
      <c r="RHA16" s="965"/>
      <c r="RHB16" s="966"/>
      <c r="RHC16" s="964"/>
      <c r="RHD16" s="964"/>
      <c r="RHE16" s="965"/>
      <c r="RHF16" s="966"/>
      <c r="RHG16" s="964"/>
      <c r="RHH16" s="964"/>
      <c r="RHI16" s="965"/>
      <c r="RHJ16" s="966"/>
      <c r="RHK16" s="964"/>
      <c r="RHL16" s="964"/>
      <c r="RHM16" s="965"/>
      <c r="RHN16" s="966"/>
      <c r="RHO16" s="964"/>
      <c r="RHP16" s="964"/>
      <c r="RHQ16" s="965"/>
      <c r="RHR16" s="966"/>
      <c r="RHS16" s="964"/>
      <c r="RHT16" s="964"/>
      <c r="RHU16" s="965"/>
      <c r="RHV16" s="966"/>
      <c r="RHW16" s="964"/>
      <c r="RHX16" s="964"/>
      <c r="RHY16" s="965"/>
      <c r="RHZ16" s="966"/>
      <c r="RIA16" s="964"/>
      <c r="RIB16" s="964"/>
      <c r="RIC16" s="965"/>
      <c r="RID16" s="966"/>
      <c r="RIE16" s="964"/>
      <c r="RIF16" s="964"/>
      <c r="RIG16" s="965"/>
      <c r="RIH16" s="966"/>
      <c r="RII16" s="964"/>
      <c r="RIJ16" s="964"/>
      <c r="RIK16" s="965"/>
      <c r="RIL16" s="966"/>
      <c r="RIM16" s="964"/>
      <c r="RIN16" s="964"/>
      <c r="RIO16" s="965"/>
      <c r="RIP16" s="966"/>
      <c r="RIQ16" s="964"/>
      <c r="RIR16" s="964"/>
      <c r="RIS16" s="965"/>
      <c r="RIT16" s="966"/>
      <c r="RIU16" s="964"/>
      <c r="RIV16" s="964"/>
      <c r="RIW16" s="965"/>
      <c r="RIX16" s="966"/>
      <c r="RIY16" s="964"/>
      <c r="RIZ16" s="964"/>
      <c r="RJA16" s="965"/>
      <c r="RJB16" s="966"/>
      <c r="RJC16" s="964"/>
      <c r="RJD16" s="964"/>
      <c r="RJE16" s="965"/>
      <c r="RJF16" s="966"/>
      <c r="RJG16" s="964"/>
      <c r="RJH16" s="964"/>
      <c r="RJI16" s="965"/>
      <c r="RJJ16" s="966"/>
      <c r="RJK16" s="964"/>
      <c r="RJL16" s="964"/>
      <c r="RJM16" s="965"/>
      <c r="RJN16" s="966"/>
      <c r="RJO16" s="964"/>
      <c r="RJP16" s="964"/>
      <c r="RJQ16" s="965"/>
      <c r="RJR16" s="966"/>
      <c r="RJS16" s="964"/>
      <c r="RJT16" s="964"/>
      <c r="RJU16" s="965"/>
      <c r="RJV16" s="966"/>
      <c r="RJW16" s="964"/>
      <c r="RJX16" s="964"/>
      <c r="RJY16" s="965"/>
      <c r="RJZ16" s="966"/>
      <c r="RKA16" s="964"/>
      <c r="RKB16" s="964"/>
      <c r="RKC16" s="965"/>
      <c r="RKD16" s="966"/>
      <c r="RKE16" s="964"/>
      <c r="RKF16" s="964"/>
      <c r="RKG16" s="965"/>
      <c r="RKH16" s="966"/>
      <c r="RKI16" s="964"/>
      <c r="RKJ16" s="964"/>
      <c r="RKK16" s="965"/>
      <c r="RKL16" s="966"/>
      <c r="RKM16" s="964"/>
      <c r="RKN16" s="964"/>
      <c r="RKO16" s="965"/>
      <c r="RKP16" s="966"/>
      <c r="RKQ16" s="964"/>
      <c r="RKR16" s="964"/>
      <c r="RKS16" s="965"/>
      <c r="RKT16" s="966"/>
      <c r="RKU16" s="964"/>
      <c r="RKV16" s="964"/>
      <c r="RKW16" s="965"/>
      <c r="RKX16" s="966"/>
      <c r="RKY16" s="964"/>
      <c r="RKZ16" s="964"/>
      <c r="RLA16" s="965"/>
      <c r="RLB16" s="966"/>
      <c r="RLC16" s="964"/>
      <c r="RLD16" s="964"/>
      <c r="RLE16" s="965"/>
      <c r="RLF16" s="966"/>
      <c r="RLG16" s="964"/>
      <c r="RLH16" s="964"/>
      <c r="RLI16" s="965"/>
      <c r="RLJ16" s="966"/>
      <c r="RLK16" s="964"/>
      <c r="RLL16" s="964"/>
      <c r="RLM16" s="965"/>
      <c r="RLN16" s="966"/>
      <c r="RLO16" s="964"/>
      <c r="RLP16" s="964"/>
      <c r="RLQ16" s="965"/>
      <c r="RLR16" s="966"/>
      <c r="RLS16" s="964"/>
      <c r="RLT16" s="964"/>
      <c r="RLU16" s="965"/>
      <c r="RLV16" s="966"/>
      <c r="RLW16" s="964"/>
      <c r="RLX16" s="964"/>
      <c r="RLY16" s="965"/>
      <c r="RLZ16" s="966"/>
      <c r="RMA16" s="964"/>
      <c r="RMB16" s="964"/>
      <c r="RMC16" s="965"/>
      <c r="RMD16" s="966"/>
      <c r="RME16" s="964"/>
      <c r="RMF16" s="964"/>
      <c r="RMG16" s="965"/>
      <c r="RMH16" s="966"/>
      <c r="RMI16" s="964"/>
      <c r="RMJ16" s="964"/>
      <c r="RMK16" s="965"/>
      <c r="RML16" s="966"/>
      <c r="RMM16" s="964"/>
      <c r="RMN16" s="964"/>
      <c r="RMO16" s="965"/>
      <c r="RMP16" s="966"/>
      <c r="RMQ16" s="964"/>
      <c r="RMR16" s="964"/>
      <c r="RMS16" s="965"/>
      <c r="RMT16" s="966"/>
      <c r="RMU16" s="964"/>
      <c r="RMV16" s="964"/>
      <c r="RMW16" s="965"/>
      <c r="RMX16" s="966"/>
      <c r="RMY16" s="964"/>
      <c r="RMZ16" s="964"/>
      <c r="RNA16" s="965"/>
      <c r="RNB16" s="966"/>
      <c r="RNC16" s="964"/>
      <c r="RND16" s="964"/>
      <c r="RNE16" s="965"/>
      <c r="RNF16" s="966"/>
      <c r="RNG16" s="964"/>
      <c r="RNH16" s="964"/>
      <c r="RNI16" s="965"/>
      <c r="RNJ16" s="966"/>
      <c r="RNK16" s="964"/>
      <c r="RNL16" s="964"/>
      <c r="RNM16" s="965"/>
      <c r="RNN16" s="966"/>
      <c r="RNO16" s="964"/>
      <c r="RNP16" s="964"/>
      <c r="RNQ16" s="965"/>
      <c r="RNR16" s="966"/>
      <c r="RNS16" s="964"/>
      <c r="RNT16" s="964"/>
      <c r="RNU16" s="965"/>
      <c r="RNV16" s="966"/>
      <c r="RNW16" s="964"/>
      <c r="RNX16" s="964"/>
      <c r="RNY16" s="965"/>
      <c r="RNZ16" s="966"/>
      <c r="ROA16" s="964"/>
      <c r="ROB16" s="964"/>
      <c r="ROC16" s="965"/>
      <c r="ROD16" s="966"/>
      <c r="ROE16" s="964"/>
      <c r="ROF16" s="964"/>
      <c r="ROG16" s="965"/>
      <c r="ROH16" s="966"/>
      <c r="ROI16" s="964"/>
      <c r="ROJ16" s="964"/>
      <c r="ROK16" s="965"/>
      <c r="ROL16" s="966"/>
      <c r="ROM16" s="964"/>
      <c r="RON16" s="964"/>
      <c r="ROO16" s="965"/>
      <c r="ROP16" s="966"/>
      <c r="ROQ16" s="964"/>
      <c r="ROR16" s="964"/>
      <c r="ROS16" s="965"/>
      <c r="ROT16" s="966"/>
      <c r="ROU16" s="964"/>
      <c r="ROV16" s="964"/>
      <c r="ROW16" s="965"/>
      <c r="ROX16" s="966"/>
      <c r="ROY16" s="964"/>
      <c r="ROZ16" s="964"/>
      <c r="RPA16" s="965"/>
      <c r="RPB16" s="966"/>
      <c r="RPC16" s="964"/>
      <c r="RPD16" s="964"/>
      <c r="RPE16" s="965"/>
      <c r="RPF16" s="966"/>
      <c r="RPG16" s="964"/>
      <c r="RPH16" s="964"/>
      <c r="RPI16" s="965"/>
      <c r="RPJ16" s="966"/>
      <c r="RPK16" s="964"/>
      <c r="RPL16" s="964"/>
      <c r="RPM16" s="965"/>
      <c r="RPN16" s="966"/>
      <c r="RPO16" s="964"/>
      <c r="RPP16" s="964"/>
      <c r="RPQ16" s="965"/>
      <c r="RPR16" s="966"/>
      <c r="RPS16" s="964"/>
      <c r="RPT16" s="964"/>
      <c r="RPU16" s="965"/>
      <c r="RPV16" s="966"/>
      <c r="RPW16" s="964"/>
      <c r="RPX16" s="964"/>
      <c r="RPY16" s="965"/>
      <c r="RPZ16" s="966"/>
      <c r="RQA16" s="964"/>
      <c r="RQB16" s="964"/>
      <c r="RQC16" s="965"/>
      <c r="RQD16" s="966"/>
      <c r="RQE16" s="964"/>
      <c r="RQF16" s="964"/>
      <c r="RQG16" s="965"/>
      <c r="RQH16" s="966"/>
      <c r="RQI16" s="964"/>
      <c r="RQJ16" s="964"/>
      <c r="RQK16" s="965"/>
      <c r="RQL16" s="966"/>
      <c r="RQM16" s="964"/>
      <c r="RQN16" s="964"/>
      <c r="RQO16" s="965"/>
      <c r="RQP16" s="966"/>
      <c r="RQQ16" s="964"/>
      <c r="RQR16" s="964"/>
      <c r="RQS16" s="965"/>
      <c r="RQT16" s="966"/>
      <c r="RQU16" s="964"/>
      <c r="RQV16" s="964"/>
      <c r="RQW16" s="965"/>
      <c r="RQX16" s="966"/>
      <c r="RQY16" s="964"/>
      <c r="RQZ16" s="964"/>
      <c r="RRA16" s="965"/>
      <c r="RRB16" s="966"/>
      <c r="RRC16" s="964"/>
      <c r="RRD16" s="964"/>
      <c r="RRE16" s="965"/>
      <c r="RRF16" s="966"/>
      <c r="RRG16" s="964"/>
      <c r="RRH16" s="964"/>
      <c r="RRI16" s="965"/>
      <c r="RRJ16" s="966"/>
      <c r="RRK16" s="964"/>
      <c r="RRL16" s="964"/>
      <c r="RRM16" s="965"/>
      <c r="RRN16" s="966"/>
      <c r="RRO16" s="964"/>
      <c r="RRP16" s="964"/>
      <c r="RRQ16" s="965"/>
      <c r="RRR16" s="966"/>
      <c r="RRS16" s="964"/>
      <c r="RRT16" s="964"/>
      <c r="RRU16" s="965"/>
      <c r="RRV16" s="966"/>
      <c r="RRW16" s="964"/>
      <c r="RRX16" s="964"/>
      <c r="RRY16" s="965"/>
      <c r="RRZ16" s="966"/>
      <c r="RSA16" s="964"/>
      <c r="RSB16" s="964"/>
      <c r="RSC16" s="965"/>
      <c r="RSD16" s="966"/>
      <c r="RSE16" s="964"/>
      <c r="RSF16" s="964"/>
      <c r="RSG16" s="965"/>
      <c r="RSH16" s="966"/>
      <c r="RSI16" s="964"/>
      <c r="RSJ16" s="964"/>
      <c r="RSK16" s="965"/>
      <c r="RSL16" s="966"/>
      <c r="RSM16" s="964"/>
      <c r="RSN16" s="964"/>
      <c r="RSO16" s="965"/>
      <c r="RSP16" s="966"/>
      <c r="RSQ16" s="964"/>
      <c r="RSR16" s="964"/>
      <c r="RSS16" s="965"/>
      <c r="RST16" s="966"/>
      <c r="RSU16" s="964"/>
      <c r="RSV16" s="964"/>
      <c r="RSW16" s="965"/>
      <c r="RSX16" s="966"/>
      <c r="RSY16" s="964"/>
      <c r="RSZ16" s="964"/>
      <c r="RTA16" s="965"/>
      <c r="RTB16" s="966"/>
      <c r="RTC16" s="964"/>
      <c r="RTD16" s="964"/>
      <c r="RTE16" s="965"/>
      <c r="RTF16" s="966"/>
      <c r="RTG16" s="964"/>
      <c r="RTH16" s="964"/>
      <c r="RTI16" s="965"/>
      <c r="RTJ16" s="966"/>
      <c r="RTK16" s="964"/>
      <c r="RTL16" s="964"/>
      <c r="RTM16" s="965"/>
      <c r="RTN16" s="966"/>
      <c r="RTO16" s="964"/>
      <c r="RTP16" s="964"/>
      <c r="RTQ16" s="965"/>
      <c r="RTR16" s="966"/>
      <c r="RTS16" s="964"/>
      <c r="RTT16" s="964"/>
      <c r="RTU16" s="965"/>
      <c r="RTV16" s="966"/>
      <c r="RTW16" s="964"/>
      <c r="RTX16" s="964"/>
      <c r="RTY16" s="965"/>
      <c r="RTZ16" s="966"/>
      <c r="RUA16" s="964"/>
      <c r="RUB16" s="964"/>
      <c r="RUC16" s="965"/>
      <c r="RUD16" s="966"/>
      <c r="RUE16" s="964"/>
      <c r="RUF16" s="964"/>
      <c r="RUG16" s="965"/>
      <c r="RUH16" s="966"/>
      <c r="RUI16" s="964"/>
      <c r="RUJ16" s="964"/>
      <c r="RUK16" s="965"/>
      <c r="RUL16" s="966"/>
      <c r="RUM16" s="964"/>
      <c r="RUN16" s="964"/>
      <c r="RUO16" s="965"/>
      <c r="RUP16" s="966"/>
      <c r="RUQ16" s="964"/>
      <c r="RUR16" s="964"/>
      <c r="RUS16" s="965"/>
      <c r="RUT16" s="966"/>
      <c r="RUU16" s="964"/>
      <c r="RUV16" s="964"/>
      <c r="RUW16" s="965"/>
      <c r="RUX16" s="966"/>
      <c r="RUY16" s="964"/>
      <c r="RUZ16" s="964"/>
      <c r="RVA16" s="965"/>
      <c r="RVB16" s="966"/>
      <c r="RVC16" s="964"/>
      <c r="RVD16" s="964"/>
      <c r="RVE16" s="965"/>
      <c r="RVF16" s="966"/>
      <c r="RVG16" s="964"/>
      <c r="RVH16" s="964"/>
      <c r="RVI16" s="965"/>
      <c r="RVJ16" s="966"/>
      <c r="RVK16" s="964"/>
      <c r="RVL16" s="964"/>
      <c r="RVM16" s="965"/>
      <c r="RVN16" s="966"/>
      <c r="RVO16" s="964"/>
      <c r="RVP16" s="964"/>
      <c r="RVQ16" s="965"/>
      <c r="RVR16" s="966"/>
      <c r="RVS16" s="964"/>
      <c r="RVT16" s="964"/>
      <c r="RVU16" s="965"/>
      <c r="RVV16" s="966"/>
      <c r="RVW16" s="964"/>
      <c r="RVX16" s="964"/>
      <c r="RVY16" s="965"/>
      <c r="RVZ16" s="966"/>
      <c r="RWA16" s="964"/>
      <c r="RWB16" s="964"/>
      <c r="RWC16" s="965"/>
      <c r="RWD16" s="966"/>
      <c r="RWE16" s="964"/>
      <c r="RWF16" s="964"/>
      <c r="RWG16" s="965"/>
      <c r="RWH16" s="966"/>
      <c r="RWI16" s="964"/>
      <c r="RWJ16" s="964"/>
      <c r="RWK16" s="965"/>
      <c r="RWL16" s="966"/>
      <c r="RWM16" s="964"/>
      <c r="RWN16" s="964"/>
      <c r="RWO16" s="965"/>
      <c r="RWP16" s="966"/>
      <c r="RWQ16" s="964"/>
      <c r="RWR16" s="964"/>
      <c r="RWS16" s="965"/>
      <c r="RWT16" s="966"/>
      <c r="RWU16" s="964"/>
      <c r="RWV16" s="964"/>
      <c r="RWW16" s="965"/>
      <c r="RWX16" s="966"/>
      <c r="RWY16" s="964"/>
      <c r="RWZ16" s="964"/>
      <c r="RXA16" s="965"/>
      <c r="RXB16" s="966"/>
      <c r="RXC16" s="964"/>
      <c r="RXD16" s="964"/>
      <c r="RXE16" s="965"/>
      <c r="RXF16" s="966"/>
      <c r="RXG16" s="964"/>
      <c r="RXH16" s="964"/>
      <c r="RXI16" s="965"/>
      <c r="RXJ16" s="966"/>
      <c r="RXK16" s="964"/>
      <c r="RXL16" s="964"/>
      <c r="RXM16" s="965"/>
      <c r="RXN16" s="966"/>
      <c r="RXO16" s="964"/>
      <c r="RXP16" s="964"/>
      <c r="RXQ16" s="965"/>
      <c r="RXR16" s="966"/>
      <c r="RXS16" s="964"/>
      <c r="RXT16" s="964"/>
      <c r="RXU16" s="965"/>
      <c r="RXV16" s="966"/>
      <c r="RXW16" s="964"/>
      <c r="RXX16" s="964"/>
      <c r="RXY16" s="965"/>
      <c r="RXZ16" s="966"/>
      <c r="RYA16" s="964"/>
      <c r="RYB16" s="964"/>
      <c r="RYC16" s="965"/>
      <c r="RYD16" s="966"/>
      <c r="RYE16" s="964"/>
      <c r="RYF16" s="964"/>
      <c r="RYG16" s="965"/>
      <c r="RYH16" s="966"/>
      <c r="RYI16" s="964"/>
      <c r="RYJ16" s="964"/>
      <c r="RYK16" s="965"/>
      <c r="RYL16" s="966"/>
      <c r="RYM16" s="964"/>
      <c r="RYN16" s="964"/>
      <c r="RYO16" s="965"/>
      <c r="RYP16" s="966"/>
      <c r="RYQ16" s="964"/>
      <c r="RYR16" s="964"/>
      <c r="RYS16" s="965"/>
      <c r="RYT16" s="966"/>
      <c r="RYU16" s="964"/>
      <c r="RYV16" s="964"/>
      <c r="RYW16" s="965"/>
      <c r="RYX16" s="966"/>
      <c r="RYY16" s="964"/>
      <c r="RYZ16" s="964"/>
      <c r="RZA16" s="965"/>
      <c r="RZB16" s="966"/>
      <c r="RZC16" s="964"/>
      <c r="RZD16" s="964"/>
      <c r="RZE16" s="965"/>
      <c r="RZF16" s="966"/>
      <c r="RZG16" s="964"/>
      <c r="RZH16" s="964"/>
      <c r="RZI16" s="965"/>
      <c r="RZJ16" s="966"/>
      <c r="RZK16" s="964"/>
      <c r="RZL16" s="964"/>
      <c r="RZM16" s="965"/>
      <c r="RZN16" s="966"/>
      <c r="RZO16" s="964"/>
      <c r="RZP16" s="964"/>
      <c r="RZQ16" s="965"/>
      <c r="RZR16" s="966"/>
      <c r="RZS16" s="964"/>
      <c r="RZT16" s="964"/>
      <c r="RZU16" s="965"/>
      <c r="RZV16" s="966"/>
      <c r="RZW16" s="964"/>
      <c r="RZX16" s="964"/>
      <c r="RZY16" s="965"/>
      <c r="RZZ16" s="966"/>
      <c r="SAA16" s="964"/>
      <c r="SAB16" s="964"/>
      <c r="SAC16" s="965"/>
      <c r="SAD16" s="966"/>
      <c r="SAE16" s="964"/>
      <c r="SAF16" s="964"/>
      <c r="SAG16" s="965"/>
      <c r="SAH16" s="966"/>
      <c r="SAI16" s="964"/>
      <c r="SAJ16" s="964"/>
      <c r="SAK16" s="965"/>
      <c r="SAL16" s="966"/>
      <c r="SAM16" s="964"/>
      <c r="SAN16" s="964"/>
      <c r="SAO16" s="965"/>
      <c r="SAP16" s="966"/>
      <c r="SAQ16" s="964"/>
      <c r="SAR16" s="964"/>
      <c r="SAS16" s="965"/>
      <c r="SAT16" s="966"/>
      <c r="SAU16" s="964"/>
      <c r="SAV16" s="964"/>
      <c r="SAW16" s="965"/>
      <c r="SAX16" s="966"/>
      <c r="SAY16" s="964"/>
      <c r="SAZ16" s="964"/>
      <c r="SBA16" s="965"/>
      <c r="SBB16" s="966"/>
      <c r="SBC16" s="964"/>
      <c r="SBD16" s="964"/>
      <c r="SBE16" s="965"/>
      <c r="SBF16" s="966"/>
      <c r="SBG16" s="964"/>
      <c r="SBH16" s="964"/>
      <c r="SBI16" s="965"/>
      <c r="SBJ16" s="966"/>
      <c r="SBK16" s="964"/>
      <c r="SBL16" s="964"/>
      <c r="SBM16" s="965"/>
      <c r="SBN16" s="966"/>
      <c r="SBO16" s="964"/>
      <c r="SBP16" s="964"/>
      <c r="SBQ16" s="965"/>
      <c r="SBR16" s="966"/>
      <c r="SBS16" s="964"/>
      <c r="SBT16" s="964"/>
      <c r="SBU16" s="965"/>
      <c r="SBV16" s="966"/>
      <c r="SBW16" s="964"/>
      <c r="SBX16" s="964"/>
      <c r="SBY16" s="965"/>
      <c r="SBZ16" s="966"/>
      <c r="SCA16" s="964"/>
      <c r="SCB16" s="964"/>
      <c r="SCC16" s="965"/>
      <c r="SCD16" s="966"/>
      <c r="SCE16" s="964"/>
      <c r="SCF16" s="964"/>
      <c r="SCG16" s="965"/>
      <c r="SCH16" s="966"/>
      <c r="SCI16" s="964"/>
      <c r="SCJ16" s="964"/>
      <c r="SCK16" s="965"/>
      <c r="SCL16" s="966"/>
      <c r="SCM16" s="964"/>
      <c r="SCN16" s="964"/>
      <c r="SCO16" s="965"/>
      <c r="SCP16" s="966"/>
      <c r="SCQ16" s="964"/>
      <c r="SCR16" s="964"/>
      <c r="SCS16" s="965"/>
      <c r="SCT16" s="966"/>
      <c r="SCU16" s="964"/>
      <c r="SCV16" s="964"/>
      <c r="SCW16" s="965"/>
      <c r="SCX16" s="966"/>
      <c r="SCY16" s="964"/>
      <c r="SCZ16" s="964"/>
      <c r="SDA16" s="965"/>
      <c r="SDB16" s="966"/>
      <c r="SDC16" s="964"/>
      <c r="SDD16" s="964"/>
      <c r="SDE16" s="965"/>
      <c r="SDF16" s="966"/>
      <c r="SDG16" s="964"/>
      <c r="SDH16" s="964"/>
      <c r="SDI16" s="965"/>
      <c r="SDJ16" s="966"/>
      <c r="SDK16" s="964"/>
      <c r="SDL16" s="964"/>
      <c r="SDM16" s="965"/>
      <c r="SDN16" s="966"/>
      <c r="SDO16" s="964"/>
      <c r="SDP16" s="964"/>
      <c r="SDQ16" s="965"/>
      <c r="SDR16" s="966"/>
      <c r="SDS16" s="964"/>
      <c r="SDT16" s="964"/>
      <c r="SDU16" s="965"/>
      <c r="SDV16" s="966"/>
      <c r="SDW16" s="964"/>
      <c r="SDX16" s="964"/>
      <c r="SDY16" s="965"/>
      <c r="SDZ16" s="966"/>
      <c r="SEA16" s="964"/>
      <c r="SEB16" s="964"/>
      <c r="SEC16" s="965"/>
      <c r="SED16" s="966"/>
      <c r="SEE16" s="964"/>
      <c r="SEF16" s="964"/>
      <c r="SEG16" s="965"/>
      <c r="SEH16" s="966"/>
      <c r="SEI16" s="964"/>
      <c r="SEJ16" s="964"/>
      <c r="SEK16" s="965"/>
      <c r="SEL16" s="966"/>
      <c r="SEM16" s="964"/>
      <c r="SEN16" s="964"/>
      <c r="SEO16" s="965"/>
      <c r="SEP16" s="966"/>
      <c r="SEQ16" s="964"/>
      <c r="SER16" s="964"/>
      <c r="SES16" s="965"/>
      <c r="SET16" s="966"/>
      <c r="SEU16" s="964"/>
      <c r="SEV16" s="964"/>
      <c r="SEW16" s="965"/>
      <c r="SEX16" s="966"/>
      <c r="SEY16" s="964"/>
      <c r="SEZ16" s="964"/>
      <c r="SFA16" s="965"/>
      <c r="SFB16" s="966"/>
      <c r="SFC16" s="964"/>
      <c r="SFD16" s="964"/>
      <c r="SFE16" s="965"/>
      <c r="SFF16" s="966"/>
      <c r="SFG16" s="964"/>
      <c r="SFH16" s="964"/>
      <c r="SFI16" s="965"/>
      <c r="SFJ16" s="966"/>
      <c r="SFK16" s="964"/>
      <c r="SFL16" s="964"/>
      <c r="SFM16" s="965"/>
      <c r="SFN16" s="966"/>
      <c r="SFO16" s="964"/>
      <c r="SFP16" s="964"/>
      <c r="SFQ16" s="965"/>
      <c r="SFR16" s="966"/>
      <c r="SFS16" s="964"/>
      <c r="SFT16" s="964"/>
      <c r="SFU16" s="965"/>
      <c r="SFV16" s="966"/>
      <c r="SFW16" s="964"/>
      <c r="SFX16" s="964"/>
      <c r="SFY16" s="965"/>
      <c r="SFZ16" s="966"/>
      <c r="SGA16" s="964"/>
      <c r="SGB16" s="964"/>
      <c r="SGC16" s="965"/>
      <c r="SGD16" s="966"/>
      <c r="SGE16" s="964"/>
      <c r="SGF16" s="964"/>
      <c r="SGG16" s="965"/>
      <c r="SGH16" s="966"/>
      <c r="SGI16" s="964"/>
      <c r="SGJ16" s="964"/>
      <c r="SGK16" s="965"/>
      <c r="SGL16" s="966"/>
      <c r="SGM16" s="964"/>
      <c r="SGN16" s="964"/>
      <c r="SGO16" s="965"/>
      <c r="SGP16" s="966"/>
      <c r="SGQ16" s="964"/>
      <c r="SGR16" s="964"/>
      <c r="SGS16" s="965"/>
      <c r="SGT16" s="966"/>
      <c r="SGU16" s="964"/>
      <c r="SGV16" s="964"/>
      <c r="SGW16" s="965"/>
      <c r="SGX16" s="966"/>
      <c r="SGY16" s="964"/>
      <c r="SGZ16" s="964"/>
      <c r="SHA16" s="965"/>
      <c r="SHB16" s="966"/>
      <c r="SHC16" s="964"/>
      <c r="SHD16" s="964"/>
      <c r="SHE16" s="965"/>
      <c r="SHF16" s="966"/>
      <c r="SHG16" s="964"/>
      <c r="SHH16" s="964"/>
      <c r="SHI16" s="965"/>
      <c r="SHJ16" s="966"/>
      <c r="SHK16" s="964"/>
      <c r="SHL16" s="964"/>
      <c r="SHM16" s="965"/>
      <c r="SHN16" s="966"/>
      <c r="SHO16" s="964"/>
      <c r="SHP16" s="964"/>
      <c r="SHQ16" s="965"/>
      <c r="SHR16" s="966"/>
      <c r="SHS16" s="964"/>
      <c r="SHT16" s="964"/>
      <c r="SHU16" s="965"/>
      <c r="SHV16" s="966"/>
      <c r="SHW16" s="964"/>
      <c r="SHX16" s="964"/>
      <c r="SHY16" s="965"/>
      <c r="SHZ16" s="966"/>
      <c r="SIA16" s="964"/>
      <c r="SIB16" s="964"/>
      <c r="SIC16" s="965"/>
      <c r="SID16" s="966"/>
      <c r="SIE16" s="964"/>
      <c r="SIF16" s="964"/>
      <c r="SIG16" s="965"/>
      <c r="SIH16" s="966"/>
      <c r="SII16" s="964"/>
      <c r="SIJ16" s="964"/>
      <c r="SIK16" s="965"/>
      <c r="SIL16" s="966"/>
      <c r="SIM16" s="964"/>
      <c r="SIN16" s="964"/>
      <c r="SIO16" s="965"/>
      <c r="SIP16" s="966"/>
      <c r="SIQ16" s="964"/>
      <c r="SIR16" s="964"/>
      <c r="SIS16" s="965"/>
      <c r="SIT16" s="966"/>
      <c r="SIU16" s="964"/>
      <c r="SIV16" s="964"/>
      <c r="SIW16" s="965"/>
      <c r="SIX16" s="966"/>
      <c r="SIY16" s="964"/>
      <c r="SIZ16" s="964"/>
      <c r="SJA16" s="965"/>
      <c r="SJB16" s="966"/>
      <c r="SJC16" s="964"/>
      <c r="SJD16" s="964"/>
      <c r="SJE16" s="965"/>
      <c r="SJF16" s="966"/>
      <c r="SJG16" s="964"/>
      <c r="SJH16" s="964"/>
      <c r="SJI16" s="965"/>
      <c r="SJJ16" s="966"/>
      <c r="SJK16" s="964"/>
      <c r="SJL16" s="964"/>
      <c r="SJM16" s="965"/>
      <c r="SJN16" s="966"/>
      <c r="SJO16" s="964"/>
      <c r="SJP16" s="964"/>
      <c r="SJQ16" s="965"/>
      <c r="SJR16" s="966"/>
      <c r="SJS16" s="964"/>
      <c r="SJT16" s="964"/>
      <c r="SJU16" s="965"/>
      <c r="SJV16" s="966"/>
      <c r="SJW16" s="964"/>
      <c r="SJX16" s="964"/>
      <c r="SJY16" s="965"/>
      <c r="SJZ16" s="966"/>
      <c r="SKA16" s="964"/>
      <c r="SKB16" s="964"/>
      <c r="SKC16" s="965"/>
      <c r="SKD16" s="966"/>
      <c r="SKE16" s="964"/>
      <c r="SKF16" s="964"/>
      <c r="SKG16" s="965"/>
      <c r="SKH16" s="966"/>
      <c r="SKI16" s="964"/>
      <c r="SKJ16" s="964"/>
      <c r="SKK16" s="965"/>
      <c r="SKL16" s="966"/>
      <c r="SKM16" s="964"/>
      <c r="SKN16" s="964"/>
      <c r="SKO16" s="965"/>
      <c r="SKP16" s="966"/>
      <c r="SKQ16" s="964"/>
      <c r="SKR16" s="964"/>
      <c r="SKS16" s="965"/>
      <c r="SKT16" s="966"/>
      <c r="SKU16" s="964"/>
      <c r="SKV16" s="964"/>
      <c r="SKW16" s="965"/>
      <c r="SKX16" s="966"/>
      <c r="SKY16" s="964"/>
      <c r="SKZ16" s="964"/>
      <c r="SLA16" s="965"/>
      <c r="SLB16" s="966"/>
      <c r="SLC16" s="964"/>
      <c r="SLD16" s="964"/>
      <c r="SLE16" s="965"/>
      <c r="SLF16" s="966"/>
      <c r="SLG16" s="964"/>
      <c r="SLH16" s="964"/>
      <c r="SLI16" s="965"/>
      <c r="SLJ16" s="966"/>
      <c r="SLK16" s="964"/>
      <c r="SLL16" s="964"/>
      <c r="SLM16" s="965"/>
      <c r="SLN16" s="966"/>
      <c r="SLO16" s="964"/>
      <c r="SLP16" s="964"/>
      <c r="SLQ16" s="965"/>
      <c r="SLR16" s="966"/>
      <c r="SLS16" s="964"/>
      <c r="SLT16" s="964"/>
      <c r="SLU16" s="965"/>
      <c r="SLV16" s="966"/>
      <c r="SLW16" s="964"/>
      <c r="SLX16" s="964"/>
      <c r="SLY16" s="965"/>
      <c r="SLZ16" s="966"/>
      <c r="SMA16" s="964"/>
      <c r="SMB16" s="964"/>
      <c r="SMC16" s="965"/>
      <c r="SMD16" s="966"/>
      <c r="SME16" s="964"/>
      <c r="SMF16" s="964"/>
      <c r="SMG16" s="965"/>
      <c r="SMH16" s="966"/>
      <c r="SMI16" s="964"/>
      <c r="SMJ16" s="964"/>
      <c r="SMK16" s="965"/>
      <c r="SML16" s="966"/>
      <c r="SMM16" s="964"/>
      <c r="SMN16" s="964"/>
      <c r="SMO16" s="965"/>
      <c r="SMP16" s="966"/>
      <c r="SMQ16" s="964"/>
      <c r="SMR16" s="964"/>
      <c r="SMS16" s="965"/>
      <c r="SMT16" s="966"/>
      <c r="SMU16" s="964"/>
      <c r="SMV16" s="964"/>
      <c r="SMW16" s="965"/>
      <c r="SMX16" s="966"/>
      <c r="SMY16" s="964"/>
      <c r="SMZ16" s="964"/>
      <c r="SNA16" s="965"/>
      <c r="SNB16" s="966"/>
      <c r="SNC16" s="964"/>
      <c r="SND16" s="964"/>
      <c r="SNE16" s="965"/>
      <c r="SNF16" s="966"/>
      <c r="SNG16" s="964"/>
      <c r="SNH16" s="964"/>
      <c r="SNI16" s="965"/>
      <c r="SNJ16" s="966"/>
      <c r="SNK16" s="964"/>
      <c r="SNL16" s="964"/>
      <c r="SNM16" s="965"/>
      <c r="SNN16" s="966"/>
      <c r="SNO16" s="964"/>
      <c r="SNP16" s="964"/>
      <c r="SNQ16" s="965"/>
      <c r="SNR16" s="966"/>
      <c r="SNS16" s="964"/>
      <c r="SNT16" s="964"/>
      <c r="SNU16" s="965"/>
      <c r="SNV16" s="966"/>
      <c r="SNW16" s="964"/>
      <c r="SNX16" s="964"/>
      <c r="SNY16" s="965"/>
      <c r="SNZ16" s="966"/>
      <c r="SOA16" s="964"/>
      <c r="SOB16" s="964"/>
      <c r="SOC16" s="965"/>
      <c r="SOD16" s="966"/>
      <c r="SOE16" s="964"/>
      <c r="SOF16" s="964"/>
      <c r="SOG16" s="965"/>
      <c r="SOH16" s="966"/>
      <c r="SOI16" s="964"/>
      <c r="SOJ16" s="964"/>
      <c r="SOK16" s="965"/>
      <c r="SOL16" s="966"/>
      <c r="SOM16" s="964"/>
      <c r="SON16" s="964"/>
      <c r="SOO16" s="965"/>
      <c r="SOP16" s="966"/>
      <c r="SOQ16" s="964"/>
      <c r="SOR16" s="964"/>
      <c r="SOS16" s="965"/>
      <c r="SOT16" s="966"/>
      <c r="SOU16" s="964"/>
      <c r="SOV16" s="964"/>
      <c r="SOW16" s="965"/>
      <c r="SOX16" s="966"/>
      <c r="SOY16" s="964"/>
      <c r="SOZ16" s="964"/>
      <c r="SPA16" s="965"/>
      <c r="SPB16" s="966"/>
      <c r="SPC16" s="964"/>
      <c r="SPD16" s="964"/>
      <c r="SPE16" s="965"/>
      <c r="SPF16" s="966"/>
      <c r="SPG16" s="964"/>
      <c r="SPH16" s="964"/>
      <c r="SPI16" s="965"/>
      <c r="SPJ16" s="966"/>
      <c r="SPK16" s="964"/>
      <c r="SPL16" s="964"/>
      <c r="SPM16" s="965"/>
      <c r="SPN16" s="966"/>
      <c r="SPO16" s="964"/>
      <c r="SPP16" s="964"/>
      <c r="SPQ16" s="965"/>
      <c r="SPR16" s="966"/>
      <c r="SPS16" s="964"/>
      <c r="SPT16" s="964"/>
      <c r="SPU16" s="965"/>
      <c r="SPV16" s="966"/>
      <c r="SPW16" s="964"/>
      <c r="SPX16" s="964"/>
      <c r="SPY16" s="965"/>
      <c r="SPZ16" s="966"/>
      <c r="SQA16" s="964"/>
      <c r="SQB16" s="964"/>
      <c r="SQC16" s="965"/>
      <c r="SQD16" s="966"/>
      <c r="SQE16" s="964"/>
      <c r="SQF16" s="964"/>
      <c r="SQG16" s="965"/>
      <c r="SQH16" s="966"/>
      <c r="SQI16" s="964"/>
      <c r="SQJ16" s="964"/>
      <c r="SQK16" s="965"/>
      <c r="SQL16" s="966"/>
      <c r="SQM16" s="964"/>
      <c r="SQN16" s="964"/>
      <c r="SQO16" s="965"/>
      <c r="SQP16" s="966"/>
      <c r="SQQ16" s="964"/>
      <c r="SQR16" s="964"/>
      <c r="SQS16" s="965"/>
      <c r="SQT16" s="966"/>
      <c r="SQU16" s="964"/>
      <c r="SQV16" s="964"/>
      <c r="SQW16" s="965"/>
      <c r="SQX16" s="966"/>
      <c r="SQY16" s="964"/>
      <c r="SQZ16" s="964"/>
      <c r="SRA16" s="965"/>
      <c r="SRB16" s="966"/>
      <c r="SRC16" s="964"/>
      <c r="SRD16" s="964"/>
      <c r="SRE16" s="965"/>
      <c r="SRF16" s="966"/>
      <c r="SRG16" s="964"/>
      <c r="SRH16" s="964"/>
      <c r="SRI16" s="965"/>
      <c r="SRJ16" s="966"/>
      <c r="SRK16" s="964"/>
      <c r="SRL16" s="964"/>
      <c r="SRM16" s="965"/>
      <c r="SRN16" s="966"/>
      <c r="SRO16" s="964"/>
      <c r="SRP16" s="964"/>
      <c r="SRQ16" s="965"/>
      <c r="SRR16" s="966"/>
      <c r="SRS16" s="964"/>
      <c r="SRT16" s="964"/>
      <c r="SRU16" s="965"/>
      <c r="SRV16" s="966"/>
      <c r="SRW16" s="964"/>
      <c r="SRX16" s="964"/>
      <c r="SRY16" s="965"/>
      <c r="SRZ16" s="966"/>
      <c r="SSA16" s="964"/>
      <c r="SSB16" s="964"/>
      <c r="SSC16" s="965"/>
      <c r="SSD16" s="966"/>
      <c r="SSE16" s="964"/>
      <c r="SSF16" s="964"/>
      <c r="SSG16" s="965"/>
      <c r="SSH16" s="966"/>
      <c r="SSI16" s="964"/>
      <c r="SSJ16" s="964"/>
      <c r="SSK16" s="965"/>
      <c r="SSL16" s="966"/>
      <c r="SSM16" s="964"/>
      <c r="SSN16" s="964"/>
      <c r="SSO16" s="965"/>
      <c r="SSP16" s="966"/>
      <c r="SSQ16" s="964"/>
      <c r="SSR16" s="964"/>
      <c r="SSS16" s="965"/>
      <c r="SST16" s="966"/>
      <c r="SSU16" s="964"/>
      <c r="SSV16" s="964"/>
      <c r="SSW16" s="965"/>
      <c r="SSX16" s="966"/>
      <c r="SSY16" s="964"/>
      <c r="SSZ16" s="964"/>
      <c r="STA16" s="965"/>
      <c r="STB16" s="966"/>
      <c r="STC16" s="964"/>
      <c r="STD16" s="964"/>
      <c r="STE16" s="965"/>
      <c r="STF16" s="966"/>
      <c r="STG16" s="964"/>
      <c r="STH16" s="964"/>
      <c r="STI16" s="965"/>
      <c r="STJ16" s="966"/>
      <c r="STK16" s="964"/>
      <c r="STL16" s="964"/>
      <c r="STM16" s="965"/>
      <c r="STN16" s="966"/>
      <c r="STO16" s="964"/>
      <c r="STP16" s="964"/>
      <c r="STQ16" s="965"/>
      <c r="STR16" s="966"/>
      <c r="STS16" s="964"/>
      <c r="STT16" s="964"/>
      <c r="STU16" s="965"/>
      <c r="STV16" s="966"/>
      <c r="STW16" s="964"/>
      <c r="STX16" s="964"/>
      <c r="STY16" s="965"/>
      <c r="STZ16" s="966"/>
      <c r="SUA16" s="964"/>
      <c r="SUB16" s="964"/>
      <c r="SUC16" s="965"/>
      <c r="SUD16" s="966"/>
      <c r="SUE16" s="964"/>
      <c r="SUF16" s="964"/>
      <c r="SUG16" s="965"/>
      <c r="SUH16" s="966"/>
      <c r="SUI16" s="964"/>
      <c r="SUJ16" s="964"/>
      <c r="SUK16" s="965"/>
      <c r="SUL16" s="966"/>
      <c r="SUM16" s="964"/>
      <c r="SUN16" s="964"/>
      <c r="SUO16" s="965"/>
      <c r="SUP16" s="966"/>
      <c r="SUQ16" s="964"/>
      <c r="SUR16" s="964"/>
      <c r="SUS16" s="965"/>
      <c r="SUT16" s="966"/>
      <c r="SUU16" s="964"/>
      <c r="SUV16" s="964"/>
      <c r="SUW16" s="965"/>
      <c r="SUX16" s="966"/>
      <c r="SUY16" s="964"/>
      <c r="SUZ16" s="964"/>
      <c r="SVA16" s="965"/>
      <c r="SVB16" s="966"/>
      <c r="SVC16" s="964"/>
      <c r="SVD16" s="964"/>
      <c r="SVE16" s="965"/>
      <c r="SVF16" s="966"/>
      <c r="SVG16" s="964"/>
      <c r="SVH16" s="964"/>
      <c r="SVI16" s="965"/>
      <c r="SVJ16" s="966"/>
      <c r="SVK16" s="964"/>
      <c r="SVL16" s="964"/>
      <c r="SVM16" s="965"/>
      <c r="SVN16" s="966"/>
      <c r="SVO16" s="964"/>
      <c r="SVP16" s="964"/>
      <c r="SVQ16" s="965"/>
      <c r="SVR16" s="966"/>
      <c r="SVS16" s="964"/>
      <c r="SVT16" s="964"/>
      <c r="SVU16" s="965"/>
      <c r="SVV16" s="966"/>
      <c r="SVW16" s="964"/>
      <c r="SVX16" s="964"/>
      <c r="SVY16" s="965"/>
      <c r="SVZ16" s="966"/>
      <c r="SWA16" s="964"/>
      <c r="SWB16" s="964"/>
      <c r="SWC16" s="965"/>
      <c r="SWD16" s="966"/>
      <c r="SWE16" s="964"/>
      <c r="SWF16" s="964"/>
      <c r="SWG16" s="965"/>
      <c r="SWH16" s="966"/>
      <c r="SWI16" s="964"/>
      <c r="SWJ16" s="964"/>
      <c r="SWK16" s="965"/>
      <c r="SWL16" s="966"/>
      <c r="SWM16" s="964"/>
      <c r="SWN16" s="964"/>
      <c r="SWO16" s="965"/>
      <c r="SWP16" s="966"/>
      <c r="SWQ16" s="964"/>
      <c r="SWR16" s="964"/>
      <c r="SWS16" s="965"/>
      <c r="SWT16" s="966"/>
      <c r="SWU16" s="964"/>
      <c r="SWV16" s="964"/>
      <c r="SWW16" s="965"/>
      <c r="SWX16" s="966"/>
      <c r="SWY16" s="964"/>
      <c r="SWZ16" s="964"/>
      <c r="SXA16" s="965"/>
      <c r="SXB16" s="966"/>
      <c r="SXC16" s="964"/>
      <c r="SXD16" s="964"/>
      <c r="SXE16" s="965"/>
      <c r="SXF16" s="966"/>
      <c r="SXG16" s="964"/>
      <c r="SXH16" s="964"/>
      <c r="SXI16" s="965"/>
      <c r="SXJ16" s="966"/>
      <c r="SXK16" s="964"/>
      <c r="SXL16" s="964"/>
      <c r="SXM16" s="965"/>
      <c r="SXN16" s="966"/>
      <c r="SXO16" s="964"/>
      <c r="SXP16" s="964"/>
      <c r="SXQ16" s="965"/>
      <c r="SXR16" s="966"/>
      <c r="SXS16" s="964"/>
      <c r="SXT16" s="964"/>
      <c r="SXU16" s="965"/>
      <c r="SXV16" s="966"/>
      <c r="SXW16" s="964"/>
      <c r="SXX16" s="964"/>
      <c r="SXY16" s="965"/>
      <c r="SXZ16" s="966"/>
      <c r="SYA16" s="964"/>
      <c r="SYB16" s="964"/>
      <c r="SYC16" s="965"/>
      <c r="SYD16" s="966"/>
      <c r="SYE16" s="964"/>
      <c r="SYF16" s="964"/>
      <c r="SYG16" s="965"/>
      <c r="SYH16" s="966"/>
      <c r="SYI16" s="964"/>
      <c r="SYJ16" s="964"/>
      <c r="SYK16" s="965"/>
      <c r="SYL16" s="966"/>
      <c r="SYM16" s="964"/>
      <c r="SYN16" s="964"/>
      <c r="SYO16" s="965"/>
      <c r="SYP16" s="966"/>
      <c r="SYQ16" s="964"/>
      <c r="SYR16" s="964"/>
      <c r="SYS16" s="965"/>
      <c r="SYT16" s="966"/>
      <c r="SYU16" s="964"/>
      <c r="SYV16" s="964"/>
      <c r="SYW16" s="965"/>
      <c r="SYX16" s="966"/>
      <c r="SYY16" s="964"/>
      <c r="SYZ16" s="964"/>
      <c r="SZA16" s="965"/>
      <c r="SZB16" s="966"/>
      <c r="SZC16" s="964"/>
      <c r="SZD16" s="964"/>
      <c r="SZE16" s="965"/>
      <c r="SZF16" s="966"/>
      <c r="SZG16" s="964"/>
      <c r="SZH16" s="964"/>
      <c r="SZI16" s="965"/>
      <c r="SZJ16" s="966"/>
      <c r="SZK16" s="964"/>
      <c r="SZL16" s="964"/>
      <c r="SZM16" s="965"/>
      <c r="SZN16" s="966"/>
      <c r="SZO16" s="964"/>
      <c r="SZP16" s="964"/>
      <c r="SZQ16" s="965"/>
      <c r="SZR16" s="966"/>
      <c r="SZS16" s="964"/>
      <c r="SZT16" s="964"/>
      <c r="SZU16" s="965"/>
      <c r="SZV16" s="966"/>
      <c r="SZW16" s="964"/>
      <c r="SZX16" s="964"/>
      <c r="SZY16" s="965"/>
      <c r="SZZ16" s="966"/>
      <c r="TAA16" s="964"/>
      <c r="TAB16" s="964"/>
      <c r="TAC16" s="965"/>
      <c r="TAD16" s="966"/>
      <c r="TAE16" s="964"/>
      <c r="TAF16" s="964"/>
      <c r="TAG16" s="965"/>
      <c r="TAH16" s="966"/>
      <c r="TAI16" s="964"/>
      <c r="TAJ16" s="964"/>
      <c r="TAK16" s="965"/>
      <c r="TAL16" s="966"/>
      <c r="TAM16" s="964"/>
      <c r="TAN16" s="964"/>
      <c r="TAO16" s="965"/>
      <c r="TAP16" s="966"/>
      <c r="TAQ16" s="964"/>
      <c r="TAR16" s="964"/>
      <c r="TAS16" s="965"/>
      <c r="TAT16" s="966"/>
      <c r="TAU16" s="964"/>
      <c r="TAV16" s="964"/>
      <c r="TAW16" s="965"/>
      <c r="TAX16" s="966"/>
      <c r="TAY16" s="964"/>
      <c r="TAZ16" s="964"/>
      <c r="TBA16" s="965"/>
      <c r="TBB16" s="966"/>
      <c r="TBC16" s="964"/>
      <c r="TBD16" s="964"/>
      <c r="TBE16" s="965"/>
      <c r="TBF16" s="966"/>
      <c r="TBG16" s="964"/>
      <c r="TBH16" s="964"/>
      <c r="TBI16" s="965"/>
      <c r="TBJ16" s="966"/>
      <c r="TBK16" s="964"/>
      <c r="TBL16" s="964"/>
      <c r="TBM16" s="965"/>
      <c r="TBN16" s="966"/>
      <c r="TBO16" s="964"/>
      <c r="TBP16" s="964"/>
      <c r="TBQ16" s="965"/>
      <c r="TBR16" s="966"/>
      <c r="TBS16" s="964"/>
      <c r="TBT16" s="964"/>
      <c r="TBU16" s="965"/>
      <c r="TBV16" s="966"/>
      <c r="TBW16" s="964"/>
      <c r="TBX16" s="964"/>
      <c r="TBY16" s="965"/>
      <c r="TBZ16" s="966"/>
      <c r="TCA16" s="964"/>
      <c r="TCB16" s="964"/>
      <c r="TCC16" s="965"/>
      <c r="TCD16" s="966"/>
      <c r="TCE16" s="964"/>
      <c r="TCF16" s="964"/>
      <c r="TCG16" s="965"/>
      <c r="TCH16" s="966"/>
      <c r="TCI16" s="964"/>
      <c r="TCJ16" s="964"/>
      <c r="TCK16" s="965"/>
      <c r="TCL16" s="966"/>
      <c r="TCM16" s="964"/>
      <c r="TCN16" s="964"/>
      <c r="TCO16" s="965"/>
      <c r="TCP16" s="966"/>
      <c r="TCQ16" s="964"/>
      <c r="TCR16" s="964"/>
      <c r="TCS16" s="965"/>
      <c r="TCT16" s="966"/>
      <c r="TCU16" s="964"/>
      <c r="TCV16" s="964"/>
      <c r="TCW16" s="965"/>
      <c r="TCX16" s="966"/>
      <c r="TCY16" s="964"/>
      <c r="TCZ16" s="964"/>
      <c r="TDA16" s="965"/>
      <c r="TDB16" s="966"/>
      <c r="TDC16" s="964"/>
      <c r="TDD16" s="964"/>
      <c r="TDE16" s="965"/>
      <c r="TDF16" s="966"/>
      <c r="TDG16" s="964"/>
      <c r="TDH16" s="964"/>
      <c r="TDI16" s="965"/>
      <c r="TDJ16" s="966"/>
      <c r="TDK16" s="964"/>
      <c r="TDL16" s="964"/>
      <c r="TDM16" s="965"/>
      <c r="TDN16" s="966"/>
      <c r="TDO16" s="964"/>
      <c r="TDP16" s="964"/>
      <c r="TDQ16" s="965"/>
      <c r="TDR16" s="966"/>
      <c r="TDS16" s="964"/>
      <c r="TDT16" s="964"/>
      <c r="TDU16" s="965"/>
      <c r="TDV16" s="966"/>
      <c r="TDW16" s="964"/>
      <c r="TDX16" s="964"/>
      <c r="TDY16" s="965"/>
      <c r="TDZ16" s="966"/>
      <c r="TEA16" s="964"/>
      <c r="TEB16" s="964"/>
      <c r="TEC16" s="965"/>
      <c r="TED16" s="966"/>
      <c r="TEE16" s="964"/>
      <c r="TEF16" s="964"/>
      <c r="TEG16" s="965"/>
      <c r="TEH16" s="966"/>
      <c r="TEI16" s="964"/>
      <c r="TEJ16" s="964"/>
      <c r="TEK16" s="965"/>
      <c r="TEL16" s="966"/>
      <c r="TEM16" s="964"/>
      <c r="TEN16" s="964"/>
      <c r="TEO16" s="965"/>
      <c r="TEP16" s="966"/>
      <c r="TEQ16" s="964"/>
      <c r="TER16" s="964"/>
      <c r="TES16" s="965"/>
      <c r="TET16" s="966"/>
      <c r="TEU16" s="964"/>
      <c r="TEV16" s="964"/>
      <c r="TEW16" s="965"/>
      <c r="TEX16" s="966"/>
      <c r="TEY16" s="964"/>
      <c r="TEZ16" s="964"/>
      <c r="TFA16" s="965"/>
      <c r="TFB16" s="966"/>
      <c r="TFC16" s="964"/>
      <c r="TFD16" s="964"/>
      <c r="TFE16" s="965"/>
      <c r="TFF16" s="966"/>
      <c r="TFG16" s="964"/>
      <c r="TFH16" s="964"/>
      <c r="TFI16" s="965"/>
      <c r="TFJ16" s="966"/>
      <c r="TFK16" s="964"/>
      <c r="TFL16" s="964"/>
      <c r="TFM16" s="965"/>
      <c r="TFN16" s="966"/>
      <c r="TFO16" s="964"/>
      <c r="TFP16" s="964"/>
      <c r="TFQ16" s="965"/>
      <c r="TFR16" s="966"/>
      <c r="TFS16" s="964"/>
      <c r="TFT16" s="964"/>
      <c r="TFU16" s="965"/>
      <c r="TFV16" s="966"/>
      <c r="TFW16" s="964"/>
      <c r="TFX16" s="964"/>
      <c r="TFY16" s="965"/>
      <c r="TFZ16" s="966"/>
      <c r="TGA16" s="964"/>
      <c r="TGB16" s="964"/>
      <c r="TGC16" s="965"/>
      <c r="TGD16" s="966"/>
      <c r="TGE16" s="964"/>
      <c r="TGF16" s="964"/>
      <c r="TGG16" s="965"/>
      <c r="TGH16" s="966"/>
      <c r="TGI16" s="964"/>
      <c r="TGJ16" s="964"/>
      <c r="TGK16" s="965"/>
      <c r="TGL16" s="966"/>
      <c r="TGM16" s="964"/>
      <c r="TGN16" s="964"/>
      <c r="TGO16" s="965"/>
      <c r="TGP16" s="966"/>
      <c r="TGQ16" s="964"/>
      <c r="TGR16" s="964"/>
      <c r="TGS16" s="965"/>
      <c r="TGT16" s="966"/>
      <c r="TGU16" s="964"/>
      <c r="TGV16" s="964"/>
      <c r="TGW16" s="965"/>
      <c r="TGX16" s="966"/>
      <c r="TGY16" s="964"/>
      <c r="TGZ16" s="964"/>
      <c r="THA16" s="965"/>
      <c r="THB16" s="966"/>
      <c r="THC16" s="964"/>
      <c r="THD16" s="964"/>
      <c r="THE16" s="965"/>
      <c r="THF16" s="966"/>
      <c r="THG16" s="964"/>
      <c r="THH16" s="964"/>
      <c r="THI16" s="965"/>
      <c r="THJ16" s="966"/>
      <c r="THK16" s="964"/>
      <c r="THL16" s="964"/>
      <c r="THM16" s="965"/>
      <c r="THN16" s="966"/>
      <c r="THO16" s="964"/>
      <c r="THP16" s="964"/>
      <c r="THQ16" s="965"/>
      <c r="THR16" s="966"/>
      <c r="THS16" s="964"/>
      <c r="THT16" s="964"/>
      <c r="THU16" s="965"/>
      <c r="THV16" s="966"/>
      <c r="THW16" s="964"/>
      <c r="THX16" s="964"/>
      <c r="THY16" s="965"/>
      <c r="THZ16" s="966"/>
      <c r="TIA16" s="964"/>
      <c r="TIB16" s="964"/>
      <c r="TIC16" s="965"/>
      <c r="TID16" s="966"/>
      <c r="TIE16" s="964"/>
      <c r="TIF16" s="964"/>
      <c r="TIG16" s="965"/>
      <c r="TIH16" s="966"/>
      <c r="TII16" s="964"/>
      <c r="TIJ16" s="964"/>
      <c r="TIK16" s="965"/>
      <c r="TIL16" s="966"/>
      <c r="TIM16" s="964"/>
      <c r="TIN16" s="964"/>
      <c r="TIO16" s="965"/>
      <c r="TIP16" s="966"/>
      <c r="TIQ16" s="964"/>
      <c r="TIR16" s="964"/>
      <c r="TIS16" s="965"/>
      <c r="TIT16" s="966"/>
      <c r="TIU16" s="964"/>
      <c r="TIV16" s="964"/>
      <c r="TIW16" s="965"/>
      <c r="TIX16" s="966"/>
      <c r="TIY16" s="964"/>
      <c r="TIZ16" s="964"/>
      <c r="TJA16" s="965"/>
      <c r="TJB16" s="966"/>
      <c r="TJC16" s="964"/>
      <c r="TJD16" s="964"/>
      <c r="TJE16" s="965"/>
      <c r="TJF16" s="966"/>
      <c r="TJG16" s="964"/>
      <c r="TJH16" s="964"/>
      <c r="TJI16" s="965"/>
      <c r="TJJ16" s="966"/>
      <c r="TJK16" s="964"/>
      <c r="TJL16" s="964"/>
      <c r="TJM16" s="965"/>
      <c r="TJN16" s="966"/>
      <c r="TJO16" s="964"/>
      <c r="TJP16" s="964"/>
      <c r="TJQ16" s="965"/>
      <c r="TJR16" s="966"/>
      <c r="TJS16" s="964"/>
      <c r="TJT16" s="964"/>
      <c r="TJU16" s="965"/>
      <c r="TJV16" s="966"/>
      <c r="TJW16" s="964"/>
      <c r="TJX16" s="964"/>
      <c r="TJY16" s="965"/>
      <c r="TJZ16" s="966"/>
      <c r="TKA16" s="964"/>
      <c r="TKB16" s="964"/>
      <c r="TKC16" s="965"/>
      <c r="TKD16" s="966"/>
      <c r="TKE16" s="964"/>
      <c r="TKF16" s="964"/>
      <c r="TKG16" s="965"/>
      <c r="TKH16" s="966"/>
      <c r="TKI16" s="964"/>
      <c r="TKJ16" s="964"/>
      <c r="TKK16" s="965"/>
      <c r="TKL16" s="966"/>
      <c r="TKM16" s="964"/>
      <c r="TKN16" s="964"/>
      <c r="TKO16" s="965"/>
      <c r="TKP16" s="966"/>
      <c r="TKQ16" s="964"/>
      <c r="TKR16" s="964"/>
      <c r="TKS16" s="965"/>
      <c r="TKT16" s="966"/>
      <c r="TKU16" s="964"/>
      <c r="TKV16" s="964"/>
      <c r="TKW16" s="965"/>
      <c r="TKX16" s="966"/>
      <c r="TKY16" s="964"/>
      <c r="TKZ16" s="964"/>
      <c r="TLA16" s="965"/>
      <c r="TLB16" s="966"/>
      <c r="TLC16" s="964"/>
      <c r="TLD16" s="964"/>
      <c r="TLE16" s="965"/>
      <c r="TLF16" s="966"/>
      <c r="TLG16" s="964"/>
      <c r="TLH16" s="964"/>
      <c r="TLI16" s="965"/>
      <c r="TLJ16" s="966"/>
      <c r="TLK16" s="964"/>
      <c r="TLL16" s="964"/>
      <c r="TLM16" s="965"/>
      <c r="TLN16" s="966"/>
      <c r="TLO16" s="964"/>
      <c r="TLP16" s="964"/>
      <c r="TLQ16" s="965"/>
      <c r="TLR16" s="966"/>
      <c r="TLS16" s="964"/>
      <c r="TLT16" s="964"/>
      <c r="TLU16" s="965"/>
      <c r="TLV16" s="966"/>
      <c r="TLW16" s="964"/>
      <c r="TLX16" s="964"/>
      <c r="TLY16" s="965"/>
      <c r="TLZ16" s="966"/>
      <c r="TMA16" s="964"/>
      <c r="TMB16" s="964"/>
      <c r="TMC16" s="965"/>
      <c r="TMD16" s="966"/>
      <c r="TME16" s="964"/>
      <c r="TMF16" s="964"/>
      <c r="TMG16" s="965"/>
      <c r="TMH16" s="966"/>
      <c r="TMI16" s="964"/>
      <c r="TMJ16" s="964"/>
      <c r="TMK16" s="965"/>
      <c r="TML16" s="966"/>
      <c r="TMM16" s="964"/>
      <c r="TMN16" s="964"/>
      <c r="TMO16" s="965"/>
      <c r="TMP16" s="966"/>
      <c r="TMQ16" s="964"/>
      <c r="TMR16" s="964"/>
      <c r="TMS16" s="965"/>
      <c r="TMT16" s="966"/>
      <c r="TMU16" s="964"/>
      <c r="TMV16" s="964"/>
      <c r="TMW16" s="965"/>
      <c r="TMX16" s="966"/>
      <c r="TMY16" s="964"/>
      <c r="TMZ16" s="964"/>
      <c r="TNA16" s="965"/>
      <c r="TNB16" s="966"/>
      <c r="TNC16" s="964"/>
      <c r="TND16" s="964"/>
      <c r="TNE16" s="965"/>
      <c r="TNF16" s="966"/>
      <c r="TNG16" s="964"/>
      <c r="TNH16" s="964"/>
      <c r="TNI16" s="965"/>
      <c r="TNJ16" s="966"/>
      <c r="TNK16" s="964"/>
      <c r="TNL16" s="964"/>
      <c r="TNM16" s="965"/>
      <c r="TNN16" s="966"/>
      <c r="TNO16" s="964"/>
      <c r="TNP16" s="964"/>
      <c r="TNQ16" s="965"/>
      <c r="TNR16" s="966"/>
      <c r="TNS16" s="964"/>
      <c r="TNT16" s="964"/>
      <c r="TNU16" s="965"/>
      <c r="TNV16" s="966"/>
      <c r="TNW16" s="964"/>
      <c r="TNX16" s="964"/>
      <c r="TNY16" s="965"/>
      <c r="TNZ16" s="966"/>
      <c r="TOA16" s="964"/>
      <c r="TOB16" s="964"/>
      <c r="TOC16" s="965"/>
      <c r="TOD16" s="966"/>
      <c r="TOE16" s="964"/>
      <c r="TOF16" s="964"/>
      <c r="TOG16" s="965"/>
      <c r="TOH16" s="966"/>
      <c r="TOI16" s="964"/>
      <c r="TOJ16" s="964"/>
      <c r="TOK16" s="965"/>
      <c r="TOL16" s="966"/>
      <c r="TOM16" s="964"/>
      <c r="TON16" s="964"/>
      <c r="TOO16" s="965"/>
      <c r="TOP16" s="966"/>
      <c r="TOQ16" s="964"/>
      <c r="TOR16" s="964"/>
      <c r="TOS16" s="965"/>
      <c r="TOT16" s="966"/>
      <c r="TOU16" s="964"/>
      <c r="TOV16" s="964"/>
      <c r="TOW16" s="965"/>
      <c r="TOX16" s="966"/>
      <c r="TOY16" s="964"/>
      <c r="TOZ16" s="964"/>
      <c r="TPA16" s="965"/>
      <c r="TPB16" s="966"/>
      <c r="TPC16" s="964"/>
      <c r="TPD16" s="964"/>
      <c r="TPE16" s="965"/>
      <c r="TPF16" s="966"/>
      <c r="TPG16" s="964"/>
      <c r="TPH16" s="964"/>
      <c r="TPI16" s="965"/>
      <c r="TPJ16" s="966"/>
      <c r="TPK16" s="964"/>
      <c r="TPL16" s="964"/>
      <c r="TPM16" s="965"/>
      <c r="TPN16" s="966"/>
      <c r="TPO16" s="964"/>
      <c r="TPP16" s="964"/>
      <c r="TPQ16" s="965"/>
      <c r="TPR16" s="966"/>
      <c r="TPS16" s="964"/>
      <c r="TPT16" s="964"/>
      <c r="TPU16" s="965"/>
      <c r="TPV16" s="966"/>
      <c r="TPW16" s="964"/>
      <c r="TPX16" s="964"/>
      <c r="TPY16" s="965"/>
      <c r="TPZ16" s="966"/>
      <c r="TQA16" s="964"/>
      <c r="TQB16" s="964"/>
      <c r="TQC16" s="965"/>
      <c r="TQD16" s="966"/>
      <c r="TQE16" s="964"/>
      <c r="TQF16" s="964"/>
      <c r="TQG16" s="965"/>
      <c r="TQH16" s="966"/>
      <c r="TQI16" s="964"/>
      <c r="TQJ16" s="964"/>
      <c r="TQK16" s="965"/>
      <c r="TQL16" s="966"/>
      <c r="TQM16" s="964"/>
      <c r="TQN16" s="964"/>
      <c r="TQO16" s="965"/>
      <c r="TQP16" s="966"/>
      <c r="TQQ16" s="964"/>
      <c r="TQR16" s="964"/>
      <c r="TQS16" s="965"/>
      <c r="TQT16" s="966"/>
      <c r="TQU16" s="964"/>
      <c r="TQV16" s="964"/>
      <c r="TQW16" s="965"/>
      <c r="TQX16" s="966"/>
      <c r="TQY16" s="964"/>
      <c r="TQZ16" s="964"/>
      <c r="TRA16" s="965"/>
      <c r="TRB16" s="966"/>
      <c r="TRC16" s="964"/>
      <c r="TRD16" s="964"/>
      <c r="TRE16" s="965"/>
      <c r="TRF16" s="966"/>
      <c r="TRG16" s="964"/>
      <c r="TRH16" s="964"/>
      <c r="TRI16" s="965"/>
      <c r="TRJ16" s="966"/>
      <c r="TRK16" s="964"/>
      <c r="TRL16" s="964"/>
      <c r="TRM16" s="965"/>
      <c r="TRN16" s="966"/>
      <c r="TRO16" s="964"/>
      <c r="TRP16" s="964"/>
      <c r="TRQ16" s="965"/>
      <c r="TRR16" s="966"/>
      <c r="TRS16" s="964"/>
      <c r="TRT16" s="964"/>
      <c r="TRU16" s="965"/>
      <c r="TRV16" s="966"/>
      <c r="TRW16" s="964"/>
      <c r="TRX16" s="964"/>
      <c r="TRY16" s="965"/>
      <c r="TRZ16" s="966"/>
      <c r="TSA16" s="964"/>
      <c r="TSB16" s="964"/>
      <c r="TSC16" s="965"/>
      <c r="TSD16" s="966"/>
      <c r="TSE16" s="964"/>
      <c r="TSF16" s="964"/>
      <c r="TSG16" s="965"/>
      <c r="TSH16" s="966"/>
      <c r="TSI16" s="964"/>
      <c r="TSJ16" s="964"/>
      <c r="TSK16" s="965"/>
      <c r="TSL16" s="966"/>
      <c r="TSM16" s="964"/>
      <c r="TSN16" s="964"/>
      <c r="TSO16" s="965"/>
      <c r="TSP16" s="966"/>
      <c r="TSQ16" s="964"/>
      <c r="TSR16" s="964"/>
      <c r="TSS16" s="965"/>
      <c r="TST16" s="966"/>
      <c r="TSU16" s="964"/>
      <c r="TSV16" s="964"/>
      <c r="TSW16" s="965"/>
      <c r="TSX16" s="966"/>
      <c r="TSY16" s="964"/>
      <c r="TSZ16" s="964"/>
      <c r="TTA16" s="965"/>
      <c r="TTB16" s="966"/>
      <c r="TTC16" s="964"/>
      <c r="TTD16" s="964"/>
      <c r="TTE16" s="965"/>
      <c r="TTF16" s="966"/>
      <c r="TTG16" s="964"/>
      <c r="TTH16" s="964"/>
      <c r="TTI16" s="965"/>
      <c r="TTJ16" s="966"/>
      <c r="TTK16" s="964"/>
      <c r="TTL16" s="964"/>
      <c r="TTM16" s="965"/>
      <c r="TTN16" s="966"/>
      <c r="TTO16" s="964"/>
      <c r="TTP16" s="964"/>
      <c r="TTQ16" s="965"/>
      <c r="TTR16" s="966"/>
      <c r="TTS16" s="964"/>
      <c r="TTT16" s="964"/>
      <c r="TTU16" s="965"/>
      <c r="TTV16" s="966"/>
      <c r="TTW16" s="964"/>
      <c r="TTX16" s="964"/>
      <c r="TTY16" s="965"/>
      <c r="TTZ16" s="966"/>
      <c r="TUA16" s="964"/>
      <c r="TUB16" s="964"/>
      <c r="TUC16" s="965"/>
      <c r="TUD16" s="966"/>
      <c r="TUE16" s="964"/>
      <c r="TUF16" s="964"/>
      <c r="TUG16" s="965"/>
      <c r="TUH16" s="966"/>
      <c r="TUI16" s="964"/>
      <c r="TUJ16" s="964"/>
      <c r="TUK16" s="965"/>
      <c r="TUL16" s="966"/>
      <c r="TUM16" s="964"/>
      <c r="TUN16" s="964"/>
      <c r="TUO16" s="965"/>
      <c r="TUP16" s="966"/>
      <c r="TUQ16" s="964"/>
      <c r="TUR16" s="964"/>
      <c r="TUS16" s="965"/>
      <c r="TUT16" s="966"/>
      <c r="TUU16" s="964"/>
      <c r="TUV16" s="964"/>
      <c r="TUW16" s="965"/>
      <c r="TUX16" s="966"/>
      <c r="TUY16" s="964"/>
      <c r="TUZ16" s="964"/>
      <c r="TVA16" s="965"/>
      <c r="TVB16" s="966"/>
      <c r="TVC16" s="964"/>
      <c r="TVD16" s="964"/>
      <c r="TVE16" s="965"/>
      <c r="TVF16" s="966"/>
      <c r="TVG16" s="964"/>
      <c r="TVH16" s="964"/>
      <c r="TVI16" s="965"/>
      <c r="TVJ16" s="966"/>
      <c r="TVK16" s="964"/>
      <c r="TVL16" s="964"/>
      <c r="TVM16" s="965"/>
      <c r="TVN16" s="966"/>
      <c r="TVO16" s="964"/>
      <c r="TVP16" s="964"/>
      <c r="TVQ16" s="965"/>
      <c r="TVR16" s="966"/>
      <c r="TVS16" s="964"/>
      <c r="TVT16" s="964"/>
      <c r="TVU16" s="965"/>
      <c r="TVV16" s="966"/>
      <c r="TVW16" s="964"/>
      <c r="TVX16" s="964"/>
      <c r="TVY16" s="965"/>
      <c r="TVZ16" s="966"/>
      <c r="TWA16" s="964"/>
      <c r="TWB16" s="964"/>
      <c r="TWC16" s="965"/>
      <c r="TWD16" s="966"/>
      <c r="TWE16" s="964"/>
      <c r="TWF16" s="964"/>
      <c r="TWG16" s="965"/>
      <c r="TWH16" s="966"/>
      <c r="TWI16" s="964"/>
      <c r="TWJ16" s="964"/>
      <c r="TWK16" s="965"/>
      <c r="TWL16" s="966"/>
      <c r="TWM16" s="964"/>
      <c r="TWN16" s="964"/>
      <c r="TWO16" s="965"/>
      <c r="TWP16" s="966"/>
      <c r="TWQ16" s="964"/>
      <c r="TWR16" s="964"/>
      <c r="TWS16" s="965"/>
      <c r="TWT16" s="966"/>
      <c r="TWU16" s="964"/>
      <c r="TWV16" s="964"/>
      <c r="TWW16" s="965"/>
      <c r="TWX16" s="966"/>
      <c r="TWY16" s="964"/>
      <c r="TWZ16" s="964"/>
      <c r="TXA16" s="965"/>
      <c r="TXB16" s="966"/>
      <c r="TXC16" s="964"/>
      <c r="TXD16" s="964"/>
      <c r="TXE16" s="965"/>
      <c r="TXF16" s="966"/>
      <c r="TXG16" s="964"/>
      <c r="TXH16" s="964"/>
      <c r="TXI16" s="965"/>
      <c r="TXJ16" s="966"/>
      <c r="TXK16" s="964"/>
      <c r="TXL16" s="964"/>
      <c r="TXM16" s="965"/>
      <c r="TXN16" s="966"/>
      <c r="TXO16" s="964"/>
      <c r="TXP16" s="964"/>
      <c r="TXQ16" s="965"/>
      <c r="TXR16" s="966"/>
      <c r="TXS16" s="964"/>
      <c r="TXT16" s="964"/>
      <c r="TXU16" s="965"/>
      <c r="TXV16" s="966"/>
      <c r="TXW16" s="964"/>
      <c r="TXX16" s="964"/>
      <c r="TXY16" s="965"/>
      <c r="TXZ16" s="966"/>
      <c r="TYA16" s="964"/>
      <c r="TYB16" s="964"/>
      <c r="TYC16" s="965"/>
      <c r="TYD16" s="966"/>
      <c r="TYE16" s="964"/>
      <c r="TYF16" s="964"/>
      <c r="TYG16" s="965"/>
      <c r="TYH16" s="966"/>
      <c r="TYI16" s="964"/>
      <c r="TYJ16" s="964"/>
      <c r="TYK16" s="965"/>
      <c r="TYL16" s="966"/>
      <c r="TYM16" s="964"/>
      <c r="TYN16" s="964"/>
      <c r="TYO16" s="965"/>
      <c r="TYP16" s="966"/>
      <c r="TYQ16" s="964"/>
      <c r="TYR16" s="964"/>
      <c r="TYS16" s="965"/>
      <c r="TYT16" s="966"/>
      <c r="TYU16" s="964"/>
      <c r="TYV16" s="964"/>
      <c r="TYW16" s="965"/>
      <c r="TYX16" s="966"/>
      <c r="TYY16" s="964"/>
      <c r="TYZ16" s="964"/>
      <c r="TZA16" s="965"/>
      <c r="TZB16" s="966"/>
      <c r="TZC16" s="964"/>
      <c r="TZD16" s="964"/>
      <c r="TZE16" s="965"/>
      <c r="TZF16" s="966"/>
      <c r="TZG16" s="964"/>
      <c r="TZH16" s="964"/>
      <c r="TZI16" s="965"/>
      <c r="TZJ16" s="966"/>
      <c r="TZK16" s="964"/>
      <c r="TZL16" s="964"/>
      <c r="TZM16" s="965"/>
      <c r="TZN16" s="966"/>
      <c r="TZO16" s="964"/>
      <c r="TZP16" s="964"/>
      <c r="TZQ16" s="965"/>
      <c r="TZR16" s="966"/>
      <c r="TZS16" s="964"/>
      <c r="TZT16" s="964"/>
      <c r="TZU16" s="965"/>
      <c r="TZV16" s="966"/>
      <c r="TZW16" s="964"/>
      <c r="TZX16" s="964"/>
      <c r="TZY16" s="965"/>
      <c r="TZZ16" s="966"/>
      <c r="UAA16" s="964"/>
      <c r="UAB16" s="964"/>
      <c r="UAC16" s="965"/>
      <c r="UAD16" s="966"/>
      <c r="UAE16" s="964"/>
      <c r="UAF16" s="964"/>
      <c r="UAG16" s="965"/>
      <c r="UAH16" s="966"/>
      <c r="UAI16" s="964"/>
      <c r="UAJ16" s="964"/>
      <c r="UAK16" s="965"/>
      <c r="UAL16" s="966"/>
      <c r="UAM16" s="964"/>
      <c r="UAN16" s="964"/>
      <c r="UAO16" s="965"/>
      <c r="UAP16" s="966"/>
      <c r="UAQ16" s="964"/>
      <c r="UAR16" s="964"/>
      <c r="UAS16" s="965"/>
      <c r="UAT16" s="966"/>
      <c r="UAU16" s="964"/>
      <c r="UAV16" s="964"/>
      <c r="UAW16" s="965"/>
      <c r="UAX16" s="966"/>
      <c r="UAY16" s="964"/>
      <c r="UAZ16" s="964"/>
      <c r="UBA16" s="965"/>
      <c r="UBB16" s="966"/>
      <c r="UBC16" s="964"/>
      <c r="UBD16" s="964"/>
      <c r="UBE16" s="965"/>
      <c r="UBF16" s="966"/>
      <c r="UBG16" s="964"/>
      <c r="UBH16" s="964"/>
      <c r="UBI16" s="965"/>
      <c r="UBJ16" s="966"/>
      <c r="UBK16" s="964"/>
      <c r="UBL16" s="964"/>
      <c r="UBM16" s="965"/>
      <c r="UBN16" s="966"/>
      <c r="UBO16" s="964"/>
      <c r="UBP16" s="964"/>
      <c r="UBQ16" s="965"/>
      <c r="UBR16" s="966"/>
      <c r="UBS16" s="964"/>
      <c r="UBT16" s="964"/>
      <c r="UBU16" s="965"/>
      <c r="UBV16" s="966"/>
      <c r="UBW16" s="964"/>
      <c r="UBX16" s="964"/>
      <c r="UBY16" s="965"/>
      <c r="UBZ16" s="966"/>
      <c r="UCA16" s="964"/>
      <c r="UCB16" s="964"/>
      <c r="UCC16" s="965"/>
      <c r="UCD16" s="966"/>
      <c r="UCE16" s="964"/>
      <c r="UCF16" s="964"/>
      <c r="UCG16" s="965"/>
      <c r="UCH16" s="966"/>
      <c r="UCI16" s="964"/>
      <c r="UCJ16" s="964"/>
      <c r="UCK16" s="965"/>
      <c r="UCL16" s="966"/>
      <c r="UCM16" s="964"/>
      <c r="UCN16" s="964"/>
      <c r="UCO16" s="965"/>
      <c r="UCP16" s="966"/>
      <c r="UCQ16" s="964"/>
      <c r="UCR16" s="964"/>
      <c r="UCS16" s="965"/>
      <c r="UCT16" s="966"/>
      <c r="UCU16" s="964"/>
      <c r="UCV16" s="964"/>
      <c r="UCW16" s="965"/>
      <c r="UCX16" s="966"/>
      <c r="UCY16" s="964"/>
      <c r="UCZ16" s="964"/>
      <c r="UDA16" s="965"/>
      <c r="UDB16" s="966"/>
      <c r="UDC16" s="964"/>
      <c r="UDD16" s="964"/>
      <c r="UDE16" s="965"/>
      <c r="UDF16" s="966"/>
      <c r="UDG16" s="964"/>
      <c r="UDH16" s="964"/>
      <c r="UDI16" s="965"/>
      <c r="UDJ16" s="966"/>
      <c r="UDK16" s="964"/>
      <c r="UDL16" s="964"/>
      <c r="UDM16" s="965"/>
      <c r="UDN16" s="966"/>
      <c r="UDO16" s="964"/>
      <c r="UDP16" s="964"/>
      <c r="UDQ16" s="965"/>
      <c r="UDR16" s="966"/>
      <c r="UDS16" s="964"/>
      <c r="UDT16" s="964"/>
      <c r="UDU16" s="965"/>
      <c r="UDV16" s="966"/>
      <c r="UDW16" s="964"/>
      <c r="UDX16" s="964"/>
      <c r="UDY16" s="965"/>
      <c r="UDZ16" s="966"/>
      <c r="UEA16" s="964"/>
      <c r="UEB16" s="964"/>
      <c r="UEC16" s="965"/>
      <c r="UED16" s="966"/>
      <c r="UEE16" s="964"/>
      <c r="UEF16" s="964"/>
      <c r="UEG16" s="965"/>
      <c r="UEH16" s="966"/>
      <c r="UEI16" s="964"/>
      <c r="UEJ16" s="964"/>
      <c r="UEK16" s="965"/>
      <c r="UEL16" s="966"/>
      <c r="UEM16" s="964"/>
      <c r="UEN16" s="964"/>
      <c r="UEO16" s="965"/>
      <c r="UEP16" s="966"/>
      <c r="UEQ16" s="964"/>
      <c r="UER16" s="964"/>
      <c r="UES16" s="965"/>
      <c r="UET16" s="966"/>
      <c r="UEU16" s="964"/>
      <c r="UEV16" s="964"/>
      <c r="UEW16" s="965"/>
      <c r="UEX16" s="966"/>
      <c r="UEY16" s="964"/>
      <c r="UEZ16" s="964"/>
      <c r="UFA16" s="965"/>
      <c r="UFB16" s="966"/>
      <c r="UFC16" s="964"/>
      <c r="UFD16" s="964"/>
      <c r="UFE16" s="965"/>
      <c r="UFF16" s="966"/>
      <c r="UFG16" s="964"/>
      <c r="UFH16" s="964"/>
      <c r="UFI16" s="965"/>
      <c r="UFJ16" s="966"/>
      <c r="UFK16" s="964"/>
      <c r="UFL16" s="964"/>
      <c r="UFM16" s="965"/>
      <c r="UFN16" s="966"/>
      <c r="UFO16" s="964"/>
      <c r="UFP16" s="964"/>
      <c r="UFQ16" s="965"/>
      <c r="UFR16" s="966"/>
      <c r="UFS16" s="964"/>
      <c r="UFT16" s="964"/>
      <c r="UFU16" s="965"/>
      <c r="UFV16" s="966"/>
      <c r="UFW16" s="964"/>
      <c r="UFX16" s="964"/>
      <c r="UFY16" s="965"/>
      <c r="UFZ16" s="966"/>
      <c r="UGA16" s="964"/>
      <c r="UGB16" s="964"/>
      <c r="UGC16" s="965"/>
      <c r="UGD16" s="966"/>
      <c r="UGE16" s="964"/>
      <c r="UGF16" s="964"/>
      <c r="UGG16" s="965"/>
      <c r="UGH16" s="966"/>
      <c r="UGI16" s="964"/>
      <c r="UGJ16" s="964"/>
      <c r="UGK16" s="965"/>
      <c r="UGL16" s="966"/>
      <c r="UGM16" s="964"/>
      <c r="UGN16" s="964"/>
      <c r="UGO16" s="965"/>
      <c r="UGP16" s="966"/>
      <c r="UGQ16" s="964"/>
      <c r="UGR16" s="964"/>
      <c r="UGS16" s="965"/>
      <c r="UGT16" s="966"/>
      <c r="UGU16" s="964"/>
      <c r="UGV16" s="964"/>
      <c r="UGW16" s="965"/>
      <c r="UGX16" s="966"/>
      <c r="UGY16" s="964"/>
      <c r="UGZ16" s="964"/>
      <c r="UHA16" s="965"/>
      <c r="UHB16" s="966"/>
      <c r="UHC16" s="964"/>
      <c r="UHD16" s="964"/>
      <c r="UHE16" s="965"/>
      <c r="UHF16" s="966"/>
      <c r="UHG16" s="964"/>
      <c r="UHH16" s="964"/>
      <c r="UHI16" s="965"/>
      <c r="UHJ16" s="966"/>
      <c r="UHK16" s="964"/>
      <c r="UHL16" s="964"/>
      <c r="UHM16" s="965"/>
      <c r="UHN16" s="966"/>
      <c r="UHO16" s="964"/>
      <c r="UHP16" s="964"/>
      <c r="UHQ16" s="965"/>
      <c r="UHR16" s="966"/>
      <c r="UHS16" s="964"/>
      <c r="UHT16" s="964"/>
      <c r="UHU16" s="965"/>
      <c r="UHV16" s="966"/>
      <c r="UHW16" s="964"/>
      <c r="UHX16" s="964"/>
      <c r="UHY16" s="965"/>
      <c r="UHZ16" s="966"/>
      <c r="UIA16" s="964"/>
      <c r="UIB16" s="964"/>
      <c r="UIC16" s="965"/>
      <c r="UID16" s="966"/>
      <c r="UIE16" s="964"/>
      <c r="UIF16" s="964"/>
      <c r="UIG16" s="965"/>
      <c r="UIH16" s="966"/>
      <c r="UII16" s="964"/>
      <c r="UIJ16" s="964"/>
      <c r="UIK16" s="965"/>
      <c r="UIL16" s="966"/>
      <c r="UIM16" s="964"/>
      <c r="UIN16" s="964"/>
      <c r="UIO16" s="965"/>
      <c r="UIP16" s="966"/>
      <c r="UIQ16" s="964"/>
      <c r="UIR16" s="964"/>
      <c r="UIS16" s="965"/>
      <c r="UIT16" s="966"/>
      <c r="UIU16" s="964"/>
      <c r="UIV16" s="964"/>
      <c r="UIW16" s="965"/>
      <c r="UIX16" s="966"/>
      <c r="UIY16" s="964"/>
      <c r="UIZ16" s="964"/>
      <c r="UJA16" s="965"/>
      <c r="UJB16" s="966"/>
      <c r="UJC16" s="964"/>
      <c r="UJD16" s="964"/>
      <c r="UJE16" s="965"/>
      <c r="UJF16" s="966"/>
      <c r="UJG16" s="964"/>
      <c r="UJH16" s="964"/>
      <c r="UJI16" s="965"/>
      <c r="UJJ16" s="966"/>
      <c r="UJK16" s="964"/>
      <c r="UJL16" s="964"/>
      <c r="UJM16" s="965"/>
      <c r="UJN16" s="966"/>
      <c r="UJO16" s="964"/>
      <c r="UJP16" s="964"/>
      <c r="UJQ16" s="965"/>
      <c r="UJR16" s="966"/>
      <c r="UJS16" s="964"/>
      <c r="UJT16" s="964"/>
      <c r="UJU16" s="965"/>
      <c r="UJV16" s="966"/>
      <c r="UJW16" s="964"/>
      <c r="UJX16" s="964"/>
      <c r="UJY16" s="965"/>
      <c r="UJZ16" s="966"/>
      <c r="UKA16" s="964"/>
      <c r="UKB16" s="964"/>
      <c r="UKC16" s="965"/>
      <c r="UKD16" s="966"/>
      <c r="UKE16" s="964"/>
      <c r="UKF16" s="964"/>
      <c r="UKG16" s="965"/>
      <c r="UKH16" s="966"/>
      <c r="UKI16" s="964"/>
      <c r="UKJ16" s="964"/>
      <c r="UKK16" s="965"/>
      <c r="UKL16" s="966"/>
      <c r="UKM16" s="964"/>
      <c r="UKN16" s="964"/>
      <c r="UKO16" s="965"/>
      <c r="UKP16" s="966"/>
      <c r="UKQ16" s="964"/>
      <c r="UKR16" s="964"/>
      <c r="UKS16" s="965"/>
      <c r="UKT16" s="966"/>
      <c r="UKU16" s="964"/>
      <c r="UKV16" s="964"/>
      <c r="UKW16" s="965"/>
      <c r="UKX16" s="966"/>
      <c r="UKY16" s="964"/>
      <c r="UKZ16" s="964"/>
      <c r="ULA16" s="965"/>
      <c r="ULB16" s="966"/>
      <c r="ULC16" s="964"/>
      <c r="ULD16" s="964"/>
      <c r="ULE16" s="965"/>
      <c r="ULF16" s="966"/>
      <c r="ULG16" s="964"/>
      <c r="ULH16" s="964"/>
      <c r="ULI16" s="965"/>
      <c r="ULJ16" s="966"/>
      <c r="ULK16" s="964"/>
      <c r="ULL16" s="964"/>
      <c r="ULM16" s="965"/>
      <c r="ULN16" s="966"/>
      <c r="ULO16" s="964"/>
      <c r="ULP16" s="964"/>
      <c r="ULQ16" s="965"/>
      <c r="ULR16" s="966"/>
      <c r="ULS16" s="964"/>
      <c r="ULT16" s="964"/>
      <c r="ULU16" s="965"/>
      <c r="ULV16" s="966"/>
      <c r="ULW16" s="964"/>
      <c r="ULX16" s="964"/>
      <c r="ULY16" s="965"/>
      <c r="ULZ16" s="966"/>
      <c r="UMA16" s="964"/>
      <c r="UMB16" s="964"/>
      <c r="UMC16" s="965"/>
      <c r="UMD16" s="966"/>
      <c r="UME16" s="964"/>
      <c r="UMF16" s="964"/>
      <c r="UMG16" s="965"/>
      <c r="UMH16" s="966"/>
      <c r="UMI16" s="964"/>
      <c r="UMJ16" s="964"/>
      <c r="UMK16" s="965"/>
      <c r="UML16" s="966"/>
      <c r="UMM16" s="964"/>
      <c r="UMN16" s="964"/>
      <c r="UMO16" s="965"/>
      <c r="UMP16" s="966"/>
      <c r="UMQ16" s="964"/>
      <c r="UMR16" s="964"/>
      <c r="UMS16" s="965"/>
      <c r="UMT16" s="966"/>
      <c r="UMU16" s="964"/>
      <c r="UMV16" s="964"/>
      <c r="UMW16" s="965"/>
      <c r="UMX16" s="966"/>
      <c r="UMY16" s="964"/>
      <c r="UMZ16" s="964"/>
      <c r="UNA16" s="965"/>
      <c r="UNB16" s="966"/>
      <c r="UNC16" s="964"/>
      <c r="UND16" s="964"/>
      <c r="UNE16" s="965"/>
      <c r="UNF16" s="966"/>
      <c r="UNG16" s="964"/>
      <c r="UNH16" s="964"/>
      <c r="UNI16" s="965"/>
      <c r="UNJ16" s="966"/>
      <c r="UNK16" s="964"/>
      <c r="UNL16" s="964"/>
      <c r="UNM16" s="965"/>
      <c r="UNN16" s="966"/>
      <c r="UNO16" s="964"/>
      <c r="UNP16" s="964"/>
      <c r="UNQ16" s="965"/>
      <c r="UNR16" s="966"/>
      <c r="UNS16" s="964"/>
      <c r="UNT16" s="964"/>
      <c r="UNU16" s="965"/>
      <c r="UNV16" s="966"/>
      <c r="UNW16" s="964"/>
      <c r="UNX16" s="964"/>
      <c r="UNY16" s="965"/>
      <c r="UNZ16" s="966"/>
      <c r="UOA16" s="964"/>
      <c r="UOB16" s="964"/>
      <c r="UOC16" s="965"/>
      <c r="UOD16" s="966"/>
      <c r="UOE16" s="964"/>
      <c r="UOF16" s="964"/>
      <c r="UOG16" s="965"/>
      <c r="UOH16" s="966"/>
      <c r="UOI16" s="964"/>
      <c r="UOJ16" s="964"/>
      <c r="UOK16" s="965"/>
      <c r="UOL16" s="966"/>
      <c r="UOM16" s="964"/>
      <c r="UON16" s="964"/>
      <c r="UOO16" s="965"/>
      <c r="UOP16" s="966"/>
      <c r="UOQ16" s="964"/>
      <c r="UOR16" s="964"/>
      <c r="UOS16" s="965"/>
      <c r="UOT16" s="966"/>
      <c r="UOU16" s="964"/>
      <c r="UOV16" s="964"/>
      <c r="UOW16" s="965"/>
      <c r="UOX16" s="966"/>
      <c r="UOY16" s="964"/>
      <c r="UOZ16" s="964"/>
      <c r="UPA16" s="965"/>
      <c r="UPB16" s="966"/>
      <c r="UPC16" s="964"/>
      <c r="UPD16" s="964"/>
      <c r="UPE16" s="965"/>
      <c r="UPF16" s="966"/>
      <c r="UPG16" s="964"/>
      <c r="UPH16" s="964"/>
      <c r="UPI16" s="965"/>
      <c r="UPJ16" s="966"/>
      <c r="UPK16" s="964"/>
      <c r="UPL16" s="964"/>
      <c r="UPM16" s="965"/>
      <c r="UPN16" s="966"/>
      <c r="UPO16" s="964"/>
      <c r="UPP16" s="964"/>
      <c r="UPQ16" s="965"/>
      <c r="UPR16" s="966"/>
      <c r="UPS16" s="964"/>
      <c r="UPT16" s="964"/>
      <c r="UPU16" s="965"/>
      <c r="UPV16" s="966"/>
      <c r="UPW16" s="964"/>
      <c r="UPX16" s="964"/>
      <c r="UPY16" s="965"/>
      <c r="UPZ16" s="966"/>
      <c r="UQA16" s="964"/>
      <c r="UQB16" s="964"/>
      <c r="UQC16" s="965"/>
      <c r="UQD16" s="966"/>
      <c r="UQE16" s="964"/>
      <c r="UQF16" s="964"/>
      <c r="UQG16" s="965"/>
      <c r="UQH16" s="966"/>
      <c r="UQI16" s="964"/>
      <c r="UQJ16" s="964"/>
      <c r="UQK16" s="965"/>
      <c r="UQL16" s="966"/>
      <c r="UQM16" s="964"/>
      <c r="UQN16" s="964"/>
      <c r="UQO16" s="965"/>
      <c r="UQP16" s="966"/>
      <c r="UQQ16" s="964"/>
      <c r="UQR16" s="964"/>
      <c r="UQS16" s="965"/>
      <c r="UQT16" s="966"/>
      <c r="UQU16" s="964"/>
      <c r="UQV16" s="964"/>
      <c r="UQW16" s="965"/>
      <c r="UQX16" s="966"/>
      <c r="UQY16" s="964"/>
      <c r="UQZ16" s="964"/>
      <c r="URA16" s="965"/>
      <c r="URB16" s="966"/>
      <c r="URC16" s="964"/>
      <c r="URD16" s="964"/>
      <c r="URE16" s="965"/>
      <c r="URF16" s="966"/>
      <c r="URG16" s="964"/>
      <c r="URH16" s="964"/>
      <c r="URI16" s="965"/>
      <c r="URJ16" s="966"/>
      <c r="URK16" s="964"/>
      <c r="URL16" s="964"/>
      <c r="URM16" s="965"/>
      <c r="URN16" s="966"/>
      <c r="URO16" s="964"/>
      <c r="URP16" s="964"/>
      <c r="URQ16" s="965"/>
      <c r="URR16" s="966"/>
      <c r="URS16" s="964"/>
      <c r="URT16" s="964"/>
      <c r="URU16" s="965"/>
      <c r="URV16" s="966"/>
      <c r="URW16" s="964"/>
      <c r="URX16" s="964"/>
      <c r="URY16" s="965"/>
      <c r="URZ16" s="966"/>
      <c r="USA16" s="964"/>
      <c r="USB16" s="964"/>
      <c r="USC16" s="965"/>
      <c r="USD16" s="966"/>
      <c r="USE16" s="964"/>
      <c r="USF16" s="964"/>
      <c r="USG16" s="965"/>
      <c r="USH16" s="966"/>
      <c r="USI16" s="964"/>
      <c r="USJ16" s="964"/>
      <c r="USK16" s="965"/>
      <c r="USL16" s="966"/>
      <c r="USM16" s="964"/>
      <c r="USN16" s="964"/>
      <c r="USO16" s="965"/>
      <c r="USP16" s="966"/>
      <c r="USQ16" s="964"/>
      <c r="USR16" s="964"/>
      <c r="USS16" s="965"/>
      <c r="UST16" s="966"/>
      <c r="USU16" s="964"/>
      <c r="USV16" s="964"/>
      <c r="USW16" s="965"/>
      <c r="USX16" s="966"/>
      <c r="USY16" s="964"/>
      <c r="USZ16" s="964"/>
      <c r="UTA16" s="965"/>
      <c r="UTB16" s="966"/>
      <c r="UTC16" s="964"/>
      <c r="UTD16" s="964"/>
      <c r="UTE16" s="965"/>
      <c r="UTF16" s="966"/>
      <c r="UTG16" s="964"/>
      <c r="UTH16" s="964"/>
      <c r="UTI16" s="965"/>
      <c r="UTJ16" s="966"/>
      <c r="UTK16" s="964"/>
      <c r="UTL16" s="964"/>
      <c r="UTM16" s="965"/>
      <c r="UTN16" s="966"/>
      <c r="UTO16" s="964"/>
      <c r="UTP16" s="964"/>
      <c r="UTQ16" s="965"/>
      <c r="UTR16" s="966"/>
      <c r="UTS16" s="964"/>
      <c r="UTT16" s="964"/>
      <c r="UTU16" s="965"/>
      <c r="UTV16" s="966"/>
      <c r="UTW16" s="964"/>
      <c r="UTX16" s="964"/>
      <c r="UTY16" s="965"/>
      <c r="UTZ16" s="966"/>
      <c r="UUA16" s="964"/>
      <c r="UUB16" s="964"/>
      <c r="UUC16" s="965"/>
      <c r="UUD16" s="966"/>
      <c r="UUE16" s="964"/>
      <c r="UUF16" s="964"/>
      <c r="UUG16" s="965"/>
      <c r="UUH16" s="966"/>
      <c r="UUI16" s="964"/>
      <c r="UUJ16" s="964"/>
      <c r="UUK16" s="965"/>
      <c r="UUL16" s="966"/>
      <c r="UUM16" s="964"/>
      <c r="UUN16" s="964"/>
      <c r="UUO16" s="965"/>
      <c r="UUP16" s="966"/>
      <c r="UUQ16" s="964"/>
      <c r="UUR16" s="964"/>
      <c r="UUS16" s="965"/>
      <c r="UUT16" s="966"/>
      <c r="UUU16" s="964"/>
      <c r="UUV16" s="964"/>
      <c r="UUW16" s="965"/>
      <c r="UUX16" s="966"/>
      <c r="UUY16" s="964"/>
      <c r="UUZ16" s="964"/>
      <c r="UVA16" s="965"/>
      <c r="UVB16" s="966"/>
      <c r="UVC16" s="964"/>
      <c r="UVD16" s="964"/>
      <c r="UVE16" s="965"/>
      <c r="UVF16" s="966"/>
      <c r="UVG16" s="964"/>
      <c r="UVH16" s="964"/>
      <c r="UVI16" s="965"/>
      <c r="UVJ16" s="966"/>
      <c r="UVK16" s="964"/>
      <c r="UVL16" s="964"/>
      <c r="UVM16" s="965"/>
      <c r="UVN16" s="966"/>
      <c r="UVO16" s="964"/>
      <c r="UVP16" s="964"/>
      <c r="UVQ16" s="965"/>
      <c r="UVR16" s="966"/>
      <c r="UVS16" s="964"/>
      <c r="UVT16" s="964"/>
      <c r="UVU16" s="965"/>
      <c r="UVV16" s="966"/>
      <c r="UVW16" s="964"/>
      <c r="UVX16" s="964"/>
      <c r="UVY16" s="965"/>
      <c r="UVZ16" s="966"/>
      <c r="UWA16" s="964"/>
      <c r="UWB16" s="964"/>
      <c r="UWC16" s="965"/>
      <c r="UWD16" s="966"/>
      <c r="UWE16" s="964"/>
      <c r="UWF16" s="964"/>
      <c r="UWG16" s="965"/>
      <c r="UWH16" s="966"/>
      <c r="UWI16" s="964"/>
      <c r="UWJ16" s="964"/>
      <c r="UWK16" s="965"/>
      <c r="UWL16" s="966"/>
      <c r="UWM16" s="964"/>
      <c r="UWN16" s="964"/>
      <c r="UWO16" s="965"/>
      <c r="UWP16" s="966"/>
      <c r="UWQ16" s="964"/>
      <c r="UWR16" s="964"/>
      <c r="UWS16" s="965"/>
      <c r="UWT16" s="966"/>
      <c r="UWU16" s="964"/>
      <c r="UWV16" s="964"/>
      <c r="UWW16" s="965"/>
      <c r="UWX16" s="966"/>
      <c r="UWY16" s="964"/>
      <c r="UWZ16" s="964"/>
      <c r="UXA16" s="965"/>
      <c r="UXB16" s="966"/>
      <c r="UXC16" s="964"/>
      <c r="UXD16" s="964"/>
      <c r="UXE16" s="965"/>
      <c r="UXF16" s="966"/>
      <c r="UXG16" s="964"/>
      <c r="UXH16" s="964"/>
      <c r="UXI16" s="965"/>
      <c r="UXJ16" s="966"/>
      <c r="UXK16" s="964"/>
      <c r="UXL16" s="964"/>
      <c r="UXM16" s="965"/>
      <c r="UXN16" s="966"/>
      <c r="UXO16" s="964"/>
      <c r="UXP16" s="964"/>
      <c r="UXQ16" s="965"/>
      <c r="UXR16" s="966"/>
      <c r="UXS16" s="964"/>
      <c r="UXT16" s="964"/>
      <c r="UXU16" s="965"/>
      <c r="UXV16" s="966"/>
      <c r="UXW16" s="964"/>
      <c r="UXX16" s="964"/>
      <c r="UXY16" s="965"/>
      <c r="UXZ16" s="966"/>
      <c r="UYA16" s="964"/>
      <c r="UYB16" s="964"/>
      <c r="UYC16" s="965"/>
      <c r="UYD16" s="966"/>
      <c r="UYE16" s="964"/>
      <c r="UYF16" s="964"/>
      <c r="UYG16" s="965"/>
      <c r="UYH16" s="966"/>
      <c r="UYI16" s="964"/>
      <c r="UYJ16" s="964"/>
      <c r="UYK16" s="965"/>
      <c r="UYL16" s="966"/>
      <c r="UYM16" s="964"/>
      <c r="UYN16" s="964"/>
      <c r="UYO16" s="965"/>
      <c r="UYP16" s="966"/>
      <c r="UYQ16" s="964"/>
      <c r="UYR16" s="964"/>
      <c r="UYS16" s="965"/>
      <c r="UYT16" s="966"/>
      <c r="UYU16" s="964"/>
      <c r="UYV16" s="964"/>
      <c r="UYW16" s="965"/>
      <c r="UYX16" s="966"/>
      <c r="UYY16" s="964"/>
      <c r="UYZ16" s="964"/>
      <c r="UZA16" s="965"/>
      <c r="UZB16" s="966"/>
      <c r="UZC16" s="964"/>
      <c r="UZD16" s="964"/>
      <c r="UZE16" s="965"/>
      <c r="UZF16" s="966"/>
      <c r="UZG16" s="964"/>
      <c r="UZH16" s="964"/>
      <c r="UZI16" s="965"/>
      <c r="UZJ16" s="966"/>
      <c r="UZK16" s="964"/>
      <c r="UZL16" s="964"/>
      <c r="UZM16" s="965"/>
      <c r="UZN16" s="966"/>
      <c r="UZO16" s="964"/>
      <c r="UZP16" s="964"/>
      <c r="UZQ16" s="965"/>
      <c r="UZR16" s="966"/>
      <c r="UZS16" s="964"/>
      <c r="UZT16" s="964"/>
      <c r="UZU16" s="965"/>
      <c r="UZV16" s="966"/>
      <c r="UZW16" s="964"/>
      <c r="UZX16" s="964"/>
      <c r="UZY16" s="965"/>
      <c r="UZZ16" s="966"/>
      <c r="VAA16" s="964"/>
      <c r="VAB16" s="964"/>
      <c r="VAC16" s="965"/>
      <c r="VAD16" s="966"/>
      <c r="VAE16" s="964"/>
      <c r="VAF16" s="964"/>
      <c r="VAG16" s="965"/>
      <c r="VAH16" s="966"/>
      <c r="VAI16" s="964"/>
      <c r="VAJ16" s="964"/>
      <c r="VAK16" s="965"/>
      <c r="VAL16" s="966"/>
      <c r="VAM16" s="964"/>
      <c r="VAN16" s="964"/>
      <c r="VAO16" s="965"/>
      <c r="VAP16" s="966"/>
      <c r="VAQ16" s="964"/>
      <c r="VAR16" s="964"/>
      <c r="VAS16" s="965"/>
      <c r="VAT16" s="966"/>
      <c r="VAU16" s="964"/>
      <c r="VAV16" s="964"/>
      <c r="VAW16" s="965"/>
      <c r="VAX16" s="966"/>
      <c r="VAY16" s="964"/>
      <c r="VAZ16" s="964"/>
      <c r="VBA16" s="965"/>
      <c r="VBB16" s="966"/>
      <c r="VBC16" s="964"/>
      <c r="VBD16" s="964"/>
      <c r="VBE16" s="965"/>
      <c r="VBF16" s="966"/>
      <c r="VBG16" s="964"/>
      <c r="VBH16" s="964"/>
      <c r="VBI16" s="965"/>
      <c r="VBJ16" s="966"/>
      <c r="VBK16" s="964"/>
      <c r="VBL16" s="964"/>
      <c r="VBM16" s="965"/>
      <c r="VBN16" s="966"/>
      <c r="VBO16" s="964"/>
      <c r="VBP16" s="964"/>
      <c r="VBQ16" s="965"/>
      <c r="VBR16" s="966"/>
      <c r="VBS16" s="964"/>
      <c r="VBT16" s="964"/>
      <c r="VBU16" s="965"/>
      <c r="VBV16" s="966"/>
      <c r="VBW16" s="964"/>
      <c r="VBX16" s="964"/>
      <c r="VBY16" s="965"/>
      <c r="VBZ16" s="966"/>
      <c r="VCA16" s="964"/>
      <c r="VCB16" s="964"/>
      <c r="VCC16" s="965"/>
      <c r="VCD16" s="966"/>
      <c r="VCE16" s="964"/>
      <c r="VCF16" s="964"/>
      <c r="VCG16" s="965"/>
      <c r="VCH16" s="966"/>
      <c r="VCI16" s="964"/>
      <c r="VCJ16" s="964"/>
      <c r="VCK16" s="965"/>
      <c r="VCL16" s="966"/>
      <c r="VCM16" s="964"/>
      <c r="VCN16" s="964"/>
      <c r="VCO16" s="965"/>
      <c r="VCP16" s="966"/>
      <c r="VCQ16" s="964"/>
      <c r="VCR16" s="964"/>
      <c r="VCS16" s="965"/>
      <c r="VCT16" s="966"/>
      <c r="VCU16" s="964"/>
      <c r="VCV16" s="964"/>
      <c r="VCW16" s="965"/>
      <c r="VCX16" s="966"/>
      <c r="VCY16" s="964"/>
      <c r="VCZ16" s="964"/>
      <c r="VDA16" s="965"/>
      <c r="VDB16" s="966"/>
      <c r="VDC16" s="964"/>
      <c r="VDD16" s="964"/>
      <c r="VDE16" s="965"/>
      <c r="VDF16" s="966"/>
      <c r="VDG16" s="964"/>
      <c r="VDH16" s="964"/>
      <c r="VDI16" s="965"/>
      <c r="VDJ16" s="966"/>
      <c r="VDK16" s="964"/>
      <c r="VDL16" s="964"/>
      <c r="VDM16" s="965"/>
      <c r="VDN16" s="966"/>
      <c r="VDO16" s="964"/>
      <c r="VDP16" s="964"/>
      <c r="VDQ16" s="965"/>
      <c r="VDR16" s="966"/>
      <c r="VDS16" s="964"/>
      <c r="VDT16" s="964"/>
      <c r="VDU16" s="965"/>
      <c r="VDV16" s="966"/>
      <c r="VDW16" s="964"/>
      <c r="VDX16" s="964"/>
      <c r="VDY16" s="965"/>
      <c r="VDZ16" s="966"/>
      <c r="VEA16" s="964"/>
      <c r="VEB16" s="964"/>
      <c r="VEC16" s="965"/>
      <c r="VED16" s="966"/>
      <c r="VEE16" s="964"/>
      <c r="VEF16" s="964"/>
      <c r="VEG16" s="965"/>
      <c r="VEH16" s="966"/>
      <c r="VEI16" s="964"/>
      <c r="VEJ16" s="964"/>
      <c r="VEK16" s="965"/>
      <c r="VEL16" s="966"/>
      <c r="VEM16" s="964"/>
      <c r="VEN16" s="964"/>
      <c r="VEO16" s="965"/>
      <c r="VEP16" s="966"/>
      <c r="VEQ16" s="964"/>
      <c r="VER16" s="964"/>
      <c r="VES16" s="965"/>
      <c r="VET16" s="966"/>
      <c r="VEU16" s="964"/>
      <c r="VEV16" s="964"/>
      <c r="VEW16" s="965"/>
      <c r="VEX16" s="966"/>
      <c r="VEY16" s="964"/>
      <c r="VEZ16" s="964"/>
      <c r="VFA16" s="965"/>
      <c r="VFB16" s="966"/>
      <c r="VFC16" s="964"/>
      <c r="VFD16" s="964"/>
      <c r="VFE16" s="965"/>
      <c r="VFF16" s="966"/>
      <c r="VFG16" s="964"/>
      <c r="VFH16" s="964"/>
      <c r="VFI16" s="965"/>
      <c r="VFJ16" s="966"/>
      <c r="VFK16" s="964"/>
      <c r="VFL16" s="964"/>
      <c r="VFM16" s="965"/>
      <c r="VFN16" s="966"/>
      <c r="VFO16" s="964"/>
      <c r="VFP16" s="964"/>
      <c r="VFQ16" s="965"/>
      <c r="VFR16" s="966"/>
      <c r="VFS16" s="964"/>
      <c r="VFT16" s="964"/>
      <c r="VFU16" s="965"/>
      <c r="VFV16" s="966"/>
      <c r="VFW16" s="964"/>
      <c r="VFX16" s="964"/>
      <c r="VFY16" s="965"/>
      <c r="VFZ16" s="966"/>
      <c r="VGA16" s="964"/>
      <c r="VGB16" s="964"/>
      <c r="VGC16" s="965"/>
      <c r="VGD16" s="966"/>
      <c r="VGE16" s="964"/>
      <c r="VGF16" s="964"/>
      <c r="VGG16" s="965"/>
      <c r="VGH16" s="966"/>
      <c r="VGI16" s="964"/>
      <c r="VGJ16" s="964"/>
      <c r="VGK16" s="965"/>
      <c r="VGL16" s="966"/>
      <c r="VGM16" s="964"/>
      <c r="VGN16" s="964"/>
      <c r="VGO16" s="965"/>
      <c r="VGP16" s="966"/>
      <c r="VGQ16" s="964"/>
      <c r="VGR16" s="964"/>
      <c r="VGS16" s="965"/>
      <c r="VGT16" s="966"/>
      <c r="VGU16" s="964"/>
      <c r="VGV16" s="964"/>
      <c r="VGW16" s="965"/>
      <c r="VGX16" s="966"/>
      <c r="VGY16" s="964"/>
      <c r="VGZ16" s="964"/>
      <c r="VHA16" s="965"/>
      <c r="VHB16" s="966"/>
      <c r="VHC16" s="964"/>
      <c r="VHD16" s="964"/>
      <c r="VHE16" s="965"/>
      <c r="VHF16" s="966"/>
      <c r="VHG16" s="964"/>
      <c r="VHH16" s="964"/>
      <c r="VHI16" s="965"/>
      <c r="VHJ16" s="966"/>
      <c r="VHK16" s="964"/>
      <c r="VHL16" s="964"/>
      <c r="VHM16" s="965"/>
      <c r="VHN16" s="966"/>
      <c r="VHO16" s="964"/>
      <c r="VHP16" s="964"/>
      <c r="VHQ16" s="965"/>
      <c r="VHR16" s="966"/>
      <c r="VHS16" s="964"/>
      <c r="VHT16" s="964"/>
      <c r="VHU16" s="965"/>
      <c r="VHV16" s="966"/>
      <c r="VHW16" s="964"/>
      <c r="VHX16" s="964"/>
      <c r="VHY16" s="965"/>
      <c r="VHZ16" s="966"/>
      <c r="VIA16" s="964"/>
      <c r="VIB16" s="964"/>
      <c r="VIC16" s="965"/>
      <c r="VID16" s="966"/>
      <c r="VIE16" s="964"/>
      <c r="VIF16" s="964"/>
      <c r="VIG16" s="965"/>
      <c r="VIH16" s="966"/>
      <c r="VII16" s="964"/>
      <c r="VIJ16" s="964"/>
      <c r="VIK16" s="965"/>
      <c r="VIL16" s="966"/>
      <c r="VIM16" s="964"/>
      <c r="VIN16" s="964"/>
      <c r="VIO16" s="965"/>
      <c r="VIP16" s="966"/>
      <c r="VIQ16" s="964"/>
      <c r="VIR16" s="964"/>
      <c r="VIS16" s="965"/>
      <c r="VIT16" s="966"/>
      <c r="VIU16" s="964"/>
      <c r="VIV16" s="964"/>
      <c r="VIW16" s="965"/>
      <c r="VIX16" s="966"/>
      <c r="VIY16" s="964"/>
      <c r="VIZ16" s="964"/>
      <c r="VJA16" s="965"/>
      <c r="VJB16" s="966"/>
      <c r="VJC16" s="964"/>
      <c r="VJD16" s="964"/>
      <c r="VJE16" s="965"/>
      <c r="VJF16" s="966"/>
      <c r="VJG16" s="964"/>
      <c r="VJH16" s="964"/>
      <c r="VJI16" s="965"/>
      <c r="VJJ16" s="966"/>
      <c r="VJK16" s="964"/>
      <c r="VJL16" s="964"/>
      <c r="VJM16" s="965"/>
      <c r="VJN16" s="966"/>
      <c r="VJO16" s="964"/>
      <c r="VJP16" s="964"/>
      <c r="VJQ16" s="965"/>
      <c r="VJR16" s="966"/>
      <c r="VJS16" s="964"/>
      <c r="VJT16" s="964"/>
      <c r="VJU16" s="965"/>
      <c r="VJV16" s="966"/>
      <c r="VJW16" s="964"/>
      <c r="VJX16" s="964"/>
      <c r="VJY16" s="965"/>
      <c r="VJZ16" s="966"/>
      <c r="VKA16" s="964"/>
      <c r="VKB16" s="964"/>
      <c r="VKC16" s="965"/>
      <c r="VKD16" s="966"/>
      <c r="VKE16" s="964"/>
      <c r="VKF16" s="964"/>
      <c r="VKG16" s="965"/>
      <c r="VKH16" s="966"/>
      <c r="VKI16" s="964"/>
      <c r="VKJ16" s="964"/>
      <c r="VKK16" s="965"/>
      <c r="VKL16" s="966"/>
      <c r="VKM16" s="964"/>
      <c r="VKN16" s="964"/>
      <c r="VKO16" s="965"/>
      <c r="VKP16" s="966"/>
      <c r="VKQ16" s="964"/>
      <c r="VKR16" s="964"/>
      <c r="VKS16" s="965"/>
      <c r="VKT16" s="966"/>
      <c r="VKU16" s="964"/>
      <c r="VKV16" s="964"/>
      <c r="VKW16" s="965"/>
      <c r="VKX16" s="966"/>
      <c r="VKY16" s="964"/>
      <c r="VKZ16" s="964"/>
      <c r="VLA16" s="965"/>
      <c r="VLB16" s="966"/>
      <c r="VLC16" s="964"/>
      <c r="VLD16" s="964"/>
      <c r="VLE16" s="965"/>
      <c r="VLF16" s="966"/>
      <c r="VLG16" s="964"/>
      <c r="VLH16" s="964"/>
      <c r="VLI16" s="965"/>
      <c r="VLJ16" s="966"/>
      <c r="VLK16" s="964"/>
      <c r="VLL16" s="964"/>
      <c r="VLM16" s="965"/>
      <c r="VLN16" s="966"/>
      <c r="VLO16" s="964"/>
      <c r="VLP16" s="964"/>
      <c r="VLQ16" s="965"/>
      <c r="VLR16" s="966"/>
      <c r="VLS16" s="964"/>
      <c r="VLT16" s="964"/>
      <c r="VLU16" s="965"/>
      <c r="VLV16" s="966"/>
      <c r="VLW16" s="964"/>
      <c r="VLX16" s="964"/>
      <c r="VLY16" s="965"/>
      <c r="VLZ16" s="966"/>
      <c r="VMA16" s="964"/>
      <c r="VMB16" s="964"/>
      <c r="VMC16" s="965"/>
      <c r="VMD16" s="966"/>
      <c r="VME16" s="964"/>
      <c r="VMF16" s="964"/>
      <c r="VMG16" s="965"/>
      <c r="VMH16" s="966"/>
      <c r="VMI16" s="964"/>
      <c r="VMJ16" s="964"/>
      <c r="VMK16" s="965"/>
      <c r="VML16" s="966"/>
      <c r="VMM16" s="964"/>
      <c r="VMN16" s="964"/>
      <c r="VMO16" s="965"/>
      <c r="VMP16" s="966"/>
      <c r="VMQ16" s="964"/>
      <c r="VMR16" s="964"/>
      <c r="VMS16" s="965"/>
      <c r="VMT16" s="966"/>
      <c r="VMU16" s="964"/>
      <c r="VMV16" s="964"/>
      <c r="VMW16" s="965"/>
      <c r="VMX16" s="966"/>
      <c r="VMY16" s="964"/>
      <c r="VMZ16" s="964"/>
      <c r="VNA16" s="965"/>
      <c r="VNB16" s="966"/>
      <c r="VNC16" s="964"/>
      <c r="VND16" s="964"/>
      <c r="VNE16" s="965"/>
      <c r="VNF16" s="966"/>
      <c r="VNG16" s="964"/>
      <c r="VNH16" s="964"/>
      <c r="VNI16" s="965"/>
      <c r="VNJ16" s="966"/>
      <c r="VNK16" s="964"/>
      <c r="VNL16" s="964"/>
      <c r="VNM16" s="965"/>
      <c r="VNN16" s="966"/>
      <c r="VNO16" s="964"/>
      <c r="VNP16" s="964"/>
      <c r="VNQ16" s="965"/>
      <c r="VNR16" s="966"/>
      <c r="VNS16" s="964"/>
      <c r="VNT16" s="964"/>
      <c r="VNU16" s="965"/>
      <c r="VNV16" s="966"/>
      <c r="VNW16" s="964"/>
      <c r="VNX16" s="964"/>
      <c r="VNY16" s="965"/>
      <c r="VNZ16" s="966"/>
      <c r="VOA16" s="964"/>
      <c r="VOB16" s="964"/>
      <c r="VOC16" s="965"/>
      <c r="VOD16" s="966"/>
      <c r="VOE16" s="964"/>
      <c r="VOF16" s="964"/>
      <c r="VOG16" s="965"/>
      <c r="VOH16" s="966"/>
      <c r="VOI16" s="964"/>
      <c r="VOJ16" s="964"/>
      <c r="VOK16" s="965"/>
      <c r="VOL16" s="966"/>
      <c r="VOM16" s="964"/>
      <c r="VON16" s="964"/>
      <c r="VOO16" s="965"/>
      <c r="VOP16" s="966"/>
      <c r="VOQ16" s="964"/>
      <c r="VOR16" s="964"/>
      <c r="VOS16" s="965"/>
      <c r="VOT16" s="966"/>
      <c r="VOU16" s="964"/>
      <c r="VOV16" s="964"/>
      <c r="VOW16" s="965"/>
      <c r="VOX16" s="966"/>
      <c r="VOY16" s="964"/>
      <c r="VOZ16" s="964"/>
      <c r="VPA16" s="965"/>
      <c r="VPB16" s="966"/>
      <c r="VPC16" s="964"/>
      <c r="VPD16" s="964"/>
      <c r="VPE16" s="965"/>
      <c r="VPF16" s="966"/>
      <c r="VPG16" s="964"/>
      <c r="VPH16" s="964"/>
      <c r="VPI16" s="965"/>
      <c r="VPJ16" s="966"/>
      <c r="VPK16" s="964"/>
      <c r="VPL16" s="964"/>
      <c r="VPM16" s="965"/>
      <c r="VPN16" s="966"/>
      <c r="VPO16" s="964"/>
      <c r="VPP16" s="964"/>
      <c r="VPQ16" s="965"/>
      <c r="VPR16" s="966"/>
      <c r="VPS16" s="964"/>
      <c r="VPT16" s="964"/>
      <c r="VPU16" s="965"/>
      <c r="VPV16" s="966"/>
      <c r="VPW16" s="964"/>
      <c r="VPX16" s="964"/>
      <c r="VPY16" s="965"/>
      <c r="VPZ16" s="966"/>
      <c r="VQA16" s="964"/>
      <c r="VQB16" s="964"/>
      <c r="VQC16" s="965"/>
      <c r="VQD16" s="966"/>
      <c r="VQE16" s="964"/>
      <c r="VQF16" s="964"/>
      <c r="VQG16" s="965"/>
      <c r="VQH16" s="966"/>
      <c r="VQI16" s="964"/>
      <c r="VQJ16" s="964"/>
      <c r="VQK16" s="965"/>
      <c r="VQL16" s="966"/>
      <c r="VQM16" s="964"/>
      <c r="VQN16" s="964"/>
      <c r="VQO16" s="965"/>
      <c r="VQP16" s="966"/>
      <c r="VQQ16" s="964"/>
      <c r="VQR16" s="964"/>
      <c r="VQS16" s="965"/>
      <c r="VQT16" s="966"/>
      <c r="VQU16" s="964"/>
      <c r="VQV16" s="964"/>
      <c r="VQW16" s="965"/>
      <c r="VQX16" s="966"/>
      <c r="VQY16" s="964"/>
      <c r="VQZ16" s="964"/>
      <c r="VRA16" s="965"/>
      <c r="VRB16" s="966"/>
      <c r="VRC16" s="964"/>
      <c r="VRD16" s="964"/>
      <c r="VRE16" s="965"/>
      <c r="VRF16" s="966"/>
      <c r="VRG16" s="964"/>
      <c r="VRH16" s="964"/>
      <c r="VRI16" s="965"/>
      <c r="VRJ16" s="966"/>
      <c r="VRK16" s="964"/>
      <c r="VRL16" s="964"/>
      <c r="VRM16" s="965"/>
      <c r="VRN16" s="966"/>
      <c r="VRO16" s="964"/>
      <c r="VRP16" s="964"/>
      <c r="VRQ16" s="965"/>
      <c r="VRR16" s="966"/>
      <c r="VRS16" s="964"/>
      <c r="VRT16" s="964"/>
      <c r="VRU16" s="965"/>
      <c r="VRV16" s="966"/>
      <c r="VRW16" s="964"/>
      <c r="VRX16" s="964"/>
      <c r="VRY16" s="965"/>
      <c r="VRZ16" s="966"/>
      <c r="VSA16" s="964"/>
      <c r="VSB16" s="964"/>
      <c r="VSC16" s="965"/>
      <c r="VSD16" s="966"/>
      <c r="VSE16" s="964"/>
      <c r="VSF16" s="964"/>
      <c r="VSG16" s="965"/>
      <c r="VSH16" s="966"/>
      <c r="VSI16" s="964"/>
      <c r="VSJ16" s="964"/>
      <c r="VSK16" s="965"/>
      <c r="VSL16" s="966"/>
      <c r="VSM16" s="964"/>
      <c r="VSN16" s="964"/>
      <c r="VSO16" s="965"/>
      <c r="VSP16" s="966"/>
      <c r="VSQ16" s="964"/>
      <c r="VSR16" s="964"/>
      <c r="VSS16" s="965"/>
      <c r="VST16" s="966"/>
      <c r="VSU16" s="964"/>
      <c r="VSV16" s="964"/>
      <c r="VSW16" s="965"/>
      <c r="VSX16" s="966"/>
      <c r="VSY16" s="964"/>
      <c r="VSZ16" s="964"/>
      <c r="VTA16" s="965"/>
      <c r="VTB16" s="966"/>
      <c r="VTC16" s="964"/>
      <c r="VTD16" s="964"/>
      <c r="VTE16" s="965"/>
      <c r="VTF16" s="966"/>
      <c r="VTG16" s="964"/>
      <c r="VTH16" s="964"/>
      <c r="VTI16" s="965"/>
      <c r="VTJ16" s="966"/>
      <c r="VTK16" s="964"/>
      <c r="VTL16" s="964"/>
      <c r="VTM16" s="965"/>
      <c r="VTN16" s="966"/>
      <c r="VTO16" s="964"/>
      <c r="VTP16" s="964"/>
      <c r="VTQ16" s="965"/>
      <c r="VTR16" s="966"/>
      <c r="VTS16" s="964"/>
      <c r="VTT16" s="964"/>
      <c r="VTU16" s="965"/>
      <c r="VTV16" s="966"/>
      <c r="VTW16" s="964"/>
      <c r="VTX16" s="964"/>
      <c r="VTY16" s="965"/>
      <c r="VTZ16" s="966"/>
      <c r="VUA16" s="964"/>
      <c r="VUB16" s="964"/>
      <c r="VUC16" s="965"/>
      <c r="VUD16" s="966"/>
      <c r="VUE16" s="964"/>
      <c r="VUF16" s="964"/>
      <c r="VUG16" s="965"/>
      <c r="VUH16" s="966"/>
      <c r="VUI16" s="964"/>
      <c r="VUJ16" s="964"/>
      <c r="VUK16" s="965"/>
      <c r="VUL16" s="966"/>
      <c r="VUM16" s="964"/>
      <c r="VUN16" s="964"/>
      <c r="VUO16" s="965"/>
      <c r="VUP16" s="966"/>
      <c r="VUQ16" s="964"/>
      <c r="VUR16" s="964"/>
      <c r="VUS16" s="965"/>
      <c r="VUT16" s="966"/>
      <c r="VUU16" s="964"/>
      <c r="VUV16" s="964"/>
      <c r="VUW16" s="965"/>
      <c r="VUX16" s="966"/>
      <c r="VUY16" s="964"/>
      <c r="VUZ16" s="964"/>
      <c r="VVA16" s="965"/>
      <c r="VVB16" s="966"/>
      <c r="VVC16" s="964"/>
      <c r="VVD16" s="964"/>
      <c r="VVE16" s="965"/>
      <c r="VVF16" s="966"/>
      <c r="VVG16" s="964"/>
      <c r="VVH16" s="964"/>
      <c r="VVI16" s="965"/>
      <c r="VVJ16" s="966"/>
      <c r="VVK16" s="964"/>
      <c r="VVL16" s="964"/>
      <c r="VVM16" s="965"/>
      <c r="VVN16" s="966"/>
      <c r="VVO16" s="964"/>
      <c r="VVP16" s="964"/>
      <c r="VVQ16" s="965"/>
      <c r="VVR16" s="966"/>
      <c r="VVS16" s="964"/>
      <c r="VVT16" s="964"/>
      <c r="VVU16" s="965"/>
      <c r="VVV16" s="966"/>
      <c r="VVW16" s="964"/>
      <c r="VVX16" s="964"/>
      <c r="VVY16" s="965"/>
      <c r="VVZ16" s="966"/>
      <c r="VWA16" s="964"/>
      <c r="VWB16" s="964"/>
      <c r="VWC16" s="965"/>
      <c r="VWD16" s="966"/>
      <c r="VWE16" s="964"/>
      <c r="VWF16" s="964"/>
      <c r="VWG16" s="965"/>
      <c r="VWH16" s="966"/>
      <c r="VWI16" s="964"/>
      <c r="VWJ16" s="964"/>
      <c r="VWK16" s="965"/>
      <c r="VWL16" s="966"/>
      <c r="VWM16" s="964"/>
      <c r="VWN16" s="964"/>
      <c r="VWO16" s="965"/>
      <c r="VWP16" s="966"/>
      <c r="VWQ16" s="964"/>
      <c r="VWR16" s="964"/>
      <c r="VWS16" s="965"/>
      <c r="VWT16" s="966"/>
      <c r="VWU16" s="964"/>
      <c r="VWV16" s="964"/>
      <c r="VWW16" s="965"/>
      <c r="VWX16" s="966"/>
      <c r="VWY16" s="964"/>
      <c r="VWZ16" s="964"/>
      <c r="VXA16" s="965"/>
      <c r="VXB16" s="966"/>
      <c r="VXC16" s="964"/>
      <c r="VXD16" s="964"/>
      <c r="VXE16" s="965"/>
      <c r="VXF16" s="966"/>
      <c r="VXG16" s="964"/>
      <c r="VXH16" s="964"/>
      <c r="VXI16" s="965"/>
      <c r="VXJ16" s="966"/>
      <c r="VXK16" s="964"/>
      <c r="VXL16" s="964"/>
      <c r="VXM16" s="965"/>
      <c r="VXN16" s="966"/>
      <c r="VXO16" s="964"/>
      <c r="VXP16" s="964"/>
      <c r="VXQ16" s="965"/>
      <c r="VXR16" s="966"/>
      <c r="VXS16" s="964"/>
      <c r="VXT16" s="964"/>
      <c r="VXU16" s="965"/>
      <c r="VXV16" s="966"/>
      <c r="VXW16" s="964"/>
      <c r="VXX16" s="964"/>
      <c r="VXY16" s="965"/>
      <c r="VXZ16" s="966"/>
      <c r="VYA16" s="964"/>
      <c r="VYB16" s="964"/>
      <c r="VYC16" s="965"/>
      <c r="VYD16" s="966"/>
      <c r="VYE16" s="964"/>
      <c r="VYF16" s="964"/>
      <c r="VYG16" s="965"/>
      <c r="VYH16" s="966"/>
      <c r="VYI16" s="964"/>
      <c r="VYJ16" s="964"/>
      <c r="VYK16" s="965"/>
      <c r="VYL16" s="966"/>
      <c r="VYM16" s="964"/>
      <c r="VYN16" s="964"/>
      <c r="VYO16" s="965"/>
      <c r="VYP16" s="966"/>
      <c r="VYQ16" s="964"/>
      <c r="VYR16" s="964"/>
      <c r="VYS16" s="965"/>
      <c r="VYT16" s="966"/>
      <c r="VYU16" s="964"/>
      <c r="VYV16" s="964"/>
      <c r="VYW16" s="965"/>
      <c r="VYX16" s="966"/>
      <c r="VYY16" s="964"/>
      <c r="VYZ16" s="964"/>
      <c r="VZA16" s="965"/>
      <c r="VZB16" s="966"/>
      <c r="VZC16" s="964"/>
      <c r="VZD16" s="964"/>
      <c r="VZE16" s="965"/>
      <c r="VZF16" s="966"/>
      <c r="VZG16" s="964"/>
      <c r="VZH16" s="964"/>
      <c r="VZI16" s="965"/>
      <c r="VZJ16" s="966"/>
      <c r="VZK16" s="964"/>
      <c r="VZL16" s="964"/>
      <c r="VZM16" s="965"/>
      <c r="VZN16" s="966"/>
      <c r="VZO16" s="964"/>
      <c r="VZP16" s="964"/>
      <c r="VZQ16" s="965"/>
      <c r="VZR16" s="966"/>
      <c r="VZS16" s="964"/>
      <c r="VZT16" s="964"/>
      <c r="VZU16" s="965"/>
      <c r="VZV16" s="966"/>
      <c r="VZW16" s="964"/>
      <c r="VZX16" s="964"/>
      <c r="VZY16" s="965"/>
      <c r="VZZ16" s="966"/>
      <c r="WAA16" s="964"/>
      <c r="WAB16" s="964"/>
      <c r="WAC16" s="965"/>
      <c r="WAD16" s="966"/>
      <c r="WAE16" s="964"/>
      <c r="WAF16" s="964"/>
      <c r="WAG16" s="965"/>
      <c r="WAH16" s="966"/>
      <c r="WAI16" s="964"/>
      <c r="WAJ16" s="964"/>
      <c r="WAK16" s="965"/>
      <c r="WAL16" s="966"/>
      <c r="WAM16" s="964"/>
      <c r="WAN16" s="964"/>
      <c r="WAO16" s="965"/>
      <c r="WAP16" s="966"/>
      <c r="WAQ16" s="964"/>
      <c r="WAR16" s="964"/>
      <c r="WAS16" s="965"/>
      <c r="WAT16" s="966"/>
      <c r="WAU16" s="964"/>
      <c r="WAV16" s="964"/>
      <c r="WAW16" s="965"/>
      <c r="WAX16" s="966"/>
      <c r="WAY16" s="964"/>
      <c r="WAZ16" s="964"/>
      <c r="WBA16" s="965"/>
      <c r="WBB16" s="966"/>
      <c r="WBC16" s="964"/>
      <c r="WBD16" s="964"/>
      <c r="WBE16" s="965"/>
      <c r="WBF16" s="966"/>
      <c r="WBG16" s="964"/>
      <c r="WBH16" s="964"/>
      <c r="WBI16" s="965"/>
      <c r="WBJ16" s="966"/>
      <c r="WBK16" s="964"/>
      <c r="WBL16" s="964"/>
      <c r="WBM16" s="965"/>
      <c r="WBN16" s="966"/>
      <c r="WBO16" s="964"/>
      <c r="WBP16" s="964"/>
      <c r="WBQ16" s="965"/>
      <c r="WBR16" s="966"/>
      <c r="WBS16" s="964"/>
      <c r="WBT16" s="964"/>
      <c r="WBU16" s="965"/>
      <c r="WBV16" s="966"/>
      <c r="WBW16" s="964"/>
      <c r="WBX16" s="964"/>
      <c r="WBY16" s="965"/>
      <c r="WBZ16" s="966"/>
      <c r="WCA16" s="964"/>
      <c r="WCB16" s="964"/>
      <c r="WCC16" s="965"/>
      <c r="WCD16" s="966"/>
      <c r="WCE16" s="964"/>
      <c r="WCF16" s="964"/>
      <c r="WCG16" s="965"/>
      <c r="WCH16" s="966"/>
      <c r="WCI16" s="964"/>
      <c r="WCJ16" s="964"/>
      <c r="WCK16" s="965"/>
      <c r="WCL16" s="966"/>
      <c r="WCM16" s="964"/>
      <c r="WCN16" s="964"/>
      <c r="WCO16" s="965"/>
      <c r="WCP16" s="966"/>
      <c r="WCQ16" s="964"/>
      <c r="WCR16" s="964"/>
      <c r="WCS16" s="965"/>
      <c r="WCT16" s="966"/>
      <c r="WCU16" s="964"/>
      <c r="WCV16" s="964"/>
      <c r="WCW16" s="965"/>
      <c r="WCX16" s="966"/>
      <c r="WCY16" s="964"/>
      <c r="WCZ16" s="964"/>
      <c r="WDA16" s="965"/>
      <c r="WDB16" s="966"/>
      <c r="WDC16" s="964"/>
      <c r="WDD16" s="964"/>
      <c r="WDE16" s="965"/>
      <c r="WDF16" s="966"/>
      <c r="WDG16" s="964"/>
      <c r="WDH16" s="964"/>
      <c r="WDI16" s="965"/>
      <c r="WDJ16" s="966"/>
      <c r="WDK16" s="964"/>
      <c r="WDL16" s="964"/>
      <c r="WDM16" s="965"/>
      <c r="WDN16" s="966"/>
      <c r="WDO16" s="964"/>
      <c r="WDP16" s="964"/>
      <c r="WDQ16" s="965"/>
      <c r="WDR16" s="966"/>
      <c r="WDS16" s="964"/>
      <c r="WDT16" s="964"/>
      <c r="WDU16" s="965"/>
      <c r="WDV16" s="966"/>
      <c r="WDW16" s="964"/>
      <c r="WDX16" s="964"/>
      <c r="WDY16" s="965"/>
      <c r="WDZ16" s="966"/>
      <c r="WEA16" s="964"/>
      <c r="WEB16" s="964"/>
      <c r="WEC16" s="965"/>
      <c r="WED16" s="966"/>
      <c r="WEE16" s="964"/>
      <c r="WEF16" s="964"/>
      <c r="WEG16" s="965"/>
      <c r="WEH16" s="966"/>
      <c r="WEI16" s="964"/>
      <c r="WEJ16" s="964"/>
      <c r="WEK16" s="965"/>
      <c r="WEL16" s="966"/>
      <c r="WEM16" s="964"/>
      <c r="WEN16" s="964"/>
      <c r="WEO16" s="965"/>
      <c r="WEP16" s="966"/>
      <c r="WEQ16" s="964"/>
      <c r="WER16" s="964"/>
      <c r="WES16" s="965"/>
      <c r="WET16" s="966"/>
      <c r="WEU16" s="964"/>
      <c r="WEV16" s="964"/>
      <c r="WEW16" s="965"/>
      <c r="WEX16" s="966"/>
      <c r="WEY16" s="964"/>
      <c r="WEZ16" s="964"/>
      <c r="WFA16" s="965"/>
      <c r="WFB16" s="966"/>
      <c r="WFC16" s="964"/>
      <c r="WFD16" s="964"/>
      <c r="WFE16" s="965"/>
      <c r="WFF16" s="966"/>
      <c r="WFG16" s="964"/>
      <c r="WFH16" s="964"/>
      <c r="WFI16" s="965"/>
      <c r="WFJ16" s="966"/>
      <c r="WFK16" s="964"/>
      <c r="WFL16" s="964"/>
      <c r="WFM16" s="965"/>
      <c r="WFN16" s="966"/>
      <c r="WFO16" s="964"/>
      <c r="WFP16" s="964"/>
      <c r="WFQ16" s="965"/>
      <c r="WFR16" s="966"/>
      <c r="WFS16" s="964"/>
      <c r="WFT16" s="964"/>
      <c r="WFU16" s="965"/>
      <c r="WFV16" s="966"/>
      <c r="WFW16" s="964"/>
      <c r="WFX16" s="964"/>
      <c r="WFY16" s="965"/>
      <c r="WFZ16" s="966"/>
      <c r="WGA16" s="964"/>
      <c r="WGB16" s="964"/>
      <c r="WGC16" s="965"/>
      <c r="WGD16" s="966"/>
      <c r="WGE16" s="964"/>
      <c r="WGF16" s="964"/>
      <c r="WGG16" s="965"/>
      <c r="WGH16" s="966"/>
      <c r="WGI16" s="964"/>
      <c r="WGJ16" s="964"/>
      <c r="WGK16" s="965"/>
      <c r="WGL16" s="966"/>
      <c r="WGM16" s="964"/>
      <c r="WGN16" s="964"/>
      <c r="WGO16" s="965"/>
      <c r="WGP16" s="966"/>
      <c r="WGQ16" s="964"/>
      <c r="WGR16" s="964"/>
      <c r="WGS16" s="965"/>
      <c r="WGT16" s="966"/>
      <c r="WGU16" s="964"/>
      <c r="WGV16" s="964"/>
      <c r="WGW16" s="965"/>
      <c r="WGX16" s="966"/>
      <c r="WGY16" s="964"/>
      <c r="WGZ16" s="964"/>
      <c r="WHA16" s="965"/>
      <c r="WHB16" s="966"/>
      <c r="WHC16" s="964"/>
      <c r="WHD16" s="964"/>
      <c r="WHE16" s="965"/>
      <c r="WHF16" s="966"/>
      <c r="WHG16" s="964"/>
      <c r="WHH16" s="964"/>
      <c r="WHI16" s="965"/>
      <c r="WHJ16" s="966"/>
      <c r="WHK16" s="964"/>
      <c r="WHL16" s="964"/>
      <c r="WHM16" s="965"/>
      <c r="WHN16" s="966"/>
      <c r="WHO16" s="964"/>
      <c r="WHP16" s="964"/>
      <c r="WHQ16" s="965"/>
      <c r="WHR16" s="966"/>
      <c r="WHS16" s="964"/>
      <c r="WHT16" s="964"/>
      <c r="WHU16" s="965"/>
      <c r="WHV16" s="966"/>
      <c r="WHW16" s="964"/>
      <c r="WHX16" s="964"/>
      <c r="WHY16" s="965"/>
      <c r="WHZ16" s="966"/>
      <c r="WIA16" s="964"/>
      <c r="WIB16" s="964"/>
      <c r="WIC16" s="965"/>
      <c r="WID16" s="966"/>
      <c r="WIE16" s="964"/>
      <c r="WIF16" s="964"/>
      <c r="WIG16" s="965"/>
      <c r="WIH16" s="966"/>
      <c r="WII16" s="964"/>
      <c r="WIJ16" s="964"/>
      <c r="WIK16" s="965"/>
      <c r="WIL16" s="966"/>
      <c r="WIM16" s="964"/>
      <c r="WIN16" s="964"/>
      <c r="WIO16" s="965"/>
      <c r="WIP16" s="966"/>
      <c r="WIQ16" s="964"/>
      <c r="WIR16" s="964"/>
      <c r="WIS16" s="965"/>
      <c r="WIT16" s="966"/>
      <c r="WIU16" s="964"/>
      <c r="WIV16" s="964"/>
      <c r="WIW16" s="965"/>
      <c r="WIX16" s="966"/>
      <c r="WIY16" s="964"/>
      <c r="WIZ16" s="964"/>
      <c r="WJA16" s="965"/>
      <c r="WJB16" s="966"/>
      <c r="WJC16" s="964"/>
      <c r="WJD16" s="964"/>
      <c r="WJE16" s="965"/>
      <c r="WJF16" s="966"/>
      <c r="WJG16" s="964"/>
      <c r="WJH16" s="964"/>
      <c r="WJI16" s="965"/>
      <c r="WJJ16" s="966"/>
      <c r="WJK16" s="964"/>
      <c r="WJL16" s="964"/>
      <c r="WJM16" s="965"/>
      <c r="WJN16" s="966"/>
      <c r="WJO16" s="964"/>
      <c r="WJP16" s="964"/>
      <c r="WJQ16" s="965"/>
      <c r="WJR16" s="966"/>
      <c r="WJS16" s="964"/>
      <c r="WJT16" s="964"/>
      <c r="WJU16" s="965"/>
      <c r="WJV16" s="966"/>
      <c r="WJW16" s="964"/>
      <c r="WJX16" s="964"/>
      <c r="WJY16" s="965"/>
      <c r="WJZ16" s="966"/>
      <c r="WKA16" s="964"/>
      <c r="WKB16" s="964"/>
      <c r="WKC16" s="965"/>
      <c r="WKD16" s="966"/>
      <c r="WKE16" s="964"/>
      <c r="WKF16" s="964"/>
      <c r="WKG16" s="965"/>
      <c r="WKH16" s="966"/>
      <c r="WKI16" s="964"/>
      <c r="WKJ16" s="964"/>
      <c r="WKK16" s="965"/>
      <c r="WKL16" s="966"/>
      <c r="WKM16" s="964"/>
      <c r="WKN16" s="964"/>
      <c r="WKO16" s="965"/>
      <c r="WKP16" s="966"/>
      <c r="WKQ16" s="964"/>
      <c r="WKR16" s="964"/>
      <c r="WKS16" s="965"/>
      <c r="WKT16" s="966"/>
      <c r="WKU16" s="964"/>
      <c r="WKV16" s="964"/>
      <c r="WKW16" s="965"/>
      <c r="WKX16" s="966"/>
      <c r="WKY16" s="964"/>
      <c r="WKZ16" s="964"/>
      <c r="WLA16" s="965"/>
      <c r="WLB16" s="966"/>
      <c r="WLC16" s="964"/>
      <c r="WLD16" s="964"/>
      <c r="WLE16" s="965"/>
      <c r="WLF16" s="966"/>
      <c r="WLG16" s="964"/>
      <c r="WLH16" s="964"/>
      <c r="WLI16" s="965"/>
      <c r="WLJ16" s="966"/>
      <c r="WLK16" s="964"/>
      <c r="WLL16" s="964"/>
      <c r="WLM16" s="965"/>
      <c r="WLN16" s="966"/>
      <c r="WLO16" s="964"/>
      <c r="WLP16" s="964"/>
      <c r="WLQ16" s="965"/>
      <c r="WLR16" s="966"/>
      <c r="WLS16" s="964"/>
      <c r="WLT16" s="964"/>
      <c r="WLU16" s="965"/>
      <c r="WLV16" s="966"/>
      <c r="WLW16" s="964"/>
      <c r="WLX16" s="964"/>
      <c r="WLY16" s="965"/>
      <c r="WLZ16" s="966"/>
      <c r="WMA16" s="964"/>
      <c r="WMB16" s="964"/>
      <c r="WMC16" s="965"/>
      <c r="WMD16" s="966"/>
      <c r="WME16" s="964"/>
      <c r="WMF16" s="964"/>
      <c r="WMG16" s="965"/>
      <c r="WMH16" s="966"/>
      <c r="WMI16" s="964"/>
      <c r="WMJ16" s="964"/>
      <c r="WMK16" s="965"/>
      <c r="WML16" s="966"/>
      <c r="WMM16" s="964"/>
      <c r="WMN16" s="964"/>
      <c r="WMO16" s="965"/>
      <c r="WMP16" s="966"/>
      <c r="WMQ16" s="964"/>
      <c r="WMR16" s="964"/>
      <c r="WMS16" s="965"/>
      <c r="WMT16" s="966"/>
      <c r="WMU16" s="964"/>
      <c r="WMV16" s="964"/>
      <c r="WMW16" s="965"/>
      <c r="WMX16" s="966"/>
      <c r="WMY16" s="964"/>
      <c r="WMZ16" s="964"/>
      <c r="WNA16" s="965"/>
      <c r="WNB16" s="966"/>
      <c r="WNC16" s="964"/>
      <c r="WND16" s="964"/>
      <c r="WNE16" s="965"/>
      <c r="WNF16" s="966"/>
      <c r="WNG16" s="964"/>
      <c r="WNH16" s="964"/>
      <c r="WNI16" s="965"/>
      <c r="WNJ16" s="966"/>
      <c r="WNK16" s="964"/>
      <c r="WNL16" s="964"/>
      <c r="WNM16" s="965"/>
      <c r="WNN16" s="966"/>
      <c r="WNO16" s="964"/>
      <c r="WNP16" s="964"/>
      <c r="WNQ16" s="965"/>
      <c r="WNR16" s="966"/>
      <c r="WNS16" s="964"/>
      <c r="WNT16" s="964"/>
      <c r="WNU16" s="965"/>
      <c r="WNV16" s="966"/>
      <c r="WNW16" s="964"/>
      <c r="WNX16" s="964"/>
      <c r="WNY16" s="965"/>
      <c r="WNZ16" s="966"/>
      <c r="WOA16" s="964"/>
      <c r="WOB16" s="964"/>
      <c r="WOC16" s="965"/>
      <c r="WOD16" s="966"/>
      <c r="WOE16" s="964"/>
      <c r="WOF16" s="964"/>
      <c r="WOG16" s="965"/>
      <c r="WOH16" s="966"/>
      <c r="WOI16" s="964"/>
      <c r="WOJ16" s="964"/>
      <c r="WOK16" s="965"/>
      <c r="WOL16" s="966"/>
      <c r="WOM16" s="964"/>
      <c r="WON16" s="964"/>
      <c r="WOO16" s="965"/>
      <c r="WOP16" s="966"/>
      <c r="WOQ16" s="964"/>
      <c r="WOR16" s="964"/>
      <c r="WOS16" s="965"/>
      <c r="WOT16" s="966"/>
      <c r="WOU16" s="964"/>
      <c r="WOV16" s="964"/>
      <c r="WOW16" s="965"/>
      <c r="WOX16" s="966"/>
      <c r="WOY16" s="964"/>
      <c r="WOZ16" s="964"/>
      <c r="WPA16" s="965"/>
      <c r="WPB16" s="966"/>
      <c r="WPC16" s="964"/>
      <c r="WPD16" s="964"/>
      <c r="WPE16" s="965"/>
      <c r="WPF16" s="966"/>
      <c r="WPG16" s="964"/>
      <c r="WPH16" s="964"/>
      <c r="WPI16" s="965"/>
      <c r="WPJ16" s="966"/>
      <c r="WPK16" s="964"/>
      <c r="WPL16" s="964"/>
      <c r="WPM16" s="965"/>
      <c r="WPN16" s="966"/>
      <c r="WPO16" s="964"/>
      <c r="WPP16" s="964"/>
      <c r="WPQ16" s="965"/>
      <c r="WPR16" s="966"/>
      <c r="WPS16" s="964"/>
      <c r="WPT16" s="964"/>
      <c r="WPU16" s="965"/>
      <c r="WPV16" s="966"/>
      <c r="WPW16" s="964"/>
      <c r="WPX16" s="964"/>
      <c r="WPY16" s="965"/>
      <c r="WPZ16" s="966"/>
      <c r="WQA16" s="964"/>
      <c r="WQB16" s="964"/>
      <c r="WQC16" s="965"/>
      <c r="WQD16" s="966"/>
      <c r="WQE16" s="964"/>
      <c r="WQF16" s="964"/>
      <c r="WQG16" s="965"/>
      <c r="WQH16" s="966"/>
      <c r="WQI16" s="964"/>
      <c r="WQJ16" s="964"/>
      <c r="WQK16" s="965"/>
      <c r="WQL16" s="966"/>
      <c r="WQM16" s="964"/>
      <c r="WQN16" s="964"/>
      <c r="WQO16" s="965"/>
      <c r="WQP16" s="966"/>
      <c r="WQQ16" s="964"/>
      <c r="WQR16" s="964"/>
      <c r="WQS16" s="965"/>
      <c r="WQT16" s="966"/>
      <c r="WQU16" s="964"/>
      <c r="WQV16" s="964"/>
      <c r="WQW16" s="965"/>
      <c r="WQX16" s="966"/>
      <c r="WQY16" s="964"/>
      <c r="WQZ16" s="964"/>
      <c r="WRA16" s="965"/>
      <c r="WRB16" s="966"/>
      <c r="WRC16" s="964"/>
      <c r="WRD16" s="964"/>
      <c r="WRE16" s="965"/>
      <c r="WRF16" s="966"/>
      <c r="WRG16" s="964"/>
      <c r="WRH16" s="964"/>
      <c r="WRI16" s="965"/>
      <c r="WRJ16" s="966"/>
    </row>
    <row r="17" spans="1:27">
      <c r="B17" s="1038" t="s">
        <v>886</v>
      </c>
      <c r="C17" s="1038"/>
      <c r="D17" s="1039"/>
      <c r="E17" s="984"/>
      <c r="F17" s="967"/>
      <c r="G17" s="967"/>
      <c r="H17" s="967"/>
      <c r="I17" s="967"/>
    </row>
    <row r="18" spans="1:27">
      <c r="C18" s="979" t="s">
        <v>887</v>
      </c>
      <c r="D18" s="1109" t="s">
        <v>888</v>
      </c>
      <c r="E18" s="985"/>
      <c r="F18" s="968"/>
      <c r="G18" s="968"/>
      <c r="H18" s="968"/>
      <c r="I18" s="968"/>
    </row>
    <row r="19" spans="1:27">
      <c r="C19" s="980" t="s">
        <v>889</v>
      </c>
      <c r="D19" s="1109" t="s">
        <v>888</v>
      </c>
      <c r="E19" s="986"/>
      <c r="F19" s="960"/>
      <c r="G19" s="960"/>
      <c r="H19" s="960"/>
      <c r="I19" s="960"/>
    </row>
    <row r="20" spans="1:27">
      <c r="A20" s="40"/>
      <c r="B20" s="40"/>
      <c r="C20" s="979" t="s">
        <v>572</v>
      </c>
      <c r="D20" s="1109" t="s">
        <v>888</v>
      </c>
      <c r="E20" s="987"/>
      <c r="F20" s="970"/>
      <c r="G20" s="970"/>
      <c r="H20" s="969"/>
      <c r="I20" s="971"/>
    </row>
    <row r="21" spans="1:27">
      <c r="C21" s="979" t="s">
        <v>890</v>
      </c>
      <c r="D21" s="1109" t="s">
        <v>888</v>
      </c>
      <c r="E21" s="988"/>
      <c r="F21" s="969"/>
      <c r="G21" s="969"/>
      <c r="H21" s="969"/>
      <c r="I21" s="971"/>
    </row>
    <row r="22" spans="1:27">
      <c r="C22" s="979" t="s">
        <v>891</v>
      </c>
      <c r="D22" s="1109" t="s">
        <v>888</v>
      </c>
      <c r="E22" s="988"/>
      <c r="F22" s="969"/>
      <c r="G22" s="969"/>
      <c r="H22" s="969"/>
      <c r="I22" s="971"/>
    </row>
    <row r="23" spans="1:27">
      <c r="C23" s="979" t="s">
        <v>892</v>
      </c>
      <c r="D23" s="1109" t="s">
        <v>888</v>
      </c>
      <c r="E23" s="988"/>
      <c r="F23" s="969"/>
      <c r="G23" s="969"/>
      <c r="H23" s="969"/>
      <c r="I23" s="971"/>
    </row>
    <row r="24" spans="1:27">
      <c r="C24" s="979" t="s">
        <v>893</v>
      </c>
      <c r="D24" s="1109" t="s">
        <v>888</v>
      </c>
      <c r="E24" s="988"/>
      <c r="F24" s="969"/>
      <c r="G24" s="969"/>
      <c r="H24" s="969"/>
      <c r="I24" s="971"/>
    </row>
    <row r="25" spans="1:27">
      <c r="C25" s="979" t="s">
        <v>894</v>
      </c>
      <c r="D25" s="1109" t="s">
        <v>888</v>
      </c>
      <c r="E25" s="988"/>
      <c r="F25" s="969"/>
      <c r="G25" s="969"/>
      <c r="H25" s="969"/>
      <c r="I25" s="971"/>
    </row>
    <row r="26" spans="1:27">
      <c r="C26" s="979" t="s">
        <v>895</v>
      </c>
      <c r="D26" s="1109" t="s">
        <v>888</v>
      </c>
      <c r="E26" s="988"/>
      <c r="F26" s="969"/>
      <c r="G26" s="969"/>
      <c r="H26" s="969"/>
      <c r="I26" s="971"/>
    </row>
    <row r="27" spans="1:27">
      <c r="C27" s="979" t="s">
        <v>896</v>
      </c>
      <c r="D27" s="1109" t="s">
        <v>888</v>
      </c>
      <c r="E27" s="988"/>
      <c r="F27" s="969"/>
      <c r="G27" s="969"/>
      <c r="H27" s="969"/>
      <c r="I27" s="971"/>
    </row>
    <row r="28" spans="1:27">
      <c r="C28" s="979" t="s">
        <v>897</v>
      </c>
      <c r="D28" s="1109" t="s">
        <v>888</v>
      </c>
      <c r="E28" s="988"/>
      <c r="F28" s="969"/>
      <c r="G28" s="969"/>
      <c r="H28" s="969"/>
      <c r="I28" s="971"/>
    </row>
    <row r="29" spans="1:27">
      <c r="C29" s="964"/>
      <c r="D29" s="1076"/>
    </row>
    <row r="30" spans="1:27">
      <c r="C30" s="964"/>
      <c r="D30" s="1076"/>
    </row>
    <row r="31" spans="1:27">
      <c r="A31" s="1110"/>
      <c r="C31" s="1080" t="s">
        <v>898</v>
      </c>
      <c r="D31" s="1080"/>
      <c r="E31" s="1080"/>
      <c r="F31" s="1080"/>
      <c r="G31" s="1080"/>
      <c r="H31" s="1080"/>
      <c r="I31" s="1080"/>
    </row>
    <row r="32" spans="1:27">
      <c r="C32" s="1081" t="s">
        <v>899</v>
      </c>
      <c r="D32" s="1080"/>
      <c r="E32" s="1080"/>
      <c r="F32" s="1080"/>
      <c r="G32" s="1080"/>
      <c r="H32" s="1080"/>
      <c r="I32" s="1080"/>
      <c r="J32" s="1080"/>
      <c r="K32" s="1080"/>
      <c r="L32" s="1080"/>
      <c r="M32" s="1080"/>
      <c r="N32" s="1080"/>
      <c r="O32" s="1080"/>
      <c r="P32" s="1080"/>
      <c r="Q32" s="1051"/>
      <c r="R32" s="1051"/>
      <c r="S32" s="1051"/>
      <c r="T32" s="1051"/>
      <c r="U32" s="1051"/>
      <c r="V32" s="1051"/>
      <c r="W32" s="1051"/>
      <c r="X32" s="1051"/>
      <c r="Y32" s="1051"/>
      <c r="Z32" s="1051"/>
      <c r="AA32" s="1051"/>
    </row>
    <row r="33" spans="3:16">
      <c r="C33" s="1037" t="s">
        <v>900</v>
      </c>
    </row>
    <row r="34" spans="3:16">
      <c r="C34" s="1080" t="s">
        <v>901</v>
      </c>
      <c r="D34" s="1080"/>
      <c r="E34" s="1080"/>
      <c r="F34" s="1080"/>
      <c r="G34" s="1080"/>
      <c r="H34" s="1080"/>
      <c r="I34" s="1080"/>
      <c r="J34" s="1080"/>
      <c r="K34" s="1080"/>
      <c r="L34" s="1080"/>
      <c r="M34" s="1080"/>
      <c r="N34" s="1080"/>
      <c r="O34" s="1080"/>
      <c r="P34" s="1080"/>
    </row>
    <row r="35" spans="3:16">
      <c r="C35" s="1083" t="s">
        <v>902</v>
      </c>
      <c r="D35" s="1080"/>
      <c r="E35" s="1080"/>
    </row>
    <row r="36" spans="3:16">
      <c r="C36" s="1080" t="s">
        <v>903</v>
      </c>
      <c r="D36" s="1080"/>
      <c r="E36" s="1080"/>
      <c r="F36" s="1080"/>
      <c r="G36" s="1080"/>
      <c r="H36" s="1080"/>
    </row>
    <row r="37" spans="3:16">
      <c r="C37" s="1075"/>
    </row>
  </sheetData>
  <mergeCells count="6">
    <mergeCell ref="A2:I2"/>
    <mergeCell ref="A5:C5"/>
    <mergeCell ref="F4:G4"/>
    <mergeCell ref="H4:I4"/>
    <mergeCell ref="B13:C13"/>
    <mergeCell ref="B7:C7"/>
  </mergeCells>
  <phoneticPr fontId="17" type="noConversion"/>
  <pageMargins left="0.7" right="0.7" top="0.75" bottom="0.75" header="0.3" footer="0.3"/>
  <pageSetup orientation="landscape" horizontalDpi="4294967293"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0"/>
  </sheetPr>
  <dimension ref="A1:L158"/>
  <sheetViews>
    <sheetView workbookViewId="0">
      <selection activeCell="B6" sqref="B6"/>
    </sheetView>
  </sheetViews>
  <sheetFormatPr defaultColWidth="8.796875" defaultRowHeight="13"/>
  <cols>
    <col min="1" max="1" width="41" style="53" customWidth="1"/>
    <col min="2" max="2" width="27.296875" style="53" customWidth="1"/>
    <col min="3" max="3" width="30.296875" style="53" customWidth="1"/>
    <col min="4" max="4" width="13.19921875" style="53" customWidth="1"/>
    <col min="5" max="5" width="12.69921875" style="53" customWidth="1"/>
    <col min="6" max="6" width="35.296875" style="90" customWidth="1"/>
    <col min="7" max="7" width="15" style="53" customWidth="1"/>
    <col min="8" max="8" width="12.19921875" style="53" customWidth="1"/>
    <col min="9" max="9" width="11.796875" style="53" customWidth="1"/>
    <col min="10" max="10" width="25.69921875" style="53" customWidth="1"/>
    <col min="11" max="11" width="16.796875" style="53" customWidth="1"/>
    <col min="12" max="16384" width="8.796875" style="53"/>
  </cols>
  <sheetData>
    <row r="1" spans="1:7">
      <c r="A1" s="89" t="s">
        <v>1252</v>
      </c>
    </row>
    <row r="2" spans="1:7" s="1112" customFormat="1" ht="14">
      <c r="A2" s="1111" t="s">
        <v>904</v>
      </c>
      <c r="F2" s="1113"/>
    </row>
    <row r="3" spans="1:7">
      <c r="A3" t="s">
        <v>905</v>
      </c>
    </row>
    <row r="4" spans="1:7">
      <c r="A4" s="53" t="s">
        <v>906</v>
      </c>
    </row>
    <row r="5" spans="1:7" ht="14.5">
      <c r="A5" s="91" t="s">
        <v>907</v>
      </c>
      <c r="B5" s="91"/>
    </row>
    <row r="6" spans="1:7">
      <c r="A6" s="89" t="s">
        <v>908</v>
      </c>
    </row>
    <row r="7" spans="1:7">
      <c r="A7" s="89"/>
    </row>
    <row r="8" spans="1:7" ht="58">
      <c r="A8" s="92" t="s">
        <v>909</v>
      </c>
      <c r="B8" s="92" t="s">
        <v>910</v>
      </c>
      <c r="C8" s="92" t="s">
        <v>911</v>
      </c>
      <c r="D8" s="92" t="s">
        <v>912</v>
      </c>
      <c r="E8" s="92" t="s">
        <v>913</v>
      </c>
      <c r="F8" s="109" t="s">
        <v>914</v>
      </c>
      <c r="G8" s="92" t="s">
        <v>191</v>
      </c>
    </row>
    <row r="9" spans="1:7">
      <c r="A9" s="93" t="s">
        <v>915</v>
      </c>
      <c r="B9" s="94">
        <v>1</v>
      </c>
      <c r="C9" s="94">
        <v>0.75</v>
      </c>
      <c r="D9" s="94">
        <v>20</v>
      </c>
      <c r="E9" s="94" t="s">
        <v>916</v>
      </c>
      <c r="F9" s="107">
        <v>0.02</v>
      </c>
      <c r="G9" s="108" t="s">
        <v>198</v>
      </c>
    </row>
    <row r="10" spans="1:7">
      <c r="A10" s="93" t="s">
        <v>917</v>
      </c>
      <c r="B10" s="94">
        <v>1</v>
      </c>
      <c r="C10" s="94">
        <v>1.75</v>
      </c>
      <c r="D10" s="94">
        <v>40</v>
      </c>
      <c r="E10" s="94" t="s">
        <v>916</v>
      </c>
      <c r="F10" s="107">
        <v>0.02</v>
      </c>
      <c r="G10" s="108" t="s">
        <v>198</v>
      </c>
    </row>
    <row r="11" spans="1:7">
      <c r="A11" s="93" t="s">
        <v>918</v>
      </c>
      <c r="B11" s="94">
        <v>2</v>
      </c>
      <c r="C11" s="94">
        <v>3.5</v>
      </c>
      <c r="D11" s="94">
        <v>60</v>
      </c>
      <c r="E11" s="94" t="s">
        <v>916</v>
      </c>
      <c r="F11" s="107">
        <v>0.02</v>
      </c>
      <c r="G11" s="108" t="s">
        <v>198</v>
      </c>
    </row>
    <row r="12" spans="1:7">
      <c r="A12" s="93" t="s">
        <v>919</v>
      </c>
      <c r="B12" s="94">
        <v>4</v>
      </c>
      <c r="C12" s="94">
        <v>7</v>
      </c>
      <c r="D12" s="94">
        <v>120</v>
      </c>
      <c r="E12" s="94" t="s">
        <v>916</v>
      </c>
      <c r="F12" s="107">
        <v>0.02</v>
      </c>
      <c r="G12" s="108" t="s">
        <v>198</v>
      </c>
    </row>
    <row r="13" spans="1:7">
      <c r="A13" s="93" t="s">
        <v>920</v>
      </c>
      <c r="B13" s="94">
        <v>8</v>
      </c>
      <c r="C13" s="94">
        <v>14</v>
      </c>
      <c r="D13" s="94">
        <v>240</v>
      </c>
      <c r="E13" s="94" t="s">
        <v>916</v>
      </c>
      <c r="F13" s="107">
        <v>0.02</v>
      </c>
      <c r="G13" s="108" t="s">
        <v>198</v>
      </c>
    </row>
    <row r="14" spans="1:7">
      <c r="A14" s="93" t="s">
        <v>921</v>
      </c>
      <c r="B14" s="94">
        <v>2</v>
      </c>
      <c r="C14" s="94">
        <v>14</v>
      </c>
      <c r="D14" s="94">
        <v>135</v>
      </c>
      <c r="E14" s="94" t="s">
        <v>916</v>
      </c>
      <c r="F14" s="107">
        <v>0.02</v>
      </c>
      <c r="G14" s="108" t="s">
        <v>198</v>
      </c>
    </row>
    <row r="15" spans="1:7">
      <c r="A15" s="93" t="s">
        <v>922</v>
      </c>
      <c r="B15" s="94">
        <v>4</v>
      </c>
      <c r="C15" s="94">
        <v>28</v>
      </c>
      <c r="D15" s="94">
        <v>285</v>
      </c>
      <c r="E15" s="94" t="s">
        <v>916</v>
      </c>
      <c r="F15" s="107">
        <v>0.02</v>
      </c>
      <c r="G15" s="108" t="s">
        <v>198</v>
      </c>
    </row>
    <row r="16" spans="1:7">
      <c r="A16" s="93" t="s">
        <v>923</v>
      </c>
      <c r="B16" s="94">
        <v>8</v>
      </c>
      <c r="C16" s="94">
        <v>56</v>
      </c>
      <c r="D16" s="94">
        <v>605</v>
      </c>
      <c r="E16" s="94" t="s">
        <v>916</v>
      </c>
      <c r="F16" s="107">
        <v>0.02</v>
      </c>
      <c r="G16" s="108" t="s">
        <v>198</v>
      </c>
    </row>
    <row r="17" spans="1:11">
      <c r="A17" s="93" t="s">
        <v>924</v>
      </c>
      <c r="B17" s="94">
        <v>1</v>
      </c>
      <c r="C17" s="94">
        <v>3.5</v>
      </c>
      <c r="D17" s="94">
        <v>50</v>
      </c>
      <c r="E17" s="94" t="s">
        <v>925</v>
      </c>
      <c r="F17" s="107">
        <v>0.02</v>
      </c>
      <c r="G17" s="108" t="s">
        <v>198</v>
      </c>
    </row>
    <row r="18" spans="1:11">
      <c r="A18" s="93" t="s">
        <v>926</v>
      </c>
      <c r="B18" s="94">
        <v>1</v>
      </c>
      <c r="C18" s="94">
        <v>3.5</v>
      </c>
      <c r="D18" s="94">
        <v>50</v>
      </c>
      <c r="E18" s="94" t="s">
        <v>925</v>
      </c>
      <c r="F18" s="107">
        <v>0.02</v>
      </c>
      <c r="G18" s="108" t="s">
        <v>198</v>
      </c>
    </row>
    <row r="19" spans="1:11">
      <c r="A19" s="93" t="s">
        <v>927</v>
      </c>
      <c r="B19" s="94">
        <v>2</v>
      </c>
      <c r="C19" s="94">
        <v>14</v>
      </c>
      <c r="D19" s="94">
        <v>100</v>
      </c>
      <c r="E19" s="94" t="s">
        <v>925</v>
      </c>
      <c r="F19" s="107">
        <v>0.02</v>
      </c>
      <c r="G19" s="108" t="s">
        <v>198</v>
      </c>
    </row>
    <row r="20" spans="1:11">
      <c r="A20" s="93" t="s">
        <v>928</v>
      </c>
      <c r="B20" s="94">
        <v>2</v>
      </c>
      <c r="C20" s="94">
        <v>14</v>
      </c>
      <c r="D20" s="94">
        <v>100</v>
      </c>
      <c r="E20" s="94" t="s">
        <v>925</v>
      </c>
      <c r="F20" s="107">
        <v>0.02</v>
      </c>
      <c r="G20" s="108" t="s">
        <v>198</v>
      </c>
    </row>
    <row r="21" spans="1:11">
      <c r="A21" s="93" t="s">
        <v>929</v>
      </c>
      <c r="B21" s="94">
        <v>4</v>
      </c>
      <c r="C21" s="94">
        <v>28</v>
      </c>
      <c r="D21" s="94">
        <v>200</v>
      </c>
      <c r="E21" s="94" t="s">
        <v>925</v>
      </c>
      <c r="F21" s="107">
        <v>0.02</v>
      </c>
      <c r="G21" s="108" t="s">
        <v>198</v>
      </c>
    </row>
    <row r="22" spans="1:11">
      <c r="A22" s="93" t="s">
        <v>930</v>
      </c>
      <c r="B22" s="94">
        <v>4</v>
      </c>
      <c r="C22" s="94">
        <v>28</v>
      </c>
      <c r="D22" s="94">
        <v>200</v>
      </c>
      <c r="E22" s="94" t="s">
        <v>925</v>
      </c>
      <c r="F22" s="107">
        <v>0.02</v>
      </c>
      <c r="G22" s="108" t="s">
        <v>198</v>
      </c>
    </row>
    <row r="23" spans="1:11">
      <c r="A23" s="93" t="s">
        <v>931</v>
      </c>
      <c r="B23" s="94">
        <v>8</v>
      </c>
      <c r="C23" s="94">
        <v>56</v>
      </c>
      <c r="D23" s="94">
        <v>400</v>
      </c>
      <c r="E23" s="94" t="s">
        <v>925</v>
      </c>
      <c r="F23" s="107">
        <v>0.02</v>
      </c>
      <c r="G23" s="108" t="s">
        <v>198</v>
      </c>
    </row>
    <row r="24" spans="1:11">
      <c r="A24" s="93" t="s">
        <v>932</v>
      </c>
      <c r="B24" s="94">
        <v>8</v>
      </c>
      <c r="C24" s="94">
        <v>56</v>
      </c>
      <c r="D24" s="94">
        <v>400</v>
      </c>
      <c r="E24" s="94" t="s">
        <v>925</v>
      </c>
      <c r="F24" s="107">
        <v>0.02</v>
      </c>
      <c r="G24" s="108" t="s">
        <v>198</v>
      </c>
    </row>
    <row r="25" spans="1:11">
      <c r="A25" s="93" t="s">
        <v>933</v>
      </c>
      <c r="B25" s="94">
        <v>16</v>
      </c>
      <c r="C25" s="94">
        <v>112</v>
      </c>
      <c r="D25" s="94">
        <v>800</v>
      </c>
      <c r="E25" s="94" t="s">
        <v>925</v>
      </c>
      <c r="F25" s="107">
        <v>0.02</v>
      </c>
      <c r="G25" s="108" t="s">
        <v>198</v>
      </c>
    </row>
    <row r="26" spans="1:11">
      <c r="A26" s="93" t="s">
        <v>934</v>
      </c>
      <c r="B26" s="94">
        <v>16</v>
      </c>
      <c r="C26" s="94">
        <v>112</v>
      </c>
      <c r="D26" s="94">
        <v>800</v>
      </c>
      <c r="E26" s="94" t="s">
        <v>925</v>
      </c>
      <c r="F26" s="107">
        <v>0.02</v>
      </c>
      <c r="G26" s="108" t="s">
        <v>198</v>
      </c>
    </row>
    <row r="27" spans="1:11">
      <c r="A27" s="93" t="s">
        <v>935</v>
      </c>
      <c r="B27" s="94">
        <v>20</v>
      </c>
      <c r="C27" s="94">
        <v>140</v>
      </c>
      <c r="D27" s="94">
        <v>1000</v>
      </c>
      <c r="E27" s="94" t="s">
        <v>925</v>
      </c>
      <c r="F27" s="107">
        <v>0.02</v>
      </c>
      <c r="G27" s="108" t="s">
        <v>198</v>
      </c>
    </row>
    <row r="28" spans="1:11">
      <c r="A28" s="93" t="s">
        <v>936</v>
      </c>
      <c r="B28" s="94">
        <v>2</v>
      </c>
      <c r="C28" s="94">
        <v>7</v>
      </c>
      <c r="D28" s="94">
        <v>100</v>
      </c>
      <c r="E28" s="94" t="s">
        <v>925</v>
      </c>
      <c r="F28" s="107">
        <v>0.02</v>
      </c>
      <c r="G28" s="108" t="s">
        <v>198</v>
      </c>
    </row>
    <row r="29" spans="1:11">
      <c r="A29" s="93" t="s">
        <v>937</v>
      </c>
      <c r="B29" s="94">
        <v>2</v>
      </c>
      <c r="C29" s="94">
        <v>7</v>
      </c>
      <c r="D29" s="94">
        <v>100</v>
      </c>
      <c r="E29" s="94" t="s">
        <v>925</v>
      </c>
      <c r="F29" s="107">
        <v>0.02</v>
      </c>
      <c r="G29" s="108" t="s">
        <v>198</v>
      </c>
      <c r="J29" s="119"/>
      <c r="K29" s="119"/>
    </row>
    <row r="30" spans="1:11">
      <c r="A30" s="93" t="s">
        <v>938</v>
      </c>
      <c r="B30" s="94">
        <v>4</v>
      </c>
      <c r="C30" s="94">
        <v>14</v>
      </c>
      <c r="D30" s="94">
        <v>200</v>
      </c>
      <c r="E30" s="94" t="s">
        <v>925</v>
      </c>
      <c r="F30" s="107">
        <v>0.02</v>
      </c>
      <c r="G30" s="108" t="s">
        <v>198</v>
      </c>
      <c r="J30" s="119"/>
      <c r="K30" s="119"/>
    </row>
    <row r="31" spans="1:11">
      <c r="A31" s="93" t="s">
        <v>939</v>
      </c>
      <c r="B31" s="94">
        <v>4</v>
      </c>
      <c r="C31" s="94">
        <v>14</v>
      </c>
      <c r="D31" s="94">
        <v>200</v>
      </c>
      <c r="E31" s="94" t="s">
        <v>925</v>
      </c>
      <c r="F31" s="107">
        <v>0.02</v>
      </c>
      <c r="G31" s="108" t="s">
        <v>198</v>
      </c>
      <c r="J31" s="119"/>
      <c r="K31" s="119"/>
    </row>
    <row r="32" spans="1:11">
      <c r="A32" s="93" t="s">
        <v>940</v>
      </c>
      <c r="B32" s="94">
        <v>8</v>
      </c>
      <c r="C32" s="94">
        <v>28</v>
      </c>
      <c r="D32" s="94">
        <v>400</v>
      </c>
      <c r="E32" s="94" t="s">
        <v>925</v>
      </c>
      <c r="F32" s="107">
        <v>0.02</v>
      </c>
      <c r="G32" s="108" t="s">
        <v>198</v>
      </c>
      <c r="J32" s="119"/>
      <c r="K32" s="119"/>
    </row>
    <row r="33" spans="1:7">
      <c r="A33" s="93" t="s">
        <v>941</v>
      </c>
      <c r="B33" s="94">
        <v>8</v>
      </c>
      <c r="C33" s="94">
        <v>28</v>
      </c>
      <c r="D33" s="94">
        <v>400</v>
      </c>
      <c r="E33" s="94" t="s">
        <v>925</v>
      </c>
      <c r="F33" s="107">
        <v>0.02</v>
      </c>
      <c r="G33" s="108" t="s">
        <v>198</v>
      </c>
    </row>
    <row r="34" spans="1:7">
      <c r="A34" s="93" t="s">
        <v>942</v>
      </c>
      <c r="B34" s="94">
        <v>16</v>
      </c>
      <c r="C34" s="94">
        <v>56</v>
      </c>
      <c r="D34" s="94">
        <v>800</v>
      </c>
      <c r="E34" s="94" t="s">
        <v>925</v>
      </c>
      <c r="F34" s="107">
        <v>0.02</v>
      </c>
      <c r="G34" s="108" t="s">
        <v>198</v>
      </c>
    </row>
    <row r="35" spans="1:7">
      <c r="A35" s="93" t="s">
        <v>943</v>
      </c>
      <c r="B35" s="94">
        <v>1</v>
      </c>
      <c r="C35" s="94">
        <v>2</v>
      </c>
      <c r="D35" s="94">
        <v>16</v>
      </c>
      <c r="E35" s="94" t="s">
        <v>925</v>
      </c>
      <c r="F35" s="107">
        <v>0.02</v>
      </c>
      <c r="G35" s="108" t="s">
        <v>198</v>
      </c>
    </row>
    <row r="36" spans="1:7">
      <c r="A36" s="93" t="s">
        <v>944</v>
      </c>
      <c r="B36" s="94">
        <v>16</v>
      </c>
      <c r="C36" s="94">
        <v>32</v>
      </c>
      <c r="D36" s="94">
        <v>256</v>
      </c>
      <c r="E36" s="94" t="s">
        <v>925</v>
      </c>
      <c r="F36" s="107">
        <v>0.02</v>
      </c>
      <c r="G36" s="108" t="s">
        <v>198</v>
      </c>
    </row>
    <row r="37" spans="1:7">
      <c r="A37" s="93" t="s">
        <v>945</v>
      </c>
      <c r="B37" s="94">
        <v>2</v>
      </c>
      <c r="C37" s="94">
        <v>4</v>
      </c>
      <c r="D37" s="94">
        <v>32</v>
      </c>
      <c r="E37" s="94" t="s">
        <v>925</v>
      </c>
      <c r="F37" s="107">
        <v>0.02</v>
      </c>
      <c r="G37" s="108" t="s">
        <v>198</v>
      </c>
    </row>
    <row r="38" spans="1:7">
      <c r="A38" s="93" t="s">
        <v>946</v>
      </c>
      <c r="B38" s="94">
        <v>4</v>
      </c>
      <c r="C38" s="94">
        <v>8</v>
      </c>
      <c r="D38" s="94">
        <v>64</v>
      </c>
      <c r="E38" s="94" t="s">
        <v>925</v>
      </c>
      <c r="F38" s="107">
        <v>0.02</v>
      </c>
      <c r="G38" s="108" t="s">
        <v>198</v>
      </c>
    </row>
    <row r="39" spans="1:7">
      <c r="A39" s="93" t="s">
        <v>947</v>
      </c>
      <c r="B39" s="94">
        <v>8</v>
      </c>
      <c r="C39" s="94">
        <v>16</v>
      </c>
      <c r="D39" s="94">
        <v>128</v>
      </c>
      <c r="E39" s="94" t="s">
        <v>925</v>
      </c>
      <c r="F39" s="107">
        <v>0.02</v>
      </c>
      <c r="G39" s="108" t="s">
        <v>198</v>
      </c>
    </row>
    <row r="40" spans="1:7">
      <c r="A40" s="93" t="s">
        <v>948</v>
      </c>
      <c r="B40" s="94">
        <v>12</v>
      </c>
      <c r="C40" s="94">
        <v>112</v>
      </c>
      <c r="D40" s="94">
        <v>680</v>
      </c>
      <c r="E40" s="94" t="s">
        <v>925</v>
      </c>
      <c r="F40" s="107">
        <v>0.02</v>
      </c>
      <c r="G40" s="108" t="s">
        <v>198</v>
      </c>
    </row>
    <row r="41" spans="1:7">
      <c r="A41" s="93" t="s">
        <v>949</v>
      </c>
      <c r="B41" s="94">
        <v>24</v>
      </c>
      <c r="C41" s="94">
        <v>224</v>
      </c>
      <c r="D41" s="94">
        <v>1440</v>
      </c>
      <c r="E41" s="94" t="s">
        <v>925</v>
      </c>
      <c r="F41" s="107">
        <v>0.02</v>
      </c>
      <c r="G41" s="108" t="s">
        <v>198</v>
      </c>
    </row>
    <row r="42" spans="1:7">
      <c r="A42" s="93" t="s">
        <v>950</v>
      </c>
      <c r="B42" s="94">
        <v>24</v>
      </c>
      <c r="C42" s="94">
        <v>224</v>
      </c>
      <c r="D42" s="94">
        <v>1440</v>
      </c>
      <c r="E42" s="94" t="s">
        <v>925</v>
      </c>
      <c r="F42" s="107">
        <v>0.02</v>
      </c>
      <c r="G42" s="108" t="s">
        <v>198</v>
      </c>
    </row>
    <row r="43" spans="1:7">
      <c r="A43" s="93" t="s">
        <v>951</v>
      </c>
      <c r="B43" s="94">
        <v>6</v>
      </c>
      <c r="C43" s="94">
        <v>56</v>
      </c>
      <c r="D43" s="94">
        <v>340</v>
      </c>
      <c r="E43" s="94" t="s">
        <v>925</v>
      </c>
      <c r="F43" s="107">
        <v>0.02</v>
      </c>
      <c r="G43" s="108" t="s">
        <v>198</v>
      </c>
    </row>
    <row r="45" spans="1:7" ht="26">
      <c r="A45" s="95" t="s">
        <v>952</v>
      </c>
      <c r="B45" s="95" t="s">
        <v>953</v>
      </c>
      <c r="C45" s="155" t="s">
        <v>954</v>
      </c>
      <c r="D45" s="157" t="s">
        <v>453</v>
      </c>
      <c r="E45" s="158" t="s">
        <v>955</v>
      </c>
      <c r="F45" s="53"/>
    </row>
    <row r="46" spans="1:7">
      <c r="A46" s="96" t="s">
        <v>956</v>
      </c>
      <c r="B46" s="96" t="s">
        <v>957</v>
      </c>
      <c r="C46" s="156" t="s">
        <v>958</v>
      </c>
      <c r="D46" s="160">
        <v>128</v>
      </c>
      <c r="E46" s="159">
        <v>0.02</v>
      </c>
      <c r="F46" s="53"/>
    </row>
    <row r="47" spans="1:7">
      <c r="A47" s="96" t="s">
        <v>956</v>
      </c>
      <c r="B47" s="96" t="s">
        <v>957</v>
      </c>
      <c r="C47" s="156" t="s">
        <v>959</v>
      </c>
      <c r="D47" s="160">
        <v>256</v>
      </c>
      <c r="E47" s="159">
        <v>0.02</v>
      </c>
      <c r="F47" s="53"/>
    </row>
    <row r="48" spans="1:7">
      <c r="A48" s="96" t="s">
        <v>956</v>
      </c>
      <c r="B48" s="96" t="s">
        <v>957</v>
      </c>
      <c r="C48" s="156" t="s">
        <v>960</v>
      </c>
      <c r="D48" s="160">
        <v>512</v>
      </c>
      <c r="E48" s="159">
        <v>0.02</v>
      </c>
      <c r="F48" s="53"/>
    </row>
    <row r="49" spans="1:6">
      <c r="A49" s="96" t="s">
        <v>956</v>
      </c>
      <c r="B49" s="96" t="s">
        <v>961</v>
      </c>
      <c r="C49" s="156" t="s">
        <v>962</v>
      </c>
      <c r="D49" s="160" t="s">
        <v>963</v>
      </c>
      <c r="E49" s="159">
        <v>0.02</v>
      </c>
      <c r="F49" s="53"/>
    </row>
    <row r="50" spans="1:6">
      <c r="A50" s="96" t="s">
        <v>956</v>
      </c>
      <c r="B50" s="96" t="s">
        <v>964</v>
      </c>
      <c r="C50" s="156" t="s">
        <v>965</v>
      </c>
      <c r="D50" s="160" t="s">
        <v>966</v>
      </c>
      <c r="E50" s="159">
        <v>0.02</v>
      </c>
      <c r="F50" s="53"/>
    </row>
    <row r="51" spans="1:6">
      <c r="A51" s="96" t="s">
        <v>956</v>
      </c>
      <c r="B51" s="96" t="s">
        <v>967</v>
      </c>
      <c r="C51" s="156" t="s">
        <v>965</v>
      </c>
      <c r="D51" s="160" t="s">
        <v>966</v>
      </c>
      <c r="E51" s="159">
        <v>0.02</v>
      </c>
      <c r="F51" s="53"/>
    </row>
    <row r="52" spans="1:6">
      <c r="A52" s="96" t="s">
        <v>956</v>
      </c>
      <c r="B52" s="96" t="s">
        <v>968</v>
      </c>
      <c r="C52" s="156" t="s">
        <v>969</v>
      </c>
      <c r="D52" s="160" t="s">
        <v>966</v>
      </c>
      <c r="E52" s="159">
        <v>0.02</v>
      </c>
      <c r="F52" s="53"/>
    </row>
    <row r="53" spans="1:6">
      <c r="A53" s="96" t="s">
        <v>956</v>
      </c>
      <c r="B53" s="96" t="s">
        <v>970</v>
      </c>
      <c r="C53" s="156" t="s">
        <v>969</v>
      </c>
      <c r="D53" s="160" t="s">
        <v>966</v>
      </c>
      <c r="E53" s="159">
        <v>0.02</v>
      </c>
      <c r="F53" s="53"/>
    </row>
    <row r="54" spans="1:6">
      <c r="A54" s="96" t="s">
        <v>956</v>
      </c>
      <c r="B54" s="96" t="s">
        <v>971</v>
      </c>
      <c r="C54" s="156" t="s">
        <v>969</v>
      </c>
      <c r="D54" s="160" t="s">
        <v>966</v>
      </c>
      <c r="E54" s="159">
        <v>0.02</v>
      </c>
      <c r="F54" s="53"/>
    </row>
    <row r="55" spans="1:6">
      <c r="A55" s="96" t="s">
        <v>956</v>
      </c>
      <c r="B55" s="96" t="s">
        <v>972</v>
      </c>
      <c r="C55" s="156" t="s">
        <v>973</v>
      </c>
      <c r="D55" s="160" t="s">
        <v>966</v>
      </c>
      <c r="E55" s="159">
        <v>0.02</v>
      </c>
      <c r="F55" s="53"/>
    </row>
    <row r="56" spans="1:6">
      <c r="A56" s="96" t="s">
        <v>956</v>
      </c>
      <c r="B56" s="96" t="s">
        <v>957</v>
      </c>
      <c r="C56" s="156" t="s">
        <v>974</v>
      </c>
      <c r="D56" s="160" t="s">
        <v>963</v>
      </c>
      <c r="E56" s="159">
        <v>0.02</v>
      </c>
      <c r="F56" s="53"/>
    </row>
    <row r="57" spans="1:6" ht="52">
      <c r="A57" s="96" t="s">
        <v>975</v>
      </c>
      <c r="B57" s="96" t="s">
        <v>976</v>
      </c>
      <c r="C57" s="156" t="s">
        <v>977</v>
      </c>
      <c r="D57" s="160" t="s">
        <v>963</v>
      </c>
      <c r="E57" s="166">
        <v>0.02</v>
      </c>
      <c r="F57" s="53"/>
    </row>
    <row r="58" spans="1:6" ht="52">
      <c r="A58" s="96" t="s">
        <v>975</v>
      </c>
      <c r="B58" s="96" t="s">
        <v>978</v>
      </c>
      <c r="C58" s="156" t="s">
        <v>977</v>
      </c>
      <c r="D58" s="160" t="s">
        <v>963</v>
      </c>
      <c r="E58" s="166">
        <v>0.02</v>
      </c>
      <c r="F58" s="53"/>
    </row>
    <row r="59" spans="1:6" ht="52">
      <c r="A59" s="96" t="s">
        <v>975</v>
      </c>
      <c r="B59" s="96" t="s">
        <v>979</v>
      </c>
      <c r="C59" s="156" t="s">
        <v>980</v>
      </c>
      <c r="D59" s="160" t="s">
        <v>963</v>
      </c>
      <c r="E59" s="166">
        <v>0.02</v>
      </c>
      <c r="F59" s="53"/>
    </row>
    <row r="60" spans="1:6">
      <c r="A60" s="98"/>
      <c r="B60" s="98"/>
      <c r="C60" s="98"/>
      <c r="D60" s="98"/>
      <c r="E60" s="99"/>
      <c r="F60" s="53"/>
    </row>
    <row r="61" spans="1:6">
      <c r="A61" s="98"/>
      <c r="B61" s="98"/>
      <c r="C61" s="98"/>
      <c r="D61" s="98"/>
      <c r="E61" s="99"/>
      <c r="F61" s="53"/>
    </row>
    <row r="62" spans="1:6" ht="26">
      <c r="A62" s="95" t="s">
        <v>99</v>
      </c>
      <c r="B62" s="95" t="s">
        <v>981</v>
      </c>
      <c r="C62" s="95" t="s">
        <v>954</v>
      </c>
      <c r="D62" s="95" t="s">
        <v>453</v>
      </c>
      <c r="E62" s="95" t="s">
        <v>982</v>
      </c>
      <c r="F62" s="53"/>
    </row>
    <row r="63" spans="1:6" ht="65">
      <c r="A63" s="100" t="s">
        <v>983</v>
      </c>
      <c r="B63" s="100" t="s">
        <v>984</v>
      </c>
      <c r="C63" s="112" t="s">
        <v>985</v>
      </c>
      <c r="D63" s="167" t="s">
        <v>986</v>
      </c>
      <c r="E63" s="168">
        <v>0.02</v>
      </c>
      <c r="F63" s="53"/>
    </row>
    <row r="64" spans="1:6" ht="65">
      <c r="A64" s="100" t="s">
        <v>983</v>
      </c>
      <c r="B64" s="100" t="s">
        <v>984</v>
      </c>
      <c r="C64" s="112" t="s">
        <v>987</v>
      </c>
      <c r="D64" s="167" t="s">
        <v>986</v>
      </c>
      <c r="E64" s="168">
        <v>0.02</v>
      </c>
      <c r="F64" s="53"/>
    </row>
    <row r="65" spans="1:6" ht="65">
      <c r="A65" s="100" t="s">
        <v>983</v>
      </c>
      <c r="B65" s="57">
        <v>0.02</v>
      </c>
      <c r="C65" s="112" t="s">
        <v>988</v>
      </c>
      <c r="D65" s="167" t="s">
        <v>986</v>
      </c>
      <c r="E65" s="169">
        <v>0.02</v>
      </c>
      <c r="F65" s="53"/>
    </row>
    <row r="66" spans="1:6">
      <c r="A66" s="96" t="s">
        <v>989</v>
      </c>
      <c r="B66" s="96" t="s">
        <v>956</v>
      </c>
      <c r="C66" s="96" t="s">
        <v>990</v>
      </c>
      <c r="D66" s="156" t="s">
        <v>991</v>
      </c>
      <c r="E66" s="159">
        <v>0.02</v>
      </c>
      <c r="F66" s="53"/>
    </row>
    <row r="67" spans="1:6">
      <c r="A67" s="96" t="s">
        <v>989</v>
      </c>
      <c r="B67" s="96" t="s">
        <v>992</v>
      </c>
      <c r="C67" s="96" t="s">
        <v>993</v>
      </c>
      <c r="D67" s="156" t="s">
        <v>994</v>
      </c>
      <c r="E67" s="159">
        <v>0.02</v>
      </c>
      <c r="F67" s="53"/>
    </row>
    <row r="68" spans="1:6">
      <c r="A68" s="96" t="s">
        <v>989</v>
      </c>
      <c r="B68" s="96" t="s">
        <v>992</v>
      </c>
      <c r="C68" s="96" t="s">
        <v>995</v>
      </c>
      <c r="D68" s="156" t="s">
        <v>994</v>
      </c>
      <c r="E68" s="159">
        <v>0.02</v>
      </c>
      <c r="F68" s="53"/>
    </row>
    <row r="69" spans="1:6">
      <c r="A69" s="96" t="s">
        <v>989</v>
      </c>
      <c r="B69" s="96" t="s">
        <v>992</v>
      </c>
      <c r="C69" s="96" t="s">
        <v>996</v>
      </c>
      <c r="D69" s="156" t="s">
        <v>994</v>
      </c>
      <c r="E69" s="159">
        <v>0.02</v>
      </c>
      <c r="F69" s="53"/>
    </row>
    <row r="70" spans="1:6">
      <c r="A70" s="96" t="s">
        <v>989</v>
      </c>
      <c r="B70" s="96" t="s">
        <v>992</v>
      </c>
      <c r="C70" s="96" t="s">
        <v>997</v>
      </c>
      <c r="D70" s="156" t="s">
        <v>994</v>
      </c>
      <c r="E70" s="159">
        <v>0.02</v>
      </c>
      <c r="F70" s="53"/>
    </row>
    <row r="71" spans="1:6">
      <c r="A71" s="96" t="s">
        <v>989</v>
      </c>
      <c r="B71" s="96" t="s">
        <v>992</v>
      </c>
      <c r="C71" s="96" t="s">
        <v>998</v>
      </c>
      <c r="D71" s="156" t="s">
        <v>994</v>
      </c>
      <c r="E71" s="159">
        <v>0.02</v>
      </c>
      <c r="F71" s="53"/>
    </row>
    <row r="72" spans="1:6">
      <c r="A72" s="96" t="s">
        <v>989</v>
      </c>
      <c r="B72" s="96" t="s">
        <v>992</v>
      </c>
      <c r="C72" s="96" t="s">
        <v>999</v>
      </c>
      <c r="D72" s="156" t="s">
        <v>994</v>
      </c>
      <c r="E72" s="159">
        <v>0.02</v>
      </c>
      <c r="F72" s="53"/>
    </row>
    <row r="73" spans="1:6">
      <c r="A73" s="96" t="s">
        <v>989</v>
      </c>
      <c r="B73" s="96" t="s">
        <v>992</v>
      </c>
      <c r="C73" s="96" t="s">
        <v>1000</v>
      </c>
      <c r="D73" s="156" t="s">
        <v>994</v>
      </c>
      <c r="E73" s="159">
        <v>0.02</v>
      </c>
      <c r="F73" s="53"/>
    </row>
    <row r="74" spans="1:6">
      <c r="A74" s="96" t="s">
        <v>989</v>
      </c>
      <c r="B74" s="96" t="s">
        <v>992</v>
      </c>
      <c r="C74" s="96" t="s">
        <v>1001</v>
      </c>
      <c r="D74" s="156" t="s">
        <v>994</v>
      </c>
      <c r="E74" s="159">
        <v>0.02</v>
      </c>
      <c r="F74" s="53"/>
    </row>
    <row r="75" spans="1:6">
      <c r="A75" s="96" t="s">
        <v>989</v>
      </c>
      <c r="B75" s="96" t="s">
        <v>992</v>
      </c>
      <c r="C75" s="96" t="s">
        <v>1002</v>
      </c>
      <c r="D75" s="156" t="s">
        <v>994</v>
      </c>
      <c r="E75" s="159">
        <v>0.02</v>
      </c>
      <c r="F75" s="53"/>
    </row>
    <row r="76" spans="1:6" ht="26">
      <c r="A76" s="101" t="s">
        <v>1003</v>
      </c>
      <c r="B76" s="101" t="s">
        <v>981</v>
      </c>
      <c r="C76" s="101" t="s">
        <v>954</v>
      </c>
      <c r="D76" s="101" t="s">
        <v>453</v>
      </c>
      <c r="E76" s="163" t="s">
        <v>982</v>
      </c>
      <c r="F76" s="53"/>
    </row>
    <row r="77" spans="1:6" ht="26">
      <c r="A77" s="96" t="s">
        <v>1004</v>
      </c>
      <c r="B77" s="96" t="s">
        <v>1005</v>
      </c>
      <c r="C77" s="96" t="s">
        <v>1006</v>
      </c>
      <c r="D77" s="156" t="s">
        <v>1007</v>
      </c>
      <c r="E77" s="159">
        <v>0.02</v>
      </c>
      <c r="F77" s="53"/>
    </row>
    <row r="78" spans="1:6">
      <c r="A78" s="97" t="s">
        <v>1004</v>
      </c>
      <c r="B78" s="97" t="s">
        <v>1005</v>
      </c>
      <c r="C78" s="97" t="s">
        <v>1008</v>
      </c>
      <c r="D78" s="161" t="s">
        <v>1009</v>
      </c>
      <c r="E78" s="159">
        <v>0.02</v>
      </c>
      <c r="F78" s="53"/>
    </row>
    <row r="79" spans="1:6" ht="26">
      <c r="A79" s="101" t="s">
        <v>1010</v>
      </c>
      <c r="B79" s="101" t="s">
        <v>981</v>
      </c>
      <c r="C79" s="101" t="s">
        <v>954</v>
      </c>
      <c r="D79" s="162" t="s">
        <v>453</v>
      </c>
      <c r="E79" s="157" t="s">
        <v>982</v>
      </c>
      <c r="F79" s="53"/>
    </row>
    <row r="80" spans="1:6">
      <c r="A80" s="96" t="s">
        <v>1011</v>
      </c>
      <c r="B80" s="96" t="s">
        <v>1012</v>
      </c>
      <c r="C80" s="71" t="s">
        <v>1013</v>
      </c>
      <c r="D80" s="156" t="s">
        <v>966</v>
      </c>
      <c r="E80" s="159">
        <v>0.02</v>
      </c>
      <c r="F80" s="53"/>
    </row>
    <row r="81" spans="1:12">
      <c r="A81" s="96" t="s">
        <v>1011</v>
      </c>
      <c r="B81" s="96" t="s">
        <v>1012</v>
      </c>
      <c r="C81" s="71" t="s">
        <v>1014</v>
      </c>
      <c r="D81" s="156" t="s">
        <v>991</v>
      </c>
      <c r="E81" s="159">
        <v>0.02</v>
      </c>
      <c r="F81" s="53"/>
    </row>
    <row r="82" spans="1:12">
      <c r="A82" s="96" t="s">
        <v>1011</v>
      </c>
      <c r="B82" s="96" t="s">
        <v>1012</v>
      </c>
      <c r="C82" s="71" t="s">
        <v>1015</v>
      </c>
      <c r="D82" s="156" t="s">
        <v>991</v>
      </c>
      <c r="E82" s="159">
        <v>0.02</v>
      </c>
      <c r="F82" s="53"/>
    </row>
    <row r="83" spans="1:12">
      <c r="A83" s="96" t="s">
        <v>1011</v>
      </c>
      <c r="B83" s="96" t="s">
        <v>1012</v>
      </c>
      <c r="C83" s="71" t="s">
        <v>1016</v>
      </c>
      <c r="D83" s="156" t="s">
        <v>991</v>
      </c>
      <c r="E83" s="159">
        <v>0.02</v>
      </c>
      <c r="F83" s="53"/>
    </row>
    <row r="84" spans="1:12">
      <c r="A84" s="96" t="s">
        <v>1011</v>
      </c>
      <c r="B84" s="96" t="s">
        <v>1012</v>
      </c>
      <c r="C84" s="71" t="s">
        <v>1017</v>
      </c>
      <c r="D84" s="156" t="s">
        <v>991</v>
      </c>
      <c r="E84" s="159"/>
      <c r="F84" s="53"/>
    </row>
    <row r="85" spans="1:12" ht="26">
      <c r="A85" s="96" t="s">
        <v>1018</v>
      </c>
      <c r="B85" s="102"/>
      <c r="C85" s="96" t="s">
        <v>1019</v>
      </c>
      <c r="D85" s="156" t="s">
        <v>963</v>
      </c>
      <c r="E85" s="159">
        <v>0.02</v>
      </c>
      <c r="F85" s="53"/>
    </row>
    <row r="86" spans="1:12" ht="26">
      <c r="A86" s="96" t="s">
        <v>1018</v>
      </c>
      <c r="B86" s="102"/>
      <c r="C86" s="96" t="s">
        <v>1020</v>
      </c>
      <c r="D86" s="156" t="s">
        <v>963</v>
      </c>
      <c r="E86" s="159">
        <v>0.02</v>
      </c>
      <c r="F86" s="53"/>
    </row>
    <row r="87" spans="1:12">
      <c r="A87" s="103" t="s">
        <v>1021</v>
      </c>
      <c r="B87" s="103"/>
      <c r="C87" s="103"/>
      <c r="D87" s="103"/>
      <c r="E87" s="165"/>
      <c r="F87" s="53"/>
    </row>
    <row r="88" spans="1:12">
      <c r="A88" s="96" t="s">
        <v>1022</v>
      </c>
      <c r="B88" s="96" t="s">
        <v>1023</v>
      </c>
      <c r="C88" s="96" t="s">
        <v>1024</v>
      </c>
      <c r="D88" s="156" t="s">
        <v>994</v>
      </c>
      <c r="E88" s="159">
        <v>0.02</v>
      </c>
      <c r="F88" s="53"/>
      <c r="H88" s="98"/>
      <c r="I88" s="98"/>
      <c r="J88" s="98"/>
      <c r="K88" s="99"/>
      <c r="L88" s="120"/>
    </row>
    <row r="89" spans="1:12">
      <c r="A89" s="96" t="s">
        <v>1022</v>
      </c>
      <c r="B89" s="96" t="s">
        <v>1023</v>
      </c>
      <c r="C89" s="96" t="s">
        <v>1025</v>
      </c>
      <c r="D89" s="156" t="s">
        <v>994</v>
      </c>
      <c r="E89" s="159">
        <v>0.02</v>
      </c>
      <c r="F89" s="53"/>
      <c r="H89" s="98"/>
      <c r="I89" s="98"/>
      <c r="J89" s="98"/>
      <c r="K89" s="99"/>
      <c r="L89" s="120"/>
    </row>
    <row r="90" spans="1:12">
      <c r="A90" s="96" t="s">
        <v>1022</v>
      </c>
      <c r="B90" s="96" t="s">
        <v>1023</v>
      </c>
      <c r="C90" s="96" t="s">
        <v>1026</v>
      </c>
      <c r="D90" s="156" t="s">
        <v>994</v>
      </c>
      <c r="E90" s="159">
        <v>0.02</v>
      </c>
      <c r="F90" s="53"/>
      <c r="H90" s="98"/>
      <c r="I90" s="98"/>
      <c r="J90" s="98"/>
      <c r="K90" s="99"/>
      <c r="L90" s="120"/>
    </row>
    <row r="91" spans="1:12">
      <c r="A91" s="96" t="s">
        <v>1022</v>
      </c>
      <c r="B91" s="96" t="s">
        <v>1027</v>
      </c>
      <c r="C91" s="96" t="s">
        <v>1028</v>
      </c>
      <c r="D91" s="156" t="s">
        <v>994</v>
      </c>
      <c r="E91" s="159">
        <v>0.02</v>
      </c>
      <c r="F91" s="53"/>
      <c r="H91" s="98"/>
      <c r="I91" s="98"/>
      <c r="J91" s="98"/>
      <c r="K91" s="99"/>
      <c r="L91" s="120"/>
    </row>
    <row r="92" spans="1:12">
      <c r="A92" s="96" t="s">
        <v>1022</v>
      </c>
      <c r="B92" s="96" t="s">
        <v>1027</v>
      </c>
      <c r="C92" s="96" t="s">
        <v>1029</v>
      </c>
      <c r="D92" s="156" t="s">
        <v>994</v>
      </c>
      <c r="E92" s="159">
        <v>0.02</v>
      </c>
      <c r="F92" s="53"/>
      <c r="H92" s="98"/>
      <c r="I92" s="98"/>
      <c r="J92" s="98"/>
      <c r="K92" s="99"/>
      <c r="L92" s="120"/>
    </row>
    <row r="93" spans="1:12">
      <c r="A93" s="96" t="s">
        <v>1022</v>
      </c>
      <c r="B93" s="96" t="s">
        <v>1027</v>
      </c>
      <c r="C93" s="96" t="s">
        <v>1030</v>
      </c>
      <c r="D93" s="156" t="s">
        <v>994</v>
      </c>
      <c r="E93" s="159">
        <v>0.02</v>
      </c>
      <c r="F93" s="53"/>
      <c r="H93" s="98"/>
      <c r="I93" s="98"/>
      <c r="J93" s="98"/>
      <c r="K93" s="99"/>
      <c r="L93" s="120"/>
    </row>
    <row r="94" spans="1:12">
      <c r="A94" s="96" t="s">
        <v>1022</v>
      </c>
      <c r="B94" s="96" t="s">
        <v>1031</v>
      </c>
      <c r="C94" s="96" t="s">
        <v>1032</v>
      </c>
      <c r="D94" s="156" t="s">
        <v>994</v>
      </c>
      <c r="E94" s="159">
        <v>0.02</v>
      </c>
      <c r="F94" s="53"/>
      <c r="H94" s="98"/>
      <c r="I94" s="98"/>
      <c r="J94" s="98"/>
      <c r="K94" s="99"/>
      <c r="L94" s="120"/>
    </row>
    <row r="95" spans="1:12">
      <c r="A95" s="96" t="s">
        <v>1022</v>
      </c>
      <c r="B95" s="96" t="s">
        <v>1031</v>
      </c>
      <c r="C95" s="96" t="s">
        <v>1033</v>
      </c>
      <c r="D95" s="156" t="s">
        <v>994</v>
      </c>
      <c r="E95" s="159">
        <v>0.02</v>
      </c>
      <c r="F95" s="53"/>
      <c r="H95" s="98"/>
      <c r="I95" s="98"/>
      <c r="J95" s="98"/>
      <c r="K95" s="99"/>
      <c r="L95" s="120"/>
    </row>
    <row r="96" spans="1:12">
      <c r="A96" s="96" t="s">
        <v>1022</v>
      </c>
      <c r="B96" s="96" t="s">
        <v>1031</v>
      </c>
      <c r="C96" s="96" t="s">
        <v>1034</v>
      </c>
      <c r="D96" s="156" t="s">
        <v>994</v>
      </c>
      <c r="E96" s="159">
        <v>0.02</v>
      </c>
      <c r="F96" s="53"/>
      <c r="H96" s="98"/>
      <c r="I96" s="98"/>
      <c r="J96" s="98"/>
      <c r="K96" s="99"/>
      <c r="L96" s="120"/>
    </row>
    <row r="97" spans="1:12">
      <c r="A97" s="96" t="s">
        <v>1022</v>
      </c>
      <c r="B97" s="96" t="s">
        <v>1035</v>
      </c>
      <c r="C97" s="96" t="s">
        <v>1036</v>
      </c>
      <c r="D97" s="156" t="s">
        <v>994</v>
      </c>
      <c r="E97" s="159">
        <v>0.02</v>
      </c>
      <c r="F97" s="53"/>
      <c r="H97" s="98"/>
      <c r="I97" s="98"/>
      <c r="J97" s="98"/>
      <c r="K97" s="99"/>
      <c r="L97" s="122"/>
    </row>
    <row r="98" spans="1:12">
      <c r="A98" s="96" t="s">
        <v>1022</v>
      </c>
      <c r="B98" s="96" t="s">
        <v>1035</v>
      </c>
      <c r="C98" s="96" t="s">
        <v>1037</v>
      </c>
      <c r="D98" s="156" t="s">
        <v>994</v>
      </c>
      <c r="E98" s="159">
        <v>0.02</v>
      </c>
      <c r="F98" s="53"/>
      <c r="H98" s="98"/>
      <c r="I98" s="98"/>
      <c r="J98" s="98"/>
      <c r="K98" s="99"/>
      <c r="L98" s="120"/>
    </row>
    <row r="99" spans="1:12">
      <c r="A99" s="96" t="s">
        <v>1022</v>
      </c>
      <c r="B99" s="96" t="s">
        <v>1035</v>
      </c>
      <c r="C99" s="96" t="s">
        <v>1038</v>
      </c>
      <c r="D99" s="156" t="s">
        <v>994</v>
      </c>
      <c r="E99" s="159">
        <v>0.02</v>
      </c>
      <c r="F99" s="53"/>
      <c r="H99" s="98"/>
      <c r="I99" s="98"/>
      <c r="J99" s="98"/>
      <c r="K99" s="99"/>
      <c r="L99" s="120"/>
    </row>
    <row r="100" spans="1:12">
      <c r="A100" s="96" t="s">
        <v>1022</v>
      </c>
      <c r="B100" s="96" t="s">
        <v>1035</v>
      </c>
      <c r="C100" s="96" t="s">
        <v>1039</v>
      </c>
      <c r="D100" s="156" t="s">
        <v>994</v>
      </c>
      <c r="E100" s="159">
        <v>0.02</v>
      </c>
      <c r="F100" s="53"/>
      <c r="H100" s="98"/>
      <c r="I100" s="98"/>
      <c r="J100" s="98"/>
      <c r="K100" s="99"/>
      <c r="L100" s="120"/>
    </row>
    <row r="101" spans="1:12">
      <c r="A101" s="96" t="s">
        <v>1022</v>
      </c>
      <c r="B101" s="96" t="s">
        <v>1040</v>
      </c>
      <c r="C101" s="96" t="s">
        <v>1024</v>
      </c>
      <c r="D101" s="156" t="s">
        <v>994</v>
      </c>
      <c r="E101" s="159">
        <v>0.02</v>
      </c>
      <c r="F101" s="53"/>
      <c r="H101" s="98"/>
      <c r="I101" s="98"/>
      <c r="J101" s="98"/>
      <c r="K101" s="99"/>
      <c r="L101" s="120"/>
    </row>
    <row r="102" spans="1:12">
      <c r="A102" s="96" t="s">
        <v>1022</v>
      </c>
      <c r="B102" s="96" t="s">
        <v>1040</v>
      </c>
      <c r="C102" s="96" t="s">
        <v>1025</v>
      </c>
      <c r="D102" s="156" t="s">
        <v>994</v>
      </c>
      <c r="E102" s="159">
        <v>0.02</v>
      </c>
      <c r="F102" s="53"/>
      <c r="H102" s="98"/>
      <c r="I102" s="98"/>
      <c r="J102" s="98"/>
      <c r="K102" s="99"/>
      <c r="L102" s="120"/>
    </row>
    <row r="103" spans="1:12">
      <c r="A103" s="96" t="s">
        <v>1022</v>
      </c>
      <c r="B103" s="96" t="s">
        <v>1040</v>
      </c>
      <c r="C103" s="96" t="s">
        <v>1026</v>
      </c>
      <c r="D103" s="156" t="s">
        <v>994</v>
      </c>
      <c r="E103" s="159">
        <v>0.02</v>
      </c>
      <c r="F103" s="53"/>
      <c r="H103" s="98"/>
      <c r="I103" s="98"/>
      <c r="J103" s="98"/>
      <c r="K103" s="99"/>
      <c r="L103" s="120"/>
    </row>
    <row r="104" spans="1:12">
      <c r="A104" s="96" t="s">
        <v>1022</v>
      </c>
      <c r="B104" s="96" t="s">
        <v>1041</v>
      </c>
      <c r="C104" s="96" t="s">
        <v>1028</v>
      </c>
      <c r="D104" s="156" t="s">
        <v>994</v>
      </c>
      <c r="E104" s="159">
        <v>0.02</v>
      </c>
      <c r="F104" s="53"/>
      <c r="H104" s="98"/>
      <c r="I104" s="98"/>
      <c r="J104" s="98"/>
      <c r="K104" s="99"/>
      <c r="L104" s="120"/>
    </row>
    <row r="105" spans="1:12">
      <c r="A105" s="96" t="s">
        <v>1022</v>
      </c>
      <c r="B105" s="96" t="s">
        <v>1041</v>
      </c>
      <c r="C105" s="96" t="s">
        <v>1029</v>
      </c>
      <c r="D105" s="156" t="s">
        <v>994</v>
      </c>
      <c r="E105" s="159">
        <v>0.02</v>
      </c>
      <c r="F105" s="53"/>
      <c r="H105" s="98"/>
      <c r="I105" s="98"/>
      <c r="J105" s="98"/>
      <c r="K105" s="99"/>
      <c r="L105" s="120"/>
    </row>
    <row r="106" spans="1:12">
      <c r="A106" s="96" t="s">
        <v>1022</v>
      </c>
      <c r="B106" s="96" t="s">
        <v>1041</v>
      </c>
      <c r="C106" s="96" t="s">
        <v>1030</v>
      </c>
      <c r="D106" s="156" t="s">
        <v>994</v>
      </c>
      <c r="E106" s="159">
        <v>0.02</v>
      </c>
      <c r="F106" s="53"/>
      <c r="H106" s="98"/>
      <c r="I106" s="98"/>
      <c r="J106" s="98"/>
      <c r="K106" s="99"/>
      <c r="L106" s="122"/>
    </row>
    <row r="107" spans="1:12">
      <c r="A107" s="96" t="s">
        <v>1022</v>
      </c>
      <c r="B107" s="96" t="s">
        <v>1042</v>
      </c>
      <c r="C107" s="96" t="s">
        <v>1032</v>
      </c>
      <c r="D107" s="156" t="s">
        <v>994</v>
      </c>
      <c r="E107" s="159">
        <v>0.02</v>
      </c>
      <c r="F107" s="53"/>
      <c r="H107" s="98"/>
      <c r="I107" s="98"/>
      <c r="J107" s="98"/>
      <c r="K107" s="99"/>
      <c r="L107" s="120"/>
    </row>
    <row r="108" spans="1:12">
      <c r="A108" s="96" t="s">
        <v>1022</v>
      </c>
      <c r="B108" s="96" t="s">
        <v>1042</v>
      </c>
      <c r="C108" s="96" t="s">
        <v>1033</v>
      </c>
      <c r="D108" s="156" t="s">
        <v>994</v>
      </c>
      <c r="E108" s="159">
        <v>0.02</v>
      </c>
      <c r="F108" s="53"/>
      <c r="H108" s="98"/>
      <c r="I108" s="98"/>
      <c r="J108" s="98"/>
      <c r="K108" s="99"/>
      <c r="L108" s="120"/>
    </row>
    <row r="109" spans="1:12">
      <c r="A109" s="96" t="s">
        <v>1022</v>
      </c>
      <c r="B109" s="96" t="s">
        <v>1042</v>
      </c>
      <c r="C109" s="96" t="s">
        <v>1034</v>
      </c>
      <c r="D109" s="156" t="s">
        <v>994</v>
      </c>
      <c r="E109" s="159">
        <v>0.02</v>
      </c>
      <c r="F109" s="53"/>
      <c r="H109" s="98"/>
      <c r="I109" s="98"/>
      <c r="J109" s="98"/>
      <c r="K109" s="99"/>
      <c r="L109" s="120"/>
    </row>
    <row r="110" spans="1:12">
      <c r="A110" s="96" t="s">
        <v>1022</v>
      </c>
      <c r="B110" s="96" t="s">
        <v>1043</v>
      </c>
      <c r="C110" s="96" t="s">
        <v>1036</v>
      </c>
      <c r="D110" s="156" t="s">
        <v>994</v>
      </c>
      <c r="E110" s="159">
        <v>0.02</v>
      </c>
      <c r="F110" s="53"/>
      <c r="H110" s="98"/>
      <c r="I110" s="98"/>
      <c r="J110" s="98"/>
      <c r="K110" s="99"/>
      <c r="L110" s="120"/>
    </row>
    <row r="111" spans="1:12">
      <c r="A111" s="96" t="s">
        <v>1022</v>
      </c>
      <c r="B111" s="96" t="s">
        <v>1043</v>
      </c>
      <c r="C111" s="96" t="s">
        <v>1037</v>
      </c>
      <c r="D111" s="156" t="s">
        <v>994</v>
      </c>
      <c r="E111" s="159">
        <v>0.02</v>
      </c>
      <c r="F111" s="53"/>
      <c r="H111" s="98"/>
      <c r="I111" s="98"/>
      <c r="J111" s="98"/>
      <c r="K111" s="99"/>
      <c r="L111" s="120"/>
    </row>
    <row r="112" spans="1:12">
      <c r="A112" s="96" t="s">
        <v>1022</v>
      </c>
      <c r="B112" s="96" t="s">
        <v>1043</v>
      </c>
      <c r="C112" s="96" t="s">
        <v>1038</v>
      </c>
      <c r="D112" s="156" t="s">
        <v>994</v>
      </c>
      <c r="E112" s="159">
        <v>0.02</v>
      </c>
      <c r="F112" s="53"/>
      <c r="H112" s="98"/>
      <c r="I112" s="98"/>
      <c r="J112" s="98"/>
      <c r="K112" s="99"/>
      <c r="L112" s="120"/>
    </row>
    <row r="113" spans="1:12">
      <c r="A113" s="96" t="s">
        <v>1022</v>
      </c>
      <c r="B113" s="96" t="s">
        <v>1043</v>
      </c>
      <c r="C113" s="96" t="s">
        <v>1039</v>
      </c>
      <c r="D113" s="156" t="s">
        <v>994</v>
      </c>
      <c r="E113" s="159">
        <v>0.02</v>
      </c>
      <c r="F113" s="53"/>
      <c r="H113" s="98"/>
      <c r="I113" s="98"/>
      <c r="J113" s="98"/>
      <c r="K113" s="99"/>
      <c r="L113" s="120"/>
    </row>
    <row r="114" spans="1:12">
      <c r="A114" s="96" t="s">
        <v>1044</v>
      </c>
      <c r="B114" s="96" t="s">
        <v>1045</v>
      </c>
      <c r="C114" s="96" t="s">
        <v>1046</v>
      </c>
      <c r="D114" s="156" t="s">
        <v>1047</v>
      </c>
      <c r="E114" s="159">
        <v>0.02</v>
      </c>
      <c r="F114" s="53"/>
    </row>
    <row r="115" spans="1:12">
      <c r="A115" s="96" t="s">
        <v>1044</v>
      </c>
      <c r="B115" s="96" t="s">
        <v>1048</v>
      </c>
      <c r="C115" s="96" t="s">
        <v>1049</v>
      </c>
      <c r="D115" s="156" t="s">
        <v>1047</v>
      </c>
      <c r="E115" s="159">
        <v>0.02</v>
      </c>
      <c r="F115" s="53"/>
    </row>
    <row r="116" spans="1:12">
      <c r="A116" s="96" t="s">
        <v>1044</v>
      </c>
      <c r="B116" s="96" t="s">
        <v>1048</v>
      </c>
      <c r="C116" s="96" t="s">
        <v>1046</v>
      </c>
      <c r="D116" s="156" t="s">
        <v>1047</v>
      </c>
      <c r="E116" s="159">
        <v>0.02</v>
      </c>
      <c r="F116" s="53"/>
    </row>
    <row r="117" spans="1:12">
      <c r="A117" s="96" t="s">
        <v>1044</v>
      </c>
      <c r="B117" s="96" t="s">
        <v>1045</v>
      </c>
      <c r="C117" s="96" t="s">
        <v>1049</v>
      </c>
      <c r="D117" s="156" t="s">
        <v>1047</v>
      </c>
      <c r="E117" s="159">
        <v>0.02</v>
      </c>
      <c r="F117" s="53"/>
    </row>
    <row r="118" spans="1:12">
      <c r="A118" s="96" t="s">
        <v>1044</v>
      </c>
      <c r="B118" s="96" t="s">
        <v>1045</v>
      </c>
      <c r="C118" s="96" t="s">
        <v>1050</v>
      </c>
      <c r="D118" s="156" t="s">
        <v>1047</v>
      </c>
      <c r="E118" s="159">
        <v>0.02</v>
      </c>
      <c r="F118" s="53"/>
    </row>
    <row r="119" spans="1:12">
      <c r="A119" s="96" t="s">
        <v>130</v>
      </c>
      <c r="B119" s="96" t="s">
        <v>819</v>
      </c>
      <c r="C119" s="96" t="s">
        <v>1051</v>
      </c>
      <c r="D119" s="156" t="s">
        <v>1052</v>
      </c>
      <c r="E119" s="159">
        <v>0.02</v>
      </c>
      <c r="F119" s="53"/>
    </row>
    <row r="120" spans="1:12">
      <c r="A120" s="96" t="s">
        <v>130</v>
      </c>
      <c r="B120" s="96" t="s">
        <v>819</v>
      </c>
      <c r="C120" s="96" t="s">
        <v>1053</v>
      </c>
      <c r="D120" s="156" t="s">
        <v>1052</v>
      </c>
      <c r="E120" s="159">
        <v>0.02</v>
      </c>
      <c r="F120" s="53"/>
    </row>
    <row r="121" spans="1:12">
      <c r="A121" s="96" t="s">
        <v>130</v>
      </c>
      <c r="B121" s="96" t="s">
        <v>819</v>
      </c>
      <c r="C121" s="96" t="s">
        <v>1054</v>
      </c>
      <c r="D121" s="156" t="s">
        <v>1052</v>
      </c>
      <c r="E121" s="159">
        <v>0.02</v>
      </c>
      <c r="F121" s="53"/>
    </row>
    <row r="122" spans="1:12">
      <c r="A122" s="96" t="s">
        <v>130</v>
      </c>
      <c r="B122" s="96" t="s">
        <v>819</v>
      </c>
      <c r="C122" s="96" t="s">
        <v>1055</v>
      </c>
      <c r="D122" s="156" t="s">
        <v>1052</v>
      </c>
      <c r="E122" s="159">
        <v>0.02</v>
      </c>
      <c r="F122" s="53"/>
    </row>
    <row r="123" spans="1:12">
      <c r="A123" s="96" t="s">
        <v>1056</v>
      </c>
      <c r="B123" s="96" t="s">
        <v>1057</v>
      </c>
      <c r="C123" s="96" t="s">
        <v>819</v>
      </c>
      <c r="D123" s="156" t="s">
        <v>963</v>
      </c>
      <c r="E123" s="159">
        <v>0.02</v>
      </c>
      <c r="F123" s="53"/>
    </row>
    <row r="124" spans="1:12">
      <c r="A124" s="96" t="s">
        <v>1056</v>
      </c>
      <c r="B124" s="96" t="s">
        <v>1058</v>
      </c>
      <c r="C124" s="96" t="s">
        <v>819</v>
      </c>
      <c r="D124" s="156" t="s">
        <v>963</v>
      </c>
      <c r="E124" s="159">
        <v>0.02</v>
      </c>
      <c r="F124" s="53"/>
    </row>
    <row r="125" spans="1:12">
      <c r="A125" s="96" t="s">
        <v>1056</v>
      </c>
      <c r="B125" s="96" t="s">
        <v>983</v>
      </c>
      <c r="C125" s="96" t="s">
        <v>819</v>
      </c>
      <c r="D125" s="156" t="s">
        <v>963</v>
      </c>
      <c r="E125" s="159">
        <v>0.02</v>
      </c>
      <c r="F125" s="53"/>
    </row>
    <row r="126" spans="1:12">
      <c r="A126" s="96" t="s">
        <v>1056</v>
      </c>
      <c r="B126" s="96" t="s">
        <v>956</v>
      </c>
      <c r="C126" s="96" t="s">
        <v>1059</v>
      </c>
      <c r="D126" s="156" t="s">
        <v>963</v>
      </c>
      <c r="E126" s="159">
        <v>0.02</v>
      </c>
      <c r="F126" s="53"/>
    </row>
    <row r="127" spans="1:12" ht="26">
      <c r="A127" s="96" t="s">
        <v>1060</v>
      </c>
      <c r="B127" s="96" t="s">
        <v>1061</v>
      </c>
      <c r="C127" s="96" t="s">
        <v>1062</v>
      </c>
      <c r="D127" s="156" t="s">
        <v>963</v>
      </c>
      <c r="E127" s="159">
        <v>0.02</v>
      </c>
      <c r="F127" s="53"/>
    </row>
    <row r="128" spans="1:12">
      <c r="A128" s="96" t="s">
        <v>1060</v>
      </c>
      <c r="B128" s="96" t="s">
        <v>1063</v>
      </c>
      <c r="C128" s="96" t="s">
        <v>1064</v>
      </c>
      <c r="D128" s="156" t="s">
        <v>963</v>
      </c>
      <c r="E128" s="159">
        <v>0.02</v>
      </c>
      <c r="F128" s="53"/>
    </row>
    <row r="129" spans="1:6">
      <c r="A129" s="96" t="s">
        <v>1060</v>
      </c>
      <c r="B129" s="96" t="s">
        <v>1065</v>
      </c>
      <c r="C129" s="96" t="s">
        <v>1066</v>
      </c>
      <c r="D129" s="156" t="s">
        <v>963</v>
      </c>
      <c r="E129" s="159">
        <v>0.02</v>
      </c>
      <c r="F129" s="53"/>
    </row>
    <row r="130" spans="1:6">
      <c r="A130" s="96" t="s">
        <v>1060</v>
      </c>
      <c r="B130" s="96" t="s">
        <v>1067</v>
      </c>
      <c r="C130" s="96" t="s">
        <v>1066</v>
      </c>
      <c r="D130" s="156" t="s">
        <v>963</v>
      </c>
      <c r="E130" s="159">
        <v>0.02</v>
      </c>
      <c r="F130" s="53"/>
    </row>
    <row r="131" spans="1:6">
      <c r="A131" s="70" t="s">
        <v>1068</v>
      </c>
      <c r="B131" s="70" t="s">
        <v>1069</v>
      </c>
      <c r="C131" s="70" t="s">
        <v>1070</v>
      </c>
      <c r="D131" s="86" t="s">
        <v>1071</v>
      </c>
      <c r="E131" s="159">
        <v>0.02</v>
      </c>
      <c r="F131" s="53"/>
    </row>
    <row r="132" spans="1:6">
      <c r="A132" s="70" t="s">
        <v>1068</v>
      </c>
      <c r="B132" s="70" t="s">
        <v>1069</v>
      </c>
      <c r="C132" s="70" t="s">
        <v>1072</v>
      </c>
      <c r="D132" s="86" t="s">
        <v>1073</v>
      </c>
      <c r="E132" s="159">
        <v>0.02</v>
      </c>
      <c r="F132" s="53"/>
    </row>
    <row r="133" spans="1:6">
      <c r="A133" s="70" t="s">
        <v>1068</v>
      </c>
      <c r="B133" s="70" t="s">
        <v>1074</v>
      </c>
      <c r="C133" s="70" t="s">
        <v>1075</v>
      </c>
      <c r="D133" s="86" t="s">
        <v>1076</v>
      </c>
      <c r="E133" s="159">
        <v>0.02</v>
      </c>
      <c r="F133" s="53"/>
    </row>
    <row r="134" spans="1:6">
      <c r="A134" s="96" t="s">
        <v>1077</v>
      </c>
      <c r="B134" s="102"/>
      <c r="C134" s="96" t="s">
        <v>1078</v>
      </c>
      <c r="D134" s="156" t="s">
        <v>1079</v>
      </c>
      <c r="E134" s="159">
        <v>0.02</v>
      </c>
      <c r="F134" s="53"/>
    </row>
    <row r="135" spans="1:6">
      <c r="A135" s="96" t="s">
        <v>1077</v>
      </c>
      <c r="B135" s="102"/>
      <c r="C135" s="96" t="s">
        <v>1080</v>
      </c>
      <c r="D135" s="156">
        <v>1</v>
      </c>
      <c r="E135" s="159">
        <v>0.02</v>
      </c>
      <c r="F135" s="53"/>
    </row>
    <row r="136" spans="1:6" ht="26">
      <c r="A136" s="96" t="s">
        <v>1077</v>
      </c>
      <c r="B136" s="102"/>
      <c r="C136" s="96" t="s">
        <v>1081</v>
      </c>
      <c r="D136" s="156" t="s">
        <v>1079</v>
      </c>
      <c r="E136" s="159">
        <v>0.02</v>
      </c>
      <c r="F136" s="53"/>
    </row>
    <row r="137" spans="1:6">
      <c r="A137" s="96" t="s">
        <v>1077</v>
      </c>
      <c r="B137" s="102"/>
      <c r="C137" s="96" t="s">
        <v>1082</v>
      </c>
      <c r="D137" s="156" t="s">
        <v>1079</v>
      </c>
      <c r="E137" s="159">
        <v>0.02</v>
      </c>
      <c r="F137" s="53"/>
    </row>
    <row r="138" spans="1:6" ht="26">
      <c r="A138" s="96" t="s">
        <v>1077</v>
      </c>
      <c r="B138" s="102"/>
      <c r="C138" s="96" t="s">
        <v>1083</v>
      </c>
      <c r="D138" s="156">
        <v>1</v>
      </c>
      <c r="E138" s="159">
        <v>0.02</v>
      </c>
      <c r="F138" s="53"/>
    </row>
    <row r="139" spans="1:6">
      <c r="A139" s="96" t="s">
        <v>1084</v>
      </c>
      <c r="B139" s="102"/>
      <c r="C139" s="96" t="s">
        <v>1085</v>
      </c>
      <c r="D139" s="156">
        <v>1</v>
      </c>
      <c r="E139" s="159">
        <v>0.02</v>
      </c>
      <c r="F139" s="53"/>
    </row>
    <row r="140" spans="1:6" ht="26">
      <c r="A140" s="96" t="s">
        <v>1084</v>
      </c>
      <c r="B140" s="102"/>
      <c r="C140" s="96" t="s">
        <v>1086</v>
      </c>
      <c r="D140" s="156">
        <v>1</v>
      </c>
      <c r="E140" s="159">
        <v>0.02</v>
      </c>
      <c r="F140" s="53"/>
    </row>
    <row r="141" spans="1:6">
      <c r="A141" s="96" t="s">
        <v>1084</v>
      </c>
      <c r="B141" s="102"/>
      <c r="C141" s="96" t="s">
        <v>1087</v>
      </c>
      <c r="D141" s="156" t="s">
        <v>1073</v>
      </c>
      <c r="E141" s="159">
        <v>0.02</v>
      </c>
      <c r="F141" s="53"/>
    </row>
    <row r="142" spans="1:6" ht="26">
      <c r="A142" s="96" t="s">
        <v>1084</v>
      </c>
      <c r="B142" s="102"/>
      <c r="C142" s="96" t="s">
        <v>1088</v>
      </c>
      <c r="D142" s="156" t="s">
        <v>1073</v>
      </c>
      <c r="E142" s="159">
        <v>0.02</v>
      </c>
      <c r="F142" s="53"/>
    </row>
    <row r="143" spans="1:6">
      <c r="A143" s="96" t="s">
        <v>1089</v>
      </c>
      <c r="B143" s="96" t="s">
        <v>819</v>
      </c>
      <c r="C143" s="96" t="s">
        <v>1090</v>
      </c>
      <c r="D143" s="156" t="s">
        <v>1047</v>
      </c>
      <c r="E143" s="159">
        <v>0.02</v>
      </c>
      <c r="F143" s="53"/>
    </row>
    <row r="144" spans="1:6">
      <c r="A144" s="96" t="s">
        <v>1089</v>
      </c>
      <c r="B144" s="96" t="s">
        <v>819</v>
      </c>
      <c r="C144" s="96" t="s">
        <v>1091</v>
      </c>
      <c r="D144" s="156" t="s">
        <v>1047</v>
      </c>
      <c r="E144" s="159">
        <v>0.02</v>
      </c>
      <c r="F144" s="53"/>
    </row>
    <row r="145" spans="1:6">
      <c r="A145" s="96" t="s">
        <v>1089</v>
      </c>
      <c r="B145" s="96" t="s">
        <v>1045</v>
      </c>
      <c r="C145" s="96" t="s">
        <v>1025</v>
      </c>
      <c r="D145" s="156" t="s">
        <v>1047</v>
      </c>
      <c r="E145" s="159">
        <v>0.02</v>
      </c>
      <c r="F145" s="53"/>
    </row>
    <row r="146" spans="1:6">
      <c r="A146" s="96" t="s">
        <v>1089</v>
      </c>
      <c r="B146" s="96" t="s">
        <v>819</v>
      </c>
      <c r="C146" s="96" t="s">
        <v>1092</v>
      </c>
      <c r="D146" s="156" t="s">
        <v>1047</v>
      </c>
      <c r="E146" s="159">
        <v>0.02</v>
      </c>
      <c r="F146" s="53"/>
    </row>
    <row r="147" spans="1:6">
      <c r="A147" s="96" t="s">
        <v>1089</v>
      </c>
      <c r="B147" s="96" t="s">
        <v>1045</v>
      </c>
      <c r="C147" s="96" t="s">
        <v>1024</v>
      </c>
      <c r="D147" s="156" t="s">
        <v>1047</v>
      </c>
      <c r="E147" s="159">
        <v>0.02</v>
      </c>
      <c r="F147" s="53"/>
    </row>
    <row r="148" spans="1:6">
      <c r="A148" s="96" t="s">
        <v>1089</v>
      </c>
      <c r="B148" s="96" t="s">
        <v>819</v>
      </c>
      <c r="C148" s="96" t="s">
        <v>1093</v>
      </c>
      <c r="D148" s="156" t="s">
        <v>1047</v>
      </c>
      <c r="E148" s="159">
        <v>0.02</v>
      </c>
      <c r="F148" s="53"/>
    </row>
    <row r="149" spans="1:6">
      <c r="A149" s="96" t="s">
        <v>1089</v>
      </c>
      <c r="B149" s="96" t="s">
        <v>819</v>
      </c>
      <c r="C149" s="96" t="s">
        <v>1094</v>
      </c>
      <c r="D149" s="156" t="s">
        <v>1047</v>
      </c>
      <c r="E149" s="159">
        <v>0.02</v>
      </c>
      <c r="F149" s="53"/>
    </row>
    <row r="150" spans="1:6">
      <c r="A150" s="96" t="s">
        <v>1089</v>
      </c>
      <c r="B150" s="96" t="s">
        <v>819</v>
      </c>
      <c r="C150" s="96" t="s">
        <v>1095</v>
      </c>
      <c r="D150" s="156" t="s">
        <v>1047</v>
      </c>
      <c r="E150" s="159">
        <v>0.02</v>
      </c>
      <c r="F150" s="53"/>
    </row>
    <row r="151" spans="1:6">
      <c r="A151" s="96" t="s">
        <v>1089</v>
      </c>
      <c r="B151" s="96" t="s">
        <v>1096</v>
      </c>
      <c r="C151" s="96" t="s">
        <v>1096</v>
      </c>
      <c r="D151" s="156" t="s">
        <v>1047</v>
      </c>
      <c r="E151" s="159">
        <v>0.02</v>
      </c>
      <c r="F151" s="53"/>
    </row>
    <row r="152" spans="1:6">
      <c r="A152" s="96" t="s">
        <v>1089</v>
      </c>
      <c r="B152" s="96" t="s">
        <v>819</v>
      </c>
      <c r="C152" s="96" t="s">
        <v>1029</v>
      </c>
      <c r="D152" s="156" t="s">
        <v>1047</v>
      </c>
      <c r="E152" s="159">
        <v>0.02</v>
      </c>
      <c r="F152" s="53"/>
    </row>
    <row r="153" spans="1:6">
      <c r="A153" s="96" t="s">
        <v>1089</v>
      </c>
      <c r="B153" s="96" t="s">
        <v>819</v>
      </c>
      <c r="C153" s="96" t="s">
        <v>1097</v>
      </c>
      <c r="D153" s="156" t="s">
        <v>1047</v>
      </c>
      <c r="E153" s="159">
        <v>0.02</v>
      </c>
      <c r="F153" s="53"/>
    </row>
    <row r="154" spans="1:6">
      <c r="A154" s="96" t="s">
        <v>1089</v>
      </c>
      <c r="B154" s="96" t="s">
        <v>819</v>
      </c>
      <c r="C154" s="96" t="s">
        <v>1098</v>
      </c>
      <c r="D154" s="156" t="s">
        <v>1047</v>
      </c>
      <c r="E154" s="159">
        <v>0.02</v>
      </c>
      <c r="F154" s="53"/>
    </row>
    <row r="155" spans="1:6">
      <c r="A155" s="96" t="s">
        <v>1089</v>
      </c>
      <c r="B155" s="96" t="s">
        <v>819</v>
      </c>
      <c r="C155" s="96" t="s">
        <v>1099</v>
      </c>
      <c r="D155" s="156" t="s">
        <v>1047</v>
      </c>
      <c r="E155" s="159">
        <v>0.02</v>
      </c>
      <c r="F155" s="53"/>
    </row>
    <row r="156" spans="1:6">
      <c r="A156" s="96" t="s">
        <v>1089</v>
      </c>
      <c r="B156" s="96" t="s">
        <v>819</v>
      </c>
      <c r="C156" s="96" t="s">
        <v>1100</v>
      </c>
      <c r="D156" s="156" t="s">
        <v>1047</v>
      </c>
      <c r="E156" s="159">
        <v>0.02</v>
      </c>
      <c r="F156" s="53"/>
    </row>
    <row r="157" spans="1:6">
      <c r="A157" s="97" t="s">
        <v>1089</v>
      </c>
      <c r="B157" s="97" t="s">
        <v>819</v>
      </c>
      <c r="C157" s="97" t="s">
        <v>1028</v>
      </c>
      <c r="D157" s="161" t="s">
        <v>1047</v>
      </c>
      <c r="E157" s="159">
        <v>0.02</v>
      </c>
      <c r="F157" s="53"/>
    </row>
    <row r="158" spans="1:6" ht="12.65" customHeight="1">
      <c r="A158" s="113" t="s">
        <v>1101</v>
      </c>
      <c r="B158" s="113" t="s">
        <v>819</v>
      </c>
      <c r="C158" s="121" t="s">
        <v>1102</v>
      </c>
      <c r="D158" s="164" t="s">
        <v>1103</v>
      </c>
      <c r="E158" s="159">
        <v>0.02</v>
      </c>
      <c r="F158" s="53"/>
    </row>
  </sheetData>
  <hyperlinks>
    <hyperlink ref="A5" r:id="rId1" xr:uid="{00000000-0004-0000-1100-000000000000}"/>
  </hyperlinks>
  <pageMargins left="0.7" right="0.7" top="0.75" bottom="0.75" header="0.3" footer="0.3"/>
  <pageSetup paperSize="3" orientation="landscape" r:id="rId2"/>
  <headerFooter>
    <oddHeader xml:space="preserve">&amp;LVA-180815-UC - MODIFICATION 16
</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0"/>
  </sheetPr>
  <dimension ref="A1:E101"/>
  <sheetViews>
    <sheetView workbookViewId="0">
      <selection activeCell="A5" sqref="A5"/>
    </sheetView>
  </sheetViews>
  <sheetFormatPr defaultColWidth="8.796875" defaultRowHeight="13"/>
  <cols>
    <col min="1" max="1" width="65.69921875" style="288" customWidth="1"/>
    <col min="2" max="2" width="29.19921875" style="296" customWidth="1"/>
    <col min="3" max="3" width="36.69921875" style="349" customWidth="1"/>
    <col min="4" max="4" width="16.296875" style="288" customWidth="1"/>
    <col min="5" max="5" width="13.69921875" style="288" customWidth="1"/>
    <col min="6" max="16384" width="8.796875" style="288"/>
  </cols>
  <sheetData>
    <row r="1" spans="1:4">
      <c r="A1" s="339" t="s">
        <v>1252</v>
      </c>
    </row>
    <row r="2" spans="1:4">
      <c r="A2" s="1073" t="s">
        <v>1104</v>
      </c>
    </row>
    <row r="3" spans="1:4">
      <c r="A3" s="288" t="s">
        <v>1105</v>
      </c>
    </row>
    <row r="4" spans="1:4">
      <c r="A4" s="350" t="s">
        <v>1106</v>
      </c>
    </row>
    <row r="5" spans="1:4">
      <c r="A5" s="353" t="s">
        <v>1107</v>
      </c>
      <c r="D5" s="350"/>
    </row>
    <row r="6" spans="1:4">
      <c r="A6" s="89" t="s">
        <v>1108</v>
      </c>
    </row>
    <row r="7" spans="1:4">
      <c r="A7" s="89"/>
    </row>
    <row r="8" spans="1:4" ht="26">
      <c r="A8" s="354" t="s">
        <v>1109</v>
      </c>
      <c r="B8" s="355" t="s">
        <v>1110</v>
      </c>
      <c r="C8" s="355" t="s">
        <v>1111</v>
      </c>
      <c r="D8" s="354" t="s">
        <v>191</v>
      </c>
    </row>
    <row r="9" spans="1:4">
      <c r="A9" s="356" t="s">
        <v>1112</v>
      </c>
      <c r="B9" s="357"/>
      <c r="C9" s="358"/>
      <c r="D9" s="359"/>
    </row>
    <row r="10" spans="1:4">
      <c r="A10" s="360" t="s">
        <v>1113</v>
      </c>
      <c r="B10" s="361"/>
      <c r="C10" s="362"/>
      <c r="D10" s="362"/>
    </row>
    <row r="11" spans="1:4">
      <c r="A11" s="363" t="s">
        <v>1114</v>
      </c>
      <c r="B11" s="364" t="s">
        <v>1115</v>
      </c>
      <c r="C11" s="365">
        <v>7.0000000000000007E-2</v>
      </c>
      <c r="D11" s="365" t="s">
        <v>198</v>
      </c>
    </row>
    <row r="12" spans="1:4">
      <c r="A12" s="363" t="s">
        <v>1116</v>
      </c>
      <c r="B12" s="364" t="s">
        <v>1115</v>
      </c>
      <c r="C12" s="365">
        <v>7.0000000000000007E-2</v>
      </c>
      <c r="D12" s="365" t="s">
        <v>198</v>
      </c>
    </row>
    <row r="13" spans="1:4">
      <c r="A13" s="363" t="s">
        <v>1117</v>
      </c>
      <c r="B13" s="364" t="s">
        <v>1115</v>
      </c>
      <c r="C13" s="365">
        <v>7.0000000000000007E-2</v>
      </c>
      <c r="D13" s="365" t="s">
        <v>198</v>
      </c>
    </row>
    <row r="14" spans="1:4">
      <c r="A14" s="363" t="s">
        <v>1118</v>
      </c>
      <c r="B14" s="364" t="s">
        <v>1119</v>
      </c>
      <c r="C14" s="365">
        <v>7.0000000000000007E-2</v>
      </c>
      <c r="D14" s="365" t="s">
        <v>198</v>
      </c>
    </row>
    <row r="15" spans="1:4">
      <c r="A15" s="363" t="s">
        <v>1120</v>
      </c>
      <c r="B15" s="364" t="s">
        <v>1115</v>
      </c>
      <c r="C15" s="365">
        <v>7.0000000000000007E-2</v>
      </c>
      <c r="D15" s="365" t="s">
        <v>198</v>
      </c>
    </row>
    <row r="16" spans="1:4">
      <c r="A16" s="366" t="s">
        <v>1121</v>
      </c>
      <c r="B16" s="367"/>
      <c r="C16" s="368"/>
      <c r="D16" s="368"/>
    </row>
    <row r="17" spans="1:5">
      <c r="A17" s="363" t="s">
        <v>1122</v>
      </c>
      <c r="B17" s="364" t="s">
        <v>1115</v>
      </c>
      <c r="C17" s="365">
        <v>7.0000000000000007E-2</v>
      </c>
      <c r="D17" s="365" t="s">
        <v>198</v>
      </c>
    </row>
    <row r="18" spans="1:5">
      <c r="A18" s="363" t="s">
        <v>1123</v>
      </c>
      <c r="B18" s="364" t="s">
        <v>1119</v>
      </c>
      <c r="C18" s="365">
        <v>7.0000000000000007E-2</v>
      </c>
      <c r="D18" s="365" t="s">
        <v>198</v>
      </c>
    </row>
    <row r="19" spans="1:5">
      <c r="A19" s="363" t="s">
        <v>1124</v>
      </c>
      <c r="B19" s="364" t="s">
        <v>1115</v>
      </c>
      <c r="C19" s="365">
        <v>7.0000000000000007E-2</v>
      </c>
      <c r="D19" s="365" t="s">
        <v>198</v>
      </c>
    </row>
    <row r="20" spans="1:5">
      <c r="A20" s="363" t="s">
        <v>1125</v>
      </c>
      <c r="B20" s="364" t="s">
        <v>1119</v>
      </c>
      <c r="C20" s="365">
        <v>7.0000000000000007E-2</v>
      </c>
      <c r="D20" s="365" t="s">
        <v>198</v>
      </c>
    </row>
    <row r="21" spans="1:5">
      <c r="A21" s="356" t="s">
        <v>1126</v>
      </c>
      <c r="B21" s="357"/>
      <c r="C21" s="369"/>
      <c r="D21" s="369"/>
    </row>
    <row r="22" spans="1:5">
      <c r="A22" s="363" t="s">
        <v>1127</v>
      </c>
      <c r="B22" s="364" t="s">
        <v>1128</v>
      </c>
      <c r="C22" s="365">
        <v>7.0000000000000007E-2</v>
      </c>
      <c r="D22" s="365" t="s">
        <v>198</v>
      </c>
    </row>
    <row r="23" spans="1:5">
      <c r="A23" s="363" t="s">
        <v>1129</v>
      </c>
      <c r="B23" s="364" t="s">
        <v>1128</v>
      </c>
      <c r="C23" s="365">
        <v>7.0000000000000007E-2</v>
      </c>
      <c r="D23" s="365" t="s">
        <v>198</v>
      </c>
    </row>
    <row r="24" spans="1:5">
      <c r="A24" s="363" t="s">
        <v>1130</v>
      </c>
      <c r="B24" s="364" t="s">
        <v>1128</v>
      </c>
      <c r="C24" s="365">
        <v>7.0000000000000007E-2</v>
      </c>
      <c r="D24" s="365" t="s">
        <v>198</v>
      </c>
    </row>
    <row r="25" spans="1:5">
      <c r="A25" s="363" t="s">
        <v>1131</v>
      </c>
      <c r="B25" s="364" t="s">
        <v>1115</v>
      </c>
      <c r="C25" s="365">
        <v>7.0000000000000007E-2</v>
      </c>
      <c r="D25" s="365" t="s">
        <v>198</v>
      </c>
    </row>
    <row r="26" spans="1:5">
      <c r="A26" s="363" t="s">
        <v>1132</v>
      </c>
      <c r="B26" s="364" t="s">
        <v>1115</v>
      </c>
      <c r="C26" s="365">
        <v>7.0000000000000007E-2</v>
      </c>
      <c r="D26" s="365" t="s">
        <v>198</v>
      </c>
    </row>
    <row r="27" spans="1:5">
      <c r="A27" s="356" t="s">
        <v>130</v>
      </c>
      <c r="B27" s="357"/>
      <c r="C27" s="369"/>
      <c r="D27" s="368"/>
    </row>
    <row r="28" spans="1:5">
      <c r="A28" s="363" t="s">
        <v>1133</v>
      </c>
      <c r="B28" s="364" t="s">
        <v>1134</v>
      </c>
      <c r="C28" s="365">
        <v>7.0000000000000007E-2</v>
      </c>
    </row>
    <row r="29" spans="1:5">
      <c r="A29" s="363" t="s">
        <v>1135</v>
      </c>
      <c r="B29" s="364" t="s">
        <v>1134</v>
      </c>
      <c r="C29" s="365">
        <v>7.0000000000000007E-2</v>
      </c>
      <c r="D29" s="365" t="s">
        <v>147</v>
      </c>
      <c r="E29" s="351"/>
    </row>
    <row r="30" spans="1:5">
      <c r="A30" s="370" t="s">
        <v>1136</v>
      </c>
      <c r="B30" s="371" t="s">
        <v>1134</v>
      </c>
      <c r="C30" s="365">
        <v>7.0000000000000007E-2</v>
      </c>
    </row>
    <row r="31" spans="1:5">
      <c r="A31" s="372" t="s">
        <v>1137</v>
      </c>
      <c r="B31" s="373"/>
      <c r="C31" s="359"/>
      <c r="D31" s="359"/>
    </row>
    <row r="32" spans="1:5" ht="26">
      <c r="A32" s="363" t="s">
        <v>1138</v>
      </c>
      <c r="B32" s="364" t="s">
        <v>1139</v>
      </c>
      <c r="C32" s="365">
        <v>7.0000000000000007E-2</v>
      </c>
      <c r="D32" s="365" t="s">
        <v>147</v>
      </c>
      <c r="E32" s="285"/>
    </row>
    <row r="33" spans="1:4">
      <c r="A33" s="363" t="s">
        <v>1140</v>
      </c>
      <c r="B33" s="364" t="s">
        <v>1141</v>
      </c>
      <c r="C33" s="365">
        <v>7.0000000000000007E-2</v>
      </c>
      <c r="D33" s="365" t="s">
        <v>147</v>
      </c>
    </row>
    <row r="34" spans="1:4" ht="26">
      <c r="A34" s="363" t="s">
        <v>1142</v>
      </c>
      <c r="B34" s="364" t="s">
        <v>1139</v>
      </c>
      <c r="C34" s="365">
        <v>7.0000000000000007E-2</v>
      </c>
      <c r="D34" s="365" t="s">
        <v>147</v>
      </c>
    </row>
    <row r="35" spans="1:4" ht="26">
      <c r="A35" s="363" t="s">
        <v>1143</v>
      </c>
      <c r="B35" s="364" t="s">
        <v>1139</v>
      </c>
      <c r="C35" s="365">
        <v>7.0000000000000007E-2</v>
      </c>
      <c r="D35" s="365" t="s">
        <v>147</v>
      </c>
    </row>
    <row r="36" spans="1:4" ht="26">
      <c r="A36" s="363" t="s">
        <v>1144</v>
      </c>
      <c r="B36" s="364" t="s">
        <v>1139</v>
      </c>
      <c r="C36" s="365">
        <v>7.0000000000000007E-2</v>
      </c>
      <c r="D36" s="365" t="s">
        <v>147</v>
      </c>
    </row>
    <row r="37" spans="1:4">
      <c r="A37" s="356" t="s">
        <v>1145</v>
      </c>
      <c r="B37" s="357"/>
      <c r="C37" s="369"/>
      <c r="D37" s="368"/>
    </row>
    <row r="38" spans="1:4">
      <c r="A38" s="363" t="s">
        <v>1146</v>
      </c>
      <c r="B38" s="364" t="s">
        <v>1115</v>
      </c>
      <c r="C38" s="365">
        <v>7.0000000000000007E-2</v>
      </c>
      <c r="D38" s="365" t="s">
        <v>147</v>
      </c>
    </row>
    <row r="39" spans="1:4">
      <c r="A39" s="363" t="s">
        <v>1147</v>
      </c>
      <c r="B39" s="364" t="s">
        <v>1115</v>
      </c>
      <c r="C39" s="365">
        <v>7.0000000000000007E-2</v>
      </c>
      <c r="D39" s="365" t="s">
        <v>147</v>
      </c>
    </row>
    <row r="40" spans="1:4">
      <c r="A40" s="363" t="s">
        <v>1148</v>
      </c>
      <c r="B40" s="364" t="s">
        <v>1115</v>
      </c>
      <c r="C40" s="365">
        <v>7.0000000000000007E-2</v>
      </c>
      <c r="D40" s="365" t="s">
        <v>147</v>
      </c>
    </row>
    <row r="41" spans="1:4">
      <c r="A41" s="363" t="s">
        <v>1149</v>
      </c>
      <c r="B41" s="364" t="s">
        <v>1115</v>
      </c>
      <c r="C41" s="365">
        <v>7.0000000000000007E-2</v>
      </c>
      <c r="D41" s="365" t="s">
        <v>147</v>
      </c>
    </row>
    <row r="42" spans="1:4">
      <c r="A42" s="363" t="s">
        <v>1150</v>
      </c>
      <c r="B42" s="364" t="s">
        <v>1128</v>
      </c>
      <c r="C42" s="365">
        <v>7.0000000000000007E-2</v>
      </c>
      <c r="D42" s="365" t="s">
        <v>147</v>
      </c>
    </row>
    <row r="43" spans="1:4">
      <c r="A43" s="363" t="s">
        <v>1151</v>
      </c>
      <c r="B43" s="364" t="s">
        <v>1128</v>
      </c>
      <c r="C43" s="365">
        <v>7.0000000000000007E-2</v>
      </c>
      <c r="D43" s="365" t="s">
        <v>147</v>
      </c>
    </row>
    <row r="44" spans="1:4">
      <c r="A44" s="363" t="s">
        <v>1152</v>
      </c>
      <c r="B44" s="364" t="s">
        <v>1128</v>
      </c>
      <c r="C44" s="365">
        <v>7.0000000000000007E-2</v>
      </c>
      <c r="D44" s="365" t="s">
        <v>147</v>
      </c>
    </row>
    <row r="45" spans="1:4">
      <c r="A45" s="363" t="s">
        <v>1153</v>
      </c>
      <c r="B45" s="364" t="s">
        <v>1128</v>
      </c>
      <c r="C45" s="365">
        <v>7.0000000000000007E-2</v>
      </c>
      <c r="D45" s="365" t="s">
        <v>147</v>
      </c>
    </row>
    <row r="46" spans="1:4">
      <c r="A46" s="363" t="s">
        <v>1154</v>
      </c>
      <c r="B46" s="364" t="s">
        <v>1128</v>
      </c>
      <c r="C46" s="365">
        <v>7.0000000000000007E-2</v>
      </c>
      <c r="D46" s="365" t="s">
        <v>147</v>
      </c>
    </row>
    <row r="47" spans="1:4">
      <c r="A47" s="363" t="s">
        <v>1155</v>
      </c>
      <c r="B47" s="364" t="s">
        <v>1115</v>
      </c>
      <c r="C47" s="365">
        <v>7.0000000000000007E-2</v>
      </c>
      <c r="D47" s="365" t="s">
        <v>147</v>
      </c>
    </row>
    <row r="48" spans="1:4">
      <c r="A48" s="363" t="s">
        <v>1156</v>
      </c>
      <c r="B48" s="364" t="s">
        <v>1115</v>
      </c>
      <c r="C48" s="365">
        <v>7.0000000000000007E-2</v>
      </c>
      <c r="D48" s="365" t="s">
        <v>147</v>
      </c>
    </row>
    <row r="49" spans="1:5">
      <c r="A49" s="363" t="s">
        <v>1157</v>
      </c>
      <c r="B49" s="364" t="s">
        <v>1115</v>
      </c>
      <c r="C49" s="365">
        <v>7.0000000000000007E-2</v>
      </c>
      <c r="D49" s="365" t="s">
        <v>147</v>
      </c>
      <c r="E49" s="352"/>
    </row>
    <row r="50" spans="1:5">
      <c r="A50" s="363" t="s">
        <v>1158</v>
      </c>
      <c r="B50" s="364" t="s">
        <v>1128</v>
      </c>
      <c r="C50" s="365">
        <v>7.0000000000000007E-2</v>
      </c>
      <c r="D50" s="365" t="s">
        <v>147</v>
      </c>
    </row>
    <row r="51" spans="1:5">
      <c r="A51" s="356" t="s">
        <v>1159</v>
      </c>
      <c r="B51" s="357"/>
      <c r="C51" s="369"/>
      <c r="D51" s="369"/>
    </row>
    <row r="52" spans="1:5">
      <c r="A52" s="363" t="s">
        <v>1160</v>
      </c>
      <c r="B52" s="364" t="s">
        <v>1161</v>
      </c>
      <c r="C52" s="365">
        <v>7.0000000000000007E-2</v>
      </c>
      <c r="D52" s="365" t="s">
        <v>147</v>
      </c>
    </row>
    <row r="53" spans="1:5" ht="26">
      <c r="A53" s="363" t="s">
        <v>1162</v>
      </c>
      <c r="B53" s="364" t="s">
        <v>1163</v>
      </c>
      <c r="C53" s="365">
        <v>7.0000000000000007E-2</v>
      </c>
      <c r="D53" s="365" t="s">
        <v>147</v>
      </c>
    </row>
    <row r="54" spans="1:5" ht="26">
      <c r="A54" s="363" t="s">
        <v>1164</v>
      </c>
      <c r="B54" s="364" t="s">
        <v>1163</v>
      </c>
      <c r="C54" s="365">
        <v>7.0000000000000007E-2</v>
      </c>
      <c r="D54" s="365" t="s">
        <v>147</v>
      </c>
    </row>
    <row r="55" spans="1:5" ht="26">
      <c r="A55" s="363" t="s">
        <v>1165</v>
      </c>
      <c r="B55" s="364" t="s">
        <v>1163</v>
      </c>
      <c r="C55" s="365">
        <v>7.0000000000000007E-2</v>
      </c>
      <c r="D55" s="365" t="s">
        <v>147</v>
      </c>
    </row>
    <row r="56" spans="1:5" ht="26">
      <c r="A56" s="363" t="s">
        <v>1166</v>
      </c>
      <c r="B56" s="364" t="s">
        <v>1163</v>
      </c>
      <c r="C56" s="365">
        <v>7.0000000000000007E-2</v>
      </c>
      <c r="D56" s="365" t="s">
        <v>147</v>
      </c>
    </row>
    <row r="57" spans="1:5" ht="17.899999999999999" customHeight="1">
      <c r="A57" s="364" t="s">
        <v>1167</v>
      </c>
      <c r="B57" s="364" t="s">
        <v>1163</v>
      </c>
      <c r="C57" s="365">
        <v>7.0000000000000007E-2</v>
      </c>
      <c r="D57" s="365" t="s">
        <v>147</v>
      </c>
    </row>
    <row r="58" spans="1:5" ht="26">
      <c r="A58" s="363" t="s">
        <v>1168</v>
      </c>
      <c r="B58" s="364" t="s">
        <v>1163</v>
      </c>
      <c r="C58" s="365">
        <v>7.0000000000000007E-2</v>
      </c>
      <c r="D58" s="365" t="s">
        <v>147</v>
      </c>
    </row>
    <row r="59" spans="1:5">
      <c r="A59" s="363" t="s">
        <v>1169</v>
      </c>
      <c r="B59" s="364" t="s">
        <v>1170</v>
      </c>
      <c r="C59" s="365">
        <v>7.0000000000000007E-2</v>
      </c>
      <c r="D59" s="365" t="s">
        <v>147</v>
      </c>
    </row>
    <row r="60" spans="1:5" ht="26">
      <c r="A60" s="363" t="s">
        <v>1171</v>
      </c>
      <c r="B60" s="364" t="s">
        <v>1172</v>
      </c>
      <c r="C60" s="365">
        <v>7.0000000000000007E-2</v>
      </c>
      <c r="D60" s="365" t="s">
        <v>147</v>
      </c>
    </row>
    <row r="61" spans="1:5" ht="26">
      <c r="A61" s="363" t="s">
        <v>1173</v>
      </c>
      <c r="B61" s="364" t="s">
        <v>1172</v>
      </c>
      <c r="C61" s="365">
        <v>7.0000000000000007E-2</v>
      </c>
      <c r="D61" s="365" t="s">
        <v>147</v>
      </c>
    </row>
    <row r="62" spans="1:5" ht="26">
      <c r="A62" s="363" t="s">
        <v>1174</v>
      </c>
      <c r="B62" s="364" t="s">
        <v>1172</v>
      </c>
      <c r="C62" s="365">
        <v>7.0000000000000007E-2</v>
      </c>
      <c r="D62" s="365" t="s">
        <v>147</v>
      </c>
    </row>
    <row r="63" spans="1:5" ht="26">
      <c r="A63" s="363" t="s">
        <v>1175</v>
      </c>
      <c r="B63" s="364" t="s">
        <v>1172</v>
      </c>
      <c r="C63" s="365">
        <v>7.0000000000000007E-2</v>
      </c>
      <c r="D63" s="365" t="s">
        <v>147</v>
      </c>
    </row>
    <row r="64" spans="1:5" ht="26">
      <c r="A64" s="363" t="s">
        <v>1176</v>
      </c>
      <c r="B64" s="364" t="s">
        <v>1172</v>
      </c>
      <c r="C64" s="365">
        <v>7.0000000000000007E-2</v>
      </c>
      <c r="D64" s="365" t="s">
        <v>147</v>
      </c>
    </row>
    <row r="65" spans="1:4" ht="26">
      <c r="A65" s="363" t="s">
        <v>1177</v>
      </c>
      <c r="B65" s="364" t="s">
        <v>1139</v>
      </c>
      <c r="C65" s="365">
        <v>7.0000000000000007E-2</v>
      </c>
      <c r="D65" s="365" t="s">
        <v>147</v>
      </c>
    </row>
    <row r="66" spans="1:4" ht="26">
      <c r="A66" s="363" t="s">
        <v>1143</v>
      </c>
      <c r="B66" s="364" t="s">
        <v>1139</v>
      </c>
      <c r="C66" s="365">
        <v>7.0000000000000007E-2</v>
      </c>
      <c r="D66" s="365" t="s">
        <v>147</v>
      </c>
    </row>
    <row r="67" spans="1:4">
      <c r="A67" s="356" t="s">
        <v>1178</v>
      </c>
      <c r="B67" s="357"/>
      <c r="C67" s="369"/>
      <c r="D67" s="369"/>
    </row>
    <row r="68" spans="1:4">
      <c r="A68" s="363" t="s">
        <v>1179</v>
      </c>
      <c r="B68" s="364" t="s">
        <v>1180</v>
      </c>
      <c r="C68" s="365">
        <v>7.0000000000000007E-2</v>
      </c>
      <c r="D68" s="365" t="s">
        <v>147</v>
      </c>
    </row>
    <row r="69" spans="1:4">
      <c r="A69" s="363" t="s">
        <v>1181</v>
      </c>
      <c r="B69" s="364" t="s">
        <v>1180</v>
      </c>
      <c r="C69" s="365">
        <v>7.0000000000000007E-2</v>
      </c>
      <c r="D69" s="365" t="s">
        <v>147</v>
      </c>
    </row>
    <row r="70" spans="1:4" ht="26">
      <c r="A70" s="363" t="s">
        <v>1182</v>
      </c>
      <c r="B70" s="364" t="s">
        <v>1183</v>
      </c>
      <c r="C70" s="365">
        <v>7.0000000000000007E-2</v>
      </c>
      <c r="D70" s="365" t="s">
        <v>147</v>
      </c>
    </row>
    <row r="71" spans="1:4" ht="26">
      <c r="A71" s="363" t="s">
        <v>1184</v>
      </c>
      <c r="B71" s="364" t="s">
        <v>1183</v>
      </c>
      <c r="C71" s="365">
        <v>7.0000000000000007E-2</v>
      </c>
      <c r="D71" s="365" t="s">
        <v>147</v>
      </c>
    </row>
    <row r="72" spans="1:4">
      <c r="A72" s="356" t="s">
        <v>1185</v>
      </c>
      <c r="B72" s="357"/>
      <c r="C72" s="369"/>
      <c r="D72" s="369"/>
    </row>
    <row r="73" spans="1:4">
      <c r="A73" s="363" t="s">
        <v>1186</v>
      </c>
      <c r="B73" s="364" t="s">
        <v>1115</v>
      </c>
      <c r="C73" s="365">
        <v>7.0000000000000007E-2</v>
      </c>
      <c r="D73" s="365" t="s">
        <v>147</v>
      </c>
    </row>
    <row r="74" spans="1:4">
      <c r="A74" s="363" t="s">
        <v>1187</v>
      </c>
      <c r="B74" s="364" t="s">
        <v>1115</v>
      </c>
      <c r="C74" s="365">
        <v>7.0000000000000007E-2</v>
      </c>
      <c r="D74" s="365" t="s">
        <v>147</v>
      </c>
    </row>
    <row r="75" spans="1:4">
      <c r="A75" s="363" t="s">
        <v>819</v>
      </c>
      <c r="B75" s="364" t="s">
        <v>1115</v>
      </c>
      <c r="C75" s="365">
        <v>7.0000000000000007E-2</v>
      </c>
      <c r="D75" s="365" t="s">
        <v>147</v>
      </c>
    </row>
    <row r="76" spans="1:4">
      <c r="A76" s="363" t="s">
        <v>1188</v>
      </c>
      <c r="B76" s="364" t="s">
        <v>1115</v>
      </c>
      <c r="C76" s="365">
        <v>7.0000000000000007E-2</v>
      </c>
      <c r="D76" s="365" t="s">
        <v>147</v>
      </c>
    </row>
    <row r="77" spans="1:4">
      <c r="A77" s="363" t="s">
        <v>1189</v>
      </c>
      <c r="B77" s="364" t="s">
        <v>1115</v>
      </c>
      <c r="C77" s="365">
        <v>7.0000000000000007E-2</v>
      </c>
      <c r="D77" s="365" t="s">
        <v>147</v>
      </c>
    </row>
    <row r="78" spans="1:4">
      <c r="A78" s="363" t="s">
        <v>1190</v>
      </c>
      <c r="B78" s="364" t="s">
        <v>1115</v>
      </c>
      <c r="C78" s="365">
        <v>7.0000000000000007E-2</v>
      </c>
      <c r="D78" s="365" t="s">
        <v>147</v>
      </c>
    </row>
    <row r="79" spans="1:4">
      <c r="A79" s="356" t="s">
        <v>1191</v>
      </c>
      <c r="B79" s="357"/>
      <c r="C79" s="358"/>
      <c r="D79" s="374"/>
    </row>
    <row r="80" spans="1:4" ht="26">
      <c r="A80" s="375" t="s">
        <v>956</v>
      </c>
      <c r="B80" s="364" t="s">
        <v>1139</v>
      </c>
      <c r="C80" s="365">
        <v>7.0000000000000007E-2</v>
      </c>
      <c r="D80" s="365" t="s">
        <v>147</v>
      </c>
    </row>
    <row r="81" spans="1:4">
      <c r="A81" s="363" t="s">
        <v>1192</v>
      </c>
      <c r="B81" s="364" t="s">
        <v>1193</v>
      </c>
      <c r="C81" s="365">
        <v>7.0000000000000007E-2</v>
      </c>
      <c r="D81" s="365" t="s">
        <v>147</v>
      </c>
    </row>
    <row r="82" spans="1:4">
      <c r="A82" s="363" t="s">
        <v>1194</v>
      </c>
      <c r="B82" s="364" t="s">
        <v>1195</v>
      </c>
      <c r="C82" s="365">
        <v>7.0000000000000007E-2</v>
      </c>
      <c r="D82" s="365" t="s">
        <v>147</v>
      </c>
    </row>
    <row r="83" spans="1:4">
      <c r="A83" s="356" t="s">
        <v>1196</v>
      </c>
      <c r="B83" s="357"/>
      <c r="C83" s="358"/>
      <c r="D83" s="374"/>
    </row>
    <row r="84" spans="1:4">
      <c r="A84" s="363" t="s">
        <v>819</v>
      </c>
      <c r="B84" s="364" t="s">
        <v>1115</v>
      </c>
      <c r="C84" s="365">
        <v>7.0000000000000007E-2</v>
      </c>
      <c r="D84" s="365" t="s">
        <v>147</v>
      </c>
    </row>
    <row r="85" spans="1:4">
      <c r="A85" s="363" t="s">
        <v>1197</v>
      </c>
      <c r="B85" s="364" t="s">
        <v>1115</v>
      </c>
      <c r="C85" s="365">
        <v>7.0000000000000007E-2</v>
      </c>
      <c r="D85" s="365" t="s">
        <v>147</v>
      </c>
    </row>
    <row r="86" spans="1:4">
      <c r="A86" s="363" t="s">
        <v>1198</v>
      </c>
      <c r="B86" s="364" t="s">
        <v>1115</v>
      </c>
      <c r="C86" s="365">
        <v>7.0000000000000007E-2</v>
      </c>
      <c r="D86" s="365" t="s">
        <v>147</v>
      </c>
    </row>
    <row r="87" spans="1:4">
      <c r="A87" s="356" t="s">
        <v>1199</v>
      </c>
      <c r="B87" s="357"/>
      <c r="C87" s="358"/>
      <c r="D87" s="374"/>
    </row>
    <row r="88" spans="1:4">
      <c r="A88" s="363" t="s">
        <v>1200</v>
      </c>
      <c r="B88" s="364" t="s">
        <v>1201</v>
      </c>
      <c r="C88" s="365">
        <v>7.0000000000000007E-2</v>
      </c>
      <c r="D88" s="365" t="s">
        <v>147</v>
      </c>
    </row>
    <row r="89" spans="1:4">
      <c r="A89" s="363" t="s">
        <v>1202</v>
      </c>
      <c r="B89" s="364" t="s">
        <v>1201</v>
      </c>
      <c r="C89" s="365">
        <v>7.0000000000000007E-2</v>
      </c>
      <c r="D89" s="365" t="s">
        <v>147</v>
      </c>
    </row>
    <row r="90" spans="1:4">
      <c r="A90" s="363" t="s">
        <v>1203</v>
      </c>
      <c r="B90" s="364" t="s">
        <v>1204</v>
      </c>
      <c r="C90" s="365">
        <v>7.0000000000000007E-2</v>
      </c>
      <c r="D90" s="365" t="s">
        <v>147</v>
      </c>
    </row>
    <row r="91" spans="1:4">
      <c r="A91" s="356" t="s">
        <v>1205</v>
      </c>
      <c r="B91" s="357"/>
      <c r="C91" s="358"/>
      <c r="D91" s="374"/>
    </row>
    <row r="92" spans="1:4">
      <c r="A92" s="363" t="s">
        <v>1206</v>
      </c>
      <c r="B92" s="364" t="s">
        <v>1204</v>
      </c>
      <c r="C92" s="365">
        <v>7.0000000000000007E-2</v>
      </c>
      <c r="D92" s="365" t="s">
        <v>147</v>
      </c>
    </row>
    <row r="93" spans="1:4">
      <c r="A93" s="363" t="s">
        <v>1207</v>
      </c>
      <c r="B93" s="364" t="s">
        <v>1201</v>
      </c>
      <c r="C93" s="365">
        <v>7.0000000000000007E-2</v>
      </c>
      <c r="D93" s="365" t="s">
        <v>147</v>
      </c>
    </row>
    <row r="94" spans="1:4">
      <c r="A94" s="356" t="s">
        <v>1208</v>
      </c>
      <c r="B94" s="357"/>
      <c r="C94" s="358"/>
      <c r="D94" s="374"/>
    </row>
    <row r="95" spans="1:4">
      <c r="A95" s="363" t="s">
        <v>1209</v>
      </c>
      <c r="B95" s="364" t="s">
        <v>875</v>
      </c>
      <c r="C95" s="376" t="s">
        <v>1210</v>
      </c>
    </row>
    <row r="96" spans="1:4">
      <c r="A96" s="363" t="s">
        <v>1211</v>
      </c>
      <c r="B96" s="364" t="s">
        <v>875</v>
      </c>
      <c r="C96" s="376" t="s">
        <v>1210</v>
      </c>
    </row>
    <row r="97" spans="1:3">
      <c r="A97" s="363" t="s">
        <v>1212</v>
      </c>
      <c r="B97" s="364" t="s">
        <v>875</v>
      </c>
      <c r="C97" s="376" t="s">
        <v>1210</v>
      </c>
    </row>
    <row r="98" spans="1:3">
      <c r="A98" s="363" t="s">
        <v>1213</v>
      </c>
      <c r="B98" s="364" t="s">
        <v>875</v>
      </c>
      <c r="C98" s="376" t="s">
        <v>1210</v>
      </c>
    </row>
    <row r="99" spans="1:3">
      <c r="A99" s="363" t="s">
        <v>1214</v>
      </c>
      <c r="B99" s="364" t="s">
        <v>875</v>
      </c>
      <c r="C99" s="376" t="s">
        <v>1210</v>
      </c>
    </row>
    <row r="101" spans="1:3">
      <c r="A101" s="89"/>
    </row>
  </sheetData>
  <hyperlinks>
    <hyperlink ref="A5" r:id="rId1" display="https://www.oracle.com/cloud/compute/pricing.html" xr:uid="{00000000-0004-0000-1200-000000000000}"/>
  </hyperlinks>
  <pageMargins left="0.7" right="0.7" top="0.75" bottom="0.75" header="0.3" footer="0.3"/>
  <pageSetup paperSize="3" orientation="landscape" r:id="rId2"/>
  <headerFooter>
    <oddHeader>&amp;LVA-180815-UC - MOD. 6</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E14"/>
  <sheetViews>
    <sheetView workbookViewId="0">
      <selection activeCell="B5" sqref="B5"/>
    </sheetView>
  </sheetViews>
  <sheetFormatPr defaultRowHeight="13"/>
  <cols>
    <col min="2" max="2" width="47.69921875" customWidth="1"/>
    <col min="3" max="3" width="46.796875" customWidth="1"/>
    <col min="4" max="4" width="17.296875" customWidth="1"/>
    <col min="5" max="5" width="16.796875" customWidth="1"/>
  </cols>
  <sheetData>
    <row r="1" spans="2:5">
      <c r="B1" s="339" t="s">
        <v>1252</v>
      </c>
    </row>
    <row r="2" spans="2:5" ht="20">
      <c r="B2" s="1365" t="s">
        <v>1215</v>
      </c>
      <c r="C2" s="1365"/>
      <c r="D2" s="1365"/>
      <c r="E2" s="1365"/>
    </row>
    <row r="3" spans="2:5">
      <c r="B3" s="188"/>
      <c r="C3" s="340"/>
    </row>
    <row r="4" spans="2:5" ht="13.5" thickBot="1"/>
    <row r="5" spans="2:5" ht="30.5" thickBot="1">
      <c r="B5" s="341" t="s">
        <v>1216</v>
      </c>
      <c r="C5" s="342" t="s">
        <v>1217</v>
      </c>
      <c r="D5" s="343" t="s">
        <v>1218</v>
      </c>
      <c r="E5" s="343" t="s">
        <v>1219</v>
      </c>
    </row>
    <row r="6" spans="2:5" ht="16" thickBot="1">
      <c r="B6" s="344" t="s">
        <v>1220</v>
      </c>
      <c r="C6" s="345" t="s">
        <v>1221</v>
      </c>
      <c r="D6" s="346" t="s">
        <v>1222</v>
      </c>
      <c r="E6" s="347">
        <v>9.25</v>
      </c>
    </row>
    <row r="7" spans="2:5" ht="16" thickBot="1">
      <c r="B7" s="344" t="s">
        <v>1223</v>
      </c>
      <c r="C7" s="345" t="s">
        <v>1224</v>
      </c>
      <c r="D7" s="346" t="s">
        <v>1222</v>
      </c>
      <c r="E7" s="347">
        <v>1.65</v>
      </c>
    </row>
    <row r="9" spans="2:5" ht="87" customHeight="1">
      <c r="B9" s="1364" t="s">
        <v>1225</v>
      </c>
      <c r="C9" s="1364"/>
      <c r="D9" s="1364"/>
      <c r="E9" s="1364"/>
    </row>
    <row r="10" spans="2:5" ht="49.5" customHeight="1">
      <c r="B10" s="1364" t="s">
        <v>1226</v>
      </c>
      <c r="C10" s="1364"/>
      <c r="D10" s="1364"/>
      <c r="E10" s="1364"/>
    </row>
    <row r="11" spans="2:5" ht="54" customHeight="1">
      <c r="B11" s="1364" t="s">
        <v>1227</v>
      </c>
      <c r="C11" s="1364"/>
      <c r="D11" s="1364"/>
      <c r="E11" s="1364"/>
    </row>
    <row r="12" spans="2:5" ht="15.5">
      <c r="B12" s="1364" t="s">
        <v>1228</v>
      </c>
      <c r="C12" s="1364"/>
      <c r="D12" s="1364"/>
      <c r="E12" s="1364"/>
    </row>
    <row r="13" spans="2:5">
      <c r="B13" s="184"/>
      <c r="C13" s="184"/>
      <c r="D13" s="184"/>
      <c r="E13" s="184"/>
    </row>
    <row r="14" spans="2:5">
      <c r="B14" s="184"/>
      <c r="C14" s="184"/>
      <c r="D14" s="184"/>
      <c r="E14" s="184"/>
    </row>
  </sheetData>
  <mergeCells count="5">
    <mergeCell ref="B9:E9"/>
    <mergeCell ref="B10:E10"/>
    <mergeCell ref="B2:E2"/>
    <mergeCell ref="B11:E11"/>
    <mergeCell ref="B12:E12"/>
  </mergeCells>
  <pageMargins left="0.7" right="0.7" top="0.75" bottom="0.75" header="0.3" footer="0.3"/>
  <pageSetup paperSize="3" orientation="landscape" r:id="rId1"/>
  <headerFooter>
    <oddHeader>&amp;LVA-180815-UC - MOD. 6</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T12"/>
  <sheetViews>
    <sheetView zoomScale="80" zoomScaleNormal="80" workbookViewId="0">
      <selection activeCell="D3" sqref="D3"/>
    </sheetView>
  </sheetViews>
  <sheetFormatPr defaultColWidth="9.296875" defaultRowHeight="12.5"/>
  <cols>
    <col min="1" max="1" width="3.19921875" style="10" customWidth="1"/>
    <col min="2" max="3" width="4.69921875" style="10" customWidth="1"/>
    <col min="4" max="4" width="64.69921875" style="10" customWidth="1"/>
    <col min="5" max="5" width="16.19921875" style="30" bestFit="1" customWidth="1"/>
    <col min="6" max="10" width="12.796875" style="30" customWidth="1"/>
    <col min="11" max="11" width="13.796875" style="30" customWidth="1"/>
    <col min="12" max="13" width="5.296875" style="30" customWidth="1"/>
    <col min="14" max="15" width="12.796875" style="30" customWidth="1"/>
    <col min="16" max="17" width="5.296875" style="30" customWidth="1"/>
    <col min="18" max="19" width="12.796875" style="30" customWidth="1"/>
    <col min="20" max="16384" width="9.296875" style="10"/>
  </cols>
  <sheetData>
    <row r="1" spans="1:20" s="44" customFormat="1" ht="13">
      <c r="A1" s="29" t="s">
        <v>1252</v>
      </c>
      <c r="B1" s="10"/>
      <c r="C1" s="10"/>
      <c r="D1" s="10"/>
      <c r="E1" s="30"/>
      <c r="F1" s="30"/>
      <c r="G1" s="30"/>
      <c r="H1" s="30"/>
      <c r="I1" s="30"/>
      <c r="J1" s="30"/>
      <c r="K1" s="30"/>
      <c r="L1" s="30"/>
      <c r="M1" s="30"/>
      <c r="N1" s="30"/>
      <c r="O1" s="30"/>
      <c r="P1" s="30"/>
      <c r="Q1" s="30"/>
      <c r="R1" s="30"/>
      <c r="S1" s="30"/>
    </row>
    <row r="2" spans="1:20" s="44" customFormat="1" ht="18">
      <c r="B2" s="1366" t="s">
        <v>230</v>
      </c>
      <c r="C2" s="1366"/>
      <c r="D2" s="1366"/>
      <c r="E2" s="1366"/>
      <c r="F2" s="1366"/>
      <c r="G2" s="1366"/>
      <c r="H2" s="1366"/>
      <c r="I2" s="1366"/>
      <c r="J2" s="1366"/>
      <c r="K2" s="1366"/>
      <c r="L2" s="1366"/>
      <c r="M2" s="1366"/>
      <c r="N2" s="1366"/>
      <c r="O2" s="1366"/>
      <c r="P2" s="1366"/>
      <c r="Q2" s="1366"/>
      <c r="R2" s="1366"/>
      <c r="S2" s="1366"/>
    </row>
    <row r="3" spans="1:20" s="44" customFormat="1" ht="18">
      <c r="B3" s="11"/>
      <c r="C3" s="12"/>
      <c r="D3" s="40"/>
      <c r="E3" s="30"/>
      <c r="F3" s="30"/>
      <c r="G3" s="30"/>
      <c r="H3" s="30"/>
      <c r="I3" s="30"/>
      <c r="J3" s="30"/>
      <c r="K3" s="30"/>
      <c r="L3" s="30"/>
      <c r="M3" s="30"/>
      <c r="N3" s="30"/>
      <c r="O3" s="30"/>
      <c r="P3" s="30"/>
      <c r="Q3" s="30"/>
      <c r="R3" s="30"/>
      <c r="S3" s="30"/>
    </row>
    <row r="4" spans="1:20" s="44" customFormat="1" ht="18">
      <c r="B4" s="11"/>
      <c r="C4" s="12"/>
      <c r="D4" s="40"/>
      <c r="E4" s="30"/>
      <c r="F4" s="30"/>
      <c r="G4" s="30"/>
      <c r="H4" s="30"/>
      <c r="I4" s="30"/>
      <c r="J4" s="30"/>
      <c r="K4" s="30"/>
      <c r="L4" s="30"/>
      <c r="M4" s="30"/>
      <c r="N4" s="1367" t="s">
        <v>189</v>
      </c>
      <c r="O4" s="1367"/>
      <c r="P4" s="30"/>
      <c r="Q4" s="30"/>
      <c r="R4" s="1367" t="s">
        <v>190</v>
      </c>
      <c r="S4" s="1367"/>
    </row>
    <row r="5" spans="1:20" s="44" customFormat="1" ht="32.25" customHeight="1">
      <c r="B5" s="1368" t="s">
        <v>30</v>
      </c>
      <c r="C5" s="1368"/>
      <c r="D5" s="1368"/>
      <c r="E5" s="34" t="s">
        <v>191</v>
      </c>
      <c r="F5" s="34" t="s">
        <v>31</v>
      </c>
      <c r="G5" s="34" t="s">
        <v>32</v>
      </c>
      <c r="H5" s="34" t="s">
        <v>33</v>
      </c>
      <c r="I5" s="34" t="s">
        <v>34</v>
      </c>
      <c r="J5" s="34" t="s">
        <v>35</v>
      </c>
      <c r="K5" s="34" t="s">
        <v>36</v>
      </c>
      <c r="L5" s="38"/>
      <c r="M5" s="38"/>
      <c r="N5" s="39" t="s">
        <v>38</v>
      </c>
      <c r="O5" s="39" t="s">
        <v>39</v>
      </c>
      <c r="P5" s="38"/>
      <c r="Q5" s="38"/>
      <c r="R5" s="39" t="s">
        <v>41</v>
      </c>
      <c r="S5" s="39" t="s">
        <v>42</v>
      </c>
    </row>
    <row r="6" spans="1:20" s="44" customFormat="1" ht="13" thickBot="1">
      <c r="B6" s="10"/>
      <c r="C6" s="10"/>
      <c r="D6" s="10"/>
      <c r="E6" s="30"/>
      <c r="F6" s="30"/>
      <c r="G6" s="30"/>
      <c r="H6" s="30"/>
      <c r="I6" s="30"/>
      <c r="J6" s="30"/>
      <c r="K6" s="30"/>
      <c r="L6" s="30"/>
      <c r="M6" s="30"/>
      <c r="N6" s="30"/>
      <c r="O6" s="30"/>
      <c r="P6" s="30"/>
      <c r="Q6" s="30"/>
      <c r="R6" s="30"/>
      <c r="S6" s="30"/>
    </row>
    <row r="7" spans="1:20" s="42" customFormat="1" ht="14.5" thickBot="1">
      <c r="A7" s="44"/>
      <c r="B7" s="189" t="s">
        <v>1229</v>
      </c>
      <c r="C7" s="189"/>
      <c r="D7" s="190"/>
      <c r="E7" s="191"/>
      <c r="F7" s="186"/>
      <c r="G7" s="186"/>
      <c r="H7" s="186"/>
      <c r="I7" s="186"/>
      <c r="J7" s="186"/>
      <c r="K7" s="186"/>
      <c r="L7" s="30"/>
      <c r="M7" s="30"/>
      <c r="N7" s="30"/>
      <c r="O7" s="30"/>
      <c r="P7" s="30"/>
      <c r="Q7" s="30"/>
      <c r="R7" s="30"/>
      <c r="S7" s="30"/>
      <c r="T7" s="44"/>
    </row>
    <row r="8" spans="1:20" s="42" customFormat="1">
      <c r="A8" s="44"/>
      <c r="B8" s="10"/>
      <c r="C8" s="10"/>
      <c r="D8" s="192" t="s">
        <v>1230</v>
      </c>
      <c r="E8" s="9" t="s">
        <v>1221</v>
      </c>
      <c r="F8" s="183">
        <v>0</v>
      </c>
      <c r="G8" s="183">
        <v>672</v>
      </c>
      <c r="H8" s="183">
        <v>1824</v>
      </c>
      <c r="I8" s="183">
        <v>1824</v>
      </c>
      <c r="J8" s="183">
        <v>1824</v>
      </c>
      <c r="K8" s="183">
        <v>1824</v>
      </c>
      <c r="L8" s="51"/>
      <c r="M8" s="51"/>
      <c r="N8" s="183"/>
      <c r="O8" s="183"/>
      <c r="P8" s="30"/>
      <c r="Q8" s="30"/>
      <c r="R8" s="30"/>
      <c r="S8" s="30"/>
      <c r="T8" s="44"/>
    </row>
    <row r="9" spans="1:20" s="42" customFormat="1">
      <c r="A9" s="44"/>
      <c r="B9" s="10"/>
      <c r="C9" s="10"/>
      <c r="D9" s="192" t="s">
        <v>1231</v>
      </c>
      <c r="E9" s="9" t="s">
        <v>1224</v>
      </c>
      <c r="F9" s="183">
        <v>0</v>
      </c>
      <c r="G9" s="183">
        <v>21504</v>
      </c>
      <c r="H9" s="183">
        <v>58368</v>
      </c>
      <c r="I9" s="183">
        <v>58368</v>
      </c>
      <c r="J9" s="183">
        <v>58368</v>
      </c>
      <c r="K9" s="183">
        <v>58368</v>
      </c>
      <c r="L9" s="51"/>
      <c r="M9" s="51"/>
      <c r="N9" s="183"/>
      <c r="O9" s="183"/>
      <c r="P9" s="30"/>
      <c r="Q9" s="30"/>
      <c r="R9" s="30"/>
      <c r="S9" s="30"/>
      <c r="T9" s="44"/>
    </row>
    <row r="11" spans="1:20">
      <c r="D11" s="1369" t="s">
        <v>1232</v>
      </c>
    </row>
    <row r="12" spans="1:20">
      <c r="D12" s="1369"/>
    </row>
  </sheetData>
  <mergeCells count="5">
    <mergeCell ref="B2:S2"/>
    <mergeCell ref="N4:O4"/>
    <mergeCell ref="R4:S4"/>
    <mergeCell ref="B5:D5"/>
    <mergeCell ref="D11:D12"/>
  </mergeCells>
  <pageMargins left="0.7" right="0.7" top="0.75" bottom="0.75" header="0.3" footer="0.3"/>
  <pageSetup paperSize="3" fitToHeight="0" orientation="landscape" r:id="rId1"/>
  <headerFooter>
    <oddHeader>&amp;LVA-180815-UC - MOD. &amp;KFF00007</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U19"/>
  <sheetViews>
    <sheetView workbookViewId="0">
      <selection activeCell="D11" sqref="D11"/>
    </sheetView>
  </sheetViews>
  <sheetFormatPr defaultColWidth="9.296875" defaultRowHeight="12.5"/>
  <cols>
    <col min="1" max="1" width="3.19921875" style="10" customWidth="1"/>
    <col min="2" max="2" width="12.296875" style="10" customWidth="1"/>
    <col min="3" max="3" width="6.296875" style="10" customWidth="1"/>
    <col min="4" max="4" width="77.796875" style="10" customWidth="1"/>
    <col min="5" max="5" width="12.796875" style="10" customWidth="1"/>
    <col min="6" max="6" width="20.796875" style="10" customWidth="1"/>
    <col min="7" max="11" width="21.69921875" style="10" customWidth="1"/>
    <col min="12" max="12" width="22.296875" style="10" customWidth="1"/>
    <col min="13" max="13" width="6.69921875" style="10" customWidth="1"/>
    <col min="14" max="15" width="21.69921875" style="10" customWidth="1"/>
    <col min="16" max="16" width="22.19921875" style="10" bestFit="1" customWidth="1"/>
    <col min="17" max="17" width="5.296875" style="10" customWidth="1"/>
    <col min="18" max="19" width="21.69921875" style="10" customWidth="1"/>
    <col min="20" max="20" width="22.19921875" style="10" bestFit="1" customWidth="1"/>
    <col min="21" max="21" width="9.296875" style="10"/>
    <col min="22" max="22" width="19" style="10" customWidth="1"/>
    <col min="23" max="16384" width="9.296875" style="10"/>
  </cols>
  <sheetData>
    <row r="1" spans="1:21" ht="13">
      <c r="A1" s="29" t="s">
        <v>1252</v>
      </c>
    </row>
    <row r="2" spans="1:21" s="44" customFormat="1" ht="18">
      <c r="B2" s="1366" t="s">
        <v>29</v>
      </c>
      <c r="C2" s="1366"/>
      <c r="D2" s="1366"/>
      <c r="E2" s="1366"/>
      <c r="F2" s="1366"/>
      <c r="G2" s="1366"/>
      <c r="H2" s="1366"/>
      <c r="I2" s="1366"/>
      <c r="J2" s="1366"/>
      <c r="K2" s="1366"/>
      <c r="L2" s="1366"/>
      <c r="M2" s="1140"/>
      <c r="N2" s="1140"/>
      <c r="O2" s="1140"/>
      <c r="P2" s="1140"/>
      <c r="Q2" s="10"/>
      <c r="R2" s="1140"/>
      <c r="S2" s="1140"/>
      <c r="T2" s="10"/>
      <c r="U2" s="10"/>
    </row>
    <row r="3" spans="1:21" s="44" customFormat="1" ht="18">
      <c r="B3" s="11"/>
      <c r="C3" s="12"/>
      <c r="D3" s="40"/>
      <c r="E3" s="40"/>
      <c r="F3" s="10"/>
      <c r="G3" s="10"/>
      <c r="H3" s="10"/>
      <c r="I3" s="10"/>
      <c r="J3" s="10"/>
      <c r="K3" s="10"/>
      <c r="L3" s="10"/>
      <c r="M3" s="10"/>
      <c r="N3" s="10"/>
      <c r="O3" s="10"/>
      <c r="P3" s="10"/>
      <c r="Q3" s="10"/>
      <c r="R3" s="10"/>
      <c r="S3" s="10"/>
      <c r="T3" s="10"/>
      <c r="U3" s="10"/>
    </row>
    <row r="4" spans="1:21" s="44" customFormat="1" ht="47.25" customHeight="1">
      <c r="B4" s="1368" t="s">
        <v>30</v>
      </c>
      <c r="C4" s="1368"/>
      <c r="D4" s="1368"/>
      <c r="E4" s="1141"/>
      <c r="F4" s="1141" t="s">
        <v>31</v>
      </c>
      <c r="G4" s="1141" t="s">
        <v>32</v>
      </c>
      <c r="H4" s="1141" t="s">
        <v>33</v>
      </c>
      <c r="I4" s="1141" t="s">
        <v>34</v>
      </c>
      <c r="J4" s="1141" t="s">
        <v>35</v>
      </c>
      <c r="K4" s="1141" t="s">
        <v>36</v>
      </c>
      <c r="L4" s="1141" t="s">
        <v>37</v>
      </c>
      <c r="M4" s="10"/>
      <c r="N4" s="1141" t="s">
        <v>38</v>
      </c>
      <c r="O4" s="1141" t="s">
        <v>39</v>
      </c>
      <c r="P4" s="1141" t="s">
        <v>40</v>
      </c>
      <c r="Q4" s="43"/>
      <c r="R4" s="1141" t="s">
        <v>41</v>
      </c>
      <c r="S4" s="1141" t="s">
        <v>42</v>
      </c>
      <c r="T4" s="1141" t="s">
        <v>43</v>
      </c>
      <c r="U4" s="10"/>
    </row>
    <row r="5" spans="1:21" s="44" customFormat="1" ht="13" thickBot="1">
      <c r="B5" s="10"/>
      <c r="C5" s="10"/>
      <c r="D5" s="193"/>
      <c r="E5" s="36"/>
      <c r="F5" s="185"/>
      <c r="G5" s="185"/>
      <c r="H5" s="185"/>
      <c r="I5" s="185"/>
      <c r="J5" s="185"/>
      <c r="K5" s="185"/>
      <c r="L5" s="185"/>
      <c r="M5" s="51"/>
      <c r="N5" s="185"/>
      <c r="O5" s="185"/>
      <c r="P5" s="185"/>
      <c r="Q5" s="182"/>
      <c r="R5" s="185"/>
      <c r="S5" s="185"/>
      <c r="T5" s="185"/>
      <c r="U5" s="10"/>
    </row>
    <row r="6" spans="1:21" s="44" customFormat="1" ht="14.5" thickBot="1">
      <c r="B6" s="189" t="s">
        <v>1229</v>
      </c>
      <c r="C6" s="189"/>
      <c r="D6" s="190"/>
      <c r="E6" s="191"/>
      <c r="F6" s="186"/>
      <c r="G6" s="186"/>
      <c r="H6" s="186"/>
      <c r="I6" s="186"/>
      <c r="J6" s="186"/>
      <c r="K6" s="186"/>
      <c r="L6" s="30"/>
      <c r="M6" s="30"/>
      <c r="N6" s="30"/>
      <c r="O6" s="30"/>
      <c r="P6" s="185"/>
      <c r="Q6" s="182"/>
      <c r="R6" s="185"/>
      <c r="S6" s="185"/>
      <c r="T6" s="185"/>
      <c r="U6" s="10"/>
    </row>
    <row r="7" spans="1:21" s="44" customFormat="1" ht="13.5" thickBot="1">
      <c r="B7" s="10"/>
      <c r="C7" s="10"/>
      <c r="D7" s="192" t="s">
        <v>1230</v>
      </c>
      <c r="E7" s="9"/>
      <c r="F7" s="45">
        <v>0</v>
      </c>
      <c r="G7" s="45">
        <v>18648</v>
      </c>
      <c r="H7" s="45">
        <v>154512</v>
      </c>
      <c r="I7" s="45">
        <v>202464</v>
      </c>
      <c r="J7" s="45">
        <v>202464</v>
      </c>
      <c r="K7" s="183">
        <v>202464</v>
      </c>
      <c r="L7" s="51"/>
      <c r="M7" s="51"/>
      <c r="N7" s="183"/>
      <c r="O7" s="183"/>
      <c r="P7" s="185"/>
      <c r="Q7" s="182"/>
      <c r="R7" s="185"/>
      <c r="S7" s="185"/>
      <c r="T7" s="185"/>
      <c r="U7" s="10"/>
    </row>
    <row r="8" spans="1:21" s="44" customFormat="1" ht="13.5" thickBot="1">
      <c r="B8" s="10"/>
      <c r="C8" s="10"/>
      <c r="D8" s="192" t="s">
        <v>1231</v>
      </c>
      <c r="E8" s="9"/>
      <c r="F8" s="45">
        <v>0</v>
      </c>
      <c r="G8" s="45">
        <v>106444.79999999999</v>
      </c>
      <c r="H8" s="45">
        <v>881971.19999999972</v>
      </c>
      <c r="I8" s="45">
        <v>1155686.3999999997</v>
      </c>
      <c r="J8" s="45">
        <v>1155686.3999999997</v>
      </c>
      <c r="K8" s="183">
        <v>1155686.3999999997</v>
      </c>
      <c r="L8" s="51"/>
      <c r="M8" s="51"/>
      <c r="N8" s="183"/>
      <c r="O8" s="183"/>
      <c r="P8" s="185"/>
      <c r="Q8" s="182"/>
      <c r="R8" s="185"/>
      <c r="S8" s="185"/>
      <c r="T8" s="185"/>
      <c r="U8" s="10"/>
    </row>
    <row r="9" spans="1:21">
      <c r="D9" s="193"/>
      <c r="E9" s="36"/>
      <c r="F9" s="185"/>
      <c r="G9" s="185"/>
      <c r="H9" s="185"/>
      <c r="I9" s="185"/>
      <c r="J9" s="185"/>
      <c r="K9" s="185"/>
      <c r="L9" s="185"/>
      <c r="M9" s="51"/>
      <c r="N9" s="185"/>
      <c r="O9" s="185"/>
      <c r="P9" s="185"/>
      <c r="Q9" s="182"/>
      <c r="R9" s="185"/>
      <c r="S9" s="185"/>
      <c r="T9" s="185"/>
    </row>
    <row r="10" spans="1:21">
      <c r="D10" s="193"/>
      <c r="E10" s="36"/>
      <c r="F10" s="185"/>
      <c r="G10" s="185"/>
      <c r="H10" s="185"/>
      <c r="I10" s="185"/>
      <c r="J10" s="185"/>
      <c r="K10" s="185"/>
      <c r="L10" s="185"/>
      <c r="M10" s="51"/>
      <c r="N10" s="185"/>
      <c r="O10" s="185"/>
      <c r="P10" s="185"/>
      <c r="Q10" s="182"/>
      <c r="R10" s="185"/>
      <c r="S10" s="185"/>
      <c r="T10" s="185"/>
    </row>
    <row r="11" spans="1:21">
      <c r="D11" s="193"/>
      <c r="E11" s="36"/>
      <c r="F11" s="185"/>
      <c r="G11" s="185"/>
      <c r="H11" s="185"/>
      <c r="I11" s="185"/>
      <c r="J11" s="185"/>
      <c r="K11" s="185"/>
      <c r="L11" s="185"/>
      <c r="M11" s="51"/>
      <c r="N11" s="185"/>
      <c r="O11" s="185"/>
      <c r="P11" s="185"/>
      <c r="Q11" s="182"/>
      <c r="R11" s="185"/>
      <c r="S11" s="185"/>
      <c r="T11" s="185"/>
    </row>
    <row r="12" spans="1:21">
      <c r="D12" s="193"/>
      <c r="E12" s="36"/>
      <c r="F12" s="185"/>
      <c r="G12" s="185"/>
      <c r="H12" s="185"/>
      <c r="I12" s="185"/>
      <c r="J12" s="185"/>
      <c r="K12" s="185"/>
      <c r="L12" s="185"/>
      <c r="M12" s="51"/>
      <c r="N12" s="185"/>
      <c r="O12" s="185"/>
      <c r="P12" s="185"/>
      <c r="Q12" s="182"/>
      <c r="R12" s="185"/>
      <c r="S12" s="185"/>
      <c r="T12" s="185"/>
    </row>
    <row r="13" spans="1:21">
      <c r="D13" s="193"/>
      <c r="E13" s="36"/>
      <c r="F13" s="185"/>
      <c r="G13" s="185"/>
      <c r="H13" s="185"/>
      <c r="I13" s="185"/>
      <c r="J13" s="185"/>
      <c r="K13" s="185"/>
      <c r="L13" s="185"/>
      <c r="M13" s="51"/>
      <c r="N13" s="185"/>
      <c r="O13" s="185"/>
      <c r="P13" s="185"/>
      <c r="Q13" s="182"/>
      <c r="R13" s="185"/>
      <c r="S13" s="185"/>
      <c r="T13" s="185"/>
    </row>
    <row r="14" spans="1:21">
      <c r="D14" s="193"/>
      <c r="E14" s="36"/>
      <c r="F14" s="185"/>
      <c r="G14" s="185"/>
      <c r="H14" s="185"/>
      <c r="I14" s="185"/>
      <c r="J14" s="185"/>
      <c r="K14" s="185"/>
      <c r="L14" s="185"/>
      <c r="M14" s="51"/>
      <c r="N14" s="185"/>
      <c r="O14" s="185"/>
      <c r="P14" s="185"/>
      <c r="Q14" s="182"/>
      <c r="R14" s="185"/>
      <c r="S14" s="185"/>
      <c r="T14" s="185"/>
    </row>
    <row r="15" spans="1:21">
      <c r="D15" s="193"/>
      <c r="E15" s="36"/>
      <c r="F15" s="185"/>
      <c r="G15" s="185"/>
      <c r="H15" s="185"/>
      <c r="I15" s="185"/>
      <c r="J15" s="185"/>
      <c r="K15" s="185"/>
      <c r="L15" s="185"/>
      <c r="M15" s="51"/>
      <c r="N15" s="185"/>
      <c r="O15" s="185"/>
      <c r="P15" s="185"/>
      <c r="Q15" s="182"/>
      <c r="R15" s="185"/>
      <c r="S15" s="185"/>
      <c r="T15" s="185"/>
    </row>
    <row r="16" spans="1:21">
      <c r="D16" s="193"/>
      <c r="E16" s="36"/>
      <c r="F16" s="185"/>
      <c r="G16" s="185"/>
      <c r="H16" s="185"/>
      <c r="I16" s="185"/>
      <c r="J16" s="185"/>
      <c r="K16" s="185"/>
      <c r="L16" s="185"/>
      <c r="M16" s="51"/>
      <c r="N16" s="185"/>
      <c r="O16" s="185"/>
      <c r="P16" s="185"/>
      <c r="Q16" s="182"/>
      <c r="R16" s="185"/>
      <c r="S16" s="185"/>
      <c r="T16" s="185"/>
    </row>
    <row r="19" spans="2:21" s="44" customFormat="1" ht="16" thickBot="1">
      <c r="B19" s="194" t="s">
        <v>187</v>
      </c>
      <c r="C19" s="195"/>
      <c r="D19" s="33"/>
      <c r="E19" s="33"/>
      <c r="F19" s="46">
        <f>SUM(F7:F8)</f>
        <v>0</v>
      </c>
      <c r="G19" s="46">
        <f t="shared" ref="G19:K19" si="0">SUM(G7:G8)</f>
        <v>125092.79999999999</v>
      </c>
      <c r="H19" s="46">
        <f t="shared" si="0"/>
        <v>1036483.1999999997</v>
      </c>
      <c r="I19" s="46">
        <f t="shared" si="0"/>
        <v>1358150.3999999997</v>
      </c>
      <c r="J19" s="46">
        <f t="shared" si="0"/>
        <v>1358150.3999999997</v>
      </c>
      <c r="K19" s="46">
        <f t="shared" si="0"/>
        <v>1358150.3999999997</v>
      </c>
      <c r="L19" s="46">
        <f>SUM(F19:K19)</f>
        <v>5236027.1999999983</v>
      </c>
      <c r="M19" s="10"/>
      <c r="N19" s="46"/>
      <c r="O19" s="46"/>
      <c r="P19" s="46"/>
      <c r="Q19" s="10"/>
      <c r="R19" s="46"/>
      <c r="S19" s="46"/>
      <c r="T19" s="46"/>
      <c r="U19" s="10"/>
    </row>
  </sheetData>
  <mergeCells count="2">
    <mergeCell ref="B2:L2"/>
    <mergeCell ref="B4:D4"/>
  </mergeCells>
  <pageMargins left="0.7" right="0.7" top="0.75" bottom="0.75" header="0.3" footer="0.3"/>
  <pageSetup paperSize="3" fitToHeight="0" orientation="landscape" r:id="rId1"/>
  <headerFooter>
    <oddHeader>&amp;LVA-180815-UC - MOD. &amp;KFF00007</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E8133-C016-421D-B73C-01E5EC52FB0F}">
  <sheetPr>
    <tabColor theme="0"/>
  </sheetPr>
  <dimension ref="A1:R18"/>
  <sheetViews>
    <sheetView zoomScale="70" zoomScaleNormal="70" workbookViewId="0">
      <selection activeCell="E3" sqref="E3"/>
    </sheetView>
  </sheetViews>
  <sheetFormatPr defaultRowHeight="13"/>
  <cols>
    <col min="2" max="2" width="17.796875" bestFit="1" customWidth="1"/>
    <col min="4" max="4" width="33" customWidth="1"/>
    <col min="5" max="5" width="16.69921875" customWidth="1"/>
    <col min="6" max="6" width="8.796875" customWidth="1"/>
    <col min="7" max="9" width="8.69921875" bestFit="1" customWidth="1"/>
    <col min="10" max="10" width="11.296875" bestFit="1" customWidth="1"/>
    <col min="11" max="11" width="14.296875" customWidth="1"/>
    <col min="12" max="12" width="13.296875" bestFit="1" customWidth="1"/>
    <col min="14" max="16" width="13.296875" bestFit="1" customWidth="1"/>
  </cols>
  <sheetData>
    <row r="1" spans="1:18" s="4" customFormat="1">
      <c r="A1" s="1"/>
      <c r="B1" s="29" t="s">
        <v>1252</v>
      </c>
      <c r="C1" s="1"/>
      <c r="D1" s="1"/>
      <c r="E1" s="1"/>
      <c r="F1" s="1"/>
      <c r="G1" s="1"/>
      <c r="H1" s="1"/>
      <c r="I1" s="1"/>
      <c r="J1" s="1"/>
      <c r="K1" s="1"/>
      <c r="L1" s="1"/>
      <c r="M1" s="10"/>
      <c r="N1" s="1"/>
      <c r="O1" s="1"/>
      <c r="P1" s="1"/>
      <c r="Q1" s="1"/>
      <c r="R1" s="1"/>
    </row>
    <row r="2" spans="1:18" s="4" customFormat="1" ht="18">
      <c r="A2" s="1375" t="s">
        <v>29</v>
      </c>
      <c r="B2" s="1375"/>
      <c r="C2" s="1375"/>
      <c r="D2" s="1375"/>
      <c r="E2" s="1143"/>
      <c r="F2" s="1143"/>
      <c r="G2" s="1143"/>
      <c r="H2" s="1143"/>
      <c r="I2" s="1143"/>
      <c r="J2" s="1143"/>
      <c r="K2" s="1143"/>
      <c r="L2" s="1143"/>
      <c r="M2" s="1143"/>
      <c r="N2" s="1143"/>
      <c r="O2" s="1143"/>
      <c r="P2" s="1143"/>
      <c r="Q2" s="1"/>
      <c r="R2" s="1"/>
    </row>
    <row r="3" spans="1:18" s="4" customFormat="1" ht="18">
      <c r="A3" s="1"/>
      <c r="B3" s="5"/>
      <c r="C3" s="2"/>
      <c r="D3" s="3"/>
      <c r="E3" s="3"/>
      <c r="F3" s="1"/>
      <c r="G3" s="1"/>
      <c r="H3" s="1"/>
      <c r="I3" s="1"/>
      <c r="J3" s="1"/>
      <c r="K3" s="1"/>
      <c r="L3" s="1"/>
      <c r="M3" s="10"/>
      <c r="N3" s="1"/>
      <c r="O3" s="1"/>
      <c r="P3" s="1"/>
      <c r="Q3" s="1"/>
      <c r="R3" s="1"/>
    </row>
    <row r="4" spans="1:18" s="4" customFormat="1" ht="18">
      <c r="A4" s="1"/>
      <c r="B4" s="5"/>
      <c r="C4" s="2"/>
      <c r="D4" s="3"/>
      <c r="E4" s="3"/>
      <c r="F4" s="7"/>
      <c r="G4" s="7"/>
      <c r="H4" s="7"/>
      <c r="I4" s="7"/>
      <c r="J4" s="7"/>
      <c r="K4" s="7"/>
      <c r="L4" s="1"/>
      <c r="M4" s="10"/>
      <c r="N4" s="1372" t="s">
        <v>189</v>
      </c>
      <c r="O4" s="1373"/>
      <c r="P4" s="1374"/>
      <c r="Q4" s="1"/>
      <c r="R4" s="1"/>
    </row>
    <row r="5" spans="1:18" s="4" customFormat="1" ht="47.25" customHeight="1">
      <c r="A5" s="1"/>
      <c r="B5" s="1144" t="s">
        <v>30</v>
      </c>
      <c r="C5" s="1144"/>
      <c r="D5" s="1144"/>
      <c r="E5" s="1144" t="s">
        <v>1233</v>
      </c>
      <c r="F5" s="1144" t="s">
        <v>31</v>
      </c>
      <c r="G5" s="1144" t="s">
        <v>32</v>
      </c>
      <c r="H5" s="1144" t="s">
        <v>33</v>
      </c>
      <c r="I5" s="1144" t="s">
        <v>34</v>
      </c>
      <c r="J5" s="257" t="s">
        <v>35</v>
      </c>
      <c r="K5" s="1144" t="s">
        <v>36</v>
      </c>
      <c r="L5" s="1144" t="s">
        <v>37</v>
      </c>
      <c r="M5" s="10"/>
      <c r="N5" s="1144" t="s">
        <v>38</v>
      </c>
      <c r="O5" s="1144" t="s">
        <v>39</v>
      </c>
      <c r="P5" s="1144" t="s">
        <v>40</v>
      </c>
      <c r="Q5" s="1"/>
      <c r="R5" s="1"/>
    </row>
    <row r="6" spans="1:18" ht="13.5" thickBot="1"/>
    <row r="7" spans="1:18" s="10" customFormat="1" ht="14.5" thickBot="1">
      <c r="B7" s="1370" t="s">
        <v>145</v>
      </c>
      <c r="C7" s="1371"/>
      <c r="D7" s="1114"/>
      <c r="E7" s="174"/>
      <c r="F7" s="175"/>
      <c r="G7" s="175"/>
      <c r="H7" s="175"/>
      <c r="I7" s="175"/>
      <c r="J7" s="175"/>
      <c r="K7" s="175"/>
      <c r="L7" s="175"/>
      <c r="M7" s="48"/>
      <c r="N7" s="50"/>
      <c r="O7" s="49"/>
      <c r="P7" s="49"/>
    </row>
    <row r="8" spans="1:18" s="10" customFormat="1">
      <c r="D8" s="200" t="s">
        <v>146</v>
      </c>
      <c r="E8" s="205" t="s">
        <v>147</v>
      </c>
      <c r="F8" s="206">
        <v>0</v>
      </c>
      <c r="G8" s="206">
        <v>0</v>
      </c>
      <c r="H8" s="206">
        <v>0</v>
      </c>
      <c r="I8" s="206">
        <v>0</v>
      </c>
      <c r="J8" s="206">
        <f>'2 - Monthly Unit Rates'!J158*'16a AWS Cyber Vault Est. Qty.'!J9*12</f>
        <v>510840</v>
      </c>
      <c r="K8" s="206">
        <f>'2 - Monthly Unit Rates'!K158*'16a AWS Cyber Vault Est. Qty.'!K9*12</f>
        <v>510840</v>
      </c>
      <c r="L8" s="206">
        <f>SUM(F8:K8)</f>
        <v>1021680</v>
      </c>
      <c r="M8" s="51"/>
      <c r="N8" s="206">
        <f>'2 - Monthly Unit Rates'!L158*'16a AWS Cyber Vault Est. Qty.'!N9*12</f>
        <v>510840</v>
      </c>
      <c r="O8" s="206">
        <f>'2 - Monthly Unit Rates'!M158*'16a AWS Cyber Vault Est. Qty.'!O9*12</f>
        <v>510840</v>
      </c>
      <c r="P8" s="206">
        <f>SUM(L8:O8)</f>
        <v>2043360</v>
      </c>
    </row>
    <row r="9" spans="1:18" s="10" customFormat="1">
      <c r="D9" s="200" t="s">
        <v>148</v>
      </c>
      <c r="E9" s="205" t="s">
        <v>147</v>
      </c>
      <c r="F9" s="206">
        <v>0</v>
      </c>
      <c r="G9" s="206">
        <v>0</v>
      </c>
      <c r="H9" s="206">
        <v>0</v>
      </c>
      <c r="I9" s="206">
        <v>0</v>
      </c>
      <c r="J9" s="206">
        <f>'2 - Monthly Unit Rates'!J159*'16a AWS Cyber Vault Est. Qty.'!J10*12</f>
        <v>388560</v>
      </c>
      <c r="K9" s="206">
        <f>'2 - Monthly Unit Rates'!K159*'16a AWS Cyber Vault Est. Qty.'!K10*12</f>
        <v>777120</v>
      </c>
      <c r="L9" s="206">
        <f t="shared" ref="L9:L17" si="0">SUM(F9:K9)</f>
        <v>1165680</v>
      </c>
      <c r="M9" s="51"/>
      <c r="N9" s="206">
        <f>'2 - Monthly Unit Rates'!L159*'16a AWS Cyber Vault Est. Qty.'!N10*12</f>
        <v>1165680</v>
      </c>
      <c r="O9" s="206">
        <f>'2 - Monthly Unit Rates'!M159*'16a AWS Cyber Vault Est. Qty.'!O10*12</f>
        <v>1165680</v>
      </c>
      <c r="P9" s="206">
        <f t="shared" ref="P9:P17" si="1">SUM(L9:O9)</f>
        <v>3497040</v>
      </c>
    </row>
    <row r="10" spans="1:18" s="10" customFormat="1">
      <c r="D10" s="200" t="s">
        <v>149</v>
      </c>
      <c r="E10" s="205" t="s">
        <v>236</v>
      </c>
      <c r="F10" s="206">
        <v>0</v>
      </c>
      <c r="G10" s="206">
        <v>0</v>
      </c>
      <c r="H10" s="206">
        <v>0</v>
      </c>
      <c r="I10" s="206">
        <v>0</v>
      </c>
      <c r="J10" s="206">
        <f>'2 - Monthly Unit Rates'!J160*'16a AWS Cyber Vault Est. Qty.'!J11</f>
        <v>748550</v>
      </c>
      <c r="K10" s="206">
        <f>'2 - Monthly Unit Rates'!K160*'16a AWS Cyber Vault Est. Qty.'!K11*12</f>
        <v>0</v>
      </c>
      <c r="L10" s="206">
        <v>0</v>
      </c>
      <c r="M10" s="51"/>
      <c r="N10" s="206">
        <f>'2 - Monthly Unit Rates'!L160*'16a AWS Cyber Vault Est. Qty.'!N11</f>
        <v>0</v>
      </c>
      <c r="O10" s="206">
        <f>'2 - Monthly Unit Rates'!M160*'16a AWS Cyber Vault Est. Qty.'!O11</f>
        <v>0</v>
      </c>
      <c r="P10" s="206">
        <f t="shared" si="1"/>
        <v>0</v>
      </c>
    </row>
    <row r="11" spans="1:18" s="10" customFormat="1">
      <c r="D11" s="200" t="s">
        <v>151</v>
      </c>
      <c r="E11" s="205" t="s">
        <v>236</v>
      </c>
      <c r="F11" s="206">
        <v>0</v>
      </c>
      <c r="G11" s="206">
        <v>0</v>
      </c>
      <c r="H11" s="206">
        <v>0</v>
      </c>
      <c r="I11" s="206">
        <v>0</v>
      </c>
      <c r="J11" s="206">
        <f>'2 - Monthly Unit Rates'!J161*'16a AWS Cyber Vault Est. Qty.'!J12</f>
        <v>0</v>
      </c>
      <c r="K11" s="206">
        <f>'2 - Monthly Unit Rates'!K161*'16a AWS Cyber Vault Est. Qty.'!K12*12</f>
        <v>582600</v>
      </c>
      <c r="L11" s="206">
        <f t="shared" si="0"/>
        <v>582600</v>
      </c>
      <c r="M11" s="51"/>
      <c r="N11" s="206">
        <f>'2 - Monthly Unit Rates'!L161*'16a AWS Cyber Vault Est. Qty.'!N12</f>
        <v>48550</v>
      </c>
      <c r="O11" s="206">
        <f>'2 - Monthly Unit Rates'!M161*'16a AWS Cyber Vault Est. Qty.'!O12</f>
        <v>0</v>
      </c>
      <c r="P11" s="206">
        <f t="shared" si="1"/>
        <v>631150</v>
      </c>
    </row>
    <row r="12" spans="1:18" s="10" customFormat="1">
      <c r="D12" s="200" t="s">
        <v>152</v>
      </c>
      <c r="E12" s="205" t="s">
        <v>236</v>
      </c>
      <c r="F12" s="206">
        <v>0</v>
      </c>
      <c r="G12" s="206">
        <v>0</v>
      </c>
      <c r="H12" s="206">
        <v>0</v>
      </c>
      <c r="I12" s="206">
        <v>0</v>
      </c>
      <c r="J12" s="206">
        <f>'2 - Monthly Unit Rates'!J162*'16a AWS Cyber Vault Est. Qty.'!J13</f>
        <v>16016</v>
      </c>
      <c r="K12" s="206">
        <f>'2 - Monthly Unit Rates'!K162*'16a AWS Cyber Vault Est. Qty.'!K13*12</f>
        <v>399168</v>
      </c>
      <c r="L12" s="206">
        <f t="shared" si="0"/>
        <v>415184</v>
      </c>
      <c r="M12" s="51"/>
      <c r="N12" s="206">
        <f>'2 - Monthly Unit Rates'!L162*'16a AWS Cyber Vault Est. Qty.'!N13</f>
        <v>39424</v>
      </c>
      <c r="O12" s="206">
        <f>'2 - Monthly Unit Rates'!M162*'16a AWS Cyber Vault Est. Qty.'!O13</f>
        <v>0</v>
      </c>
      <c r="P12" s="206">
        <f t="shared" si="1"/>
        <v>454608</v>
      </c>
    </row>
    <row r="13" spans="1:18" s="10" customFormat="1">
      <c r="D13" s="200" t="s">
        <v>153</v>
      </c>
      <c r="E13" s="205" t="s">
        <v>236</v>
      </c>
      <c r="F13" s="206">
        <v>0</v>
      </c>
      <c r="G13" s="206">
        <v>0</v>
      </c>
      <c r="H13" s="206">
        <v>0</v>
      </c>
      <c r="I13" s="206">
        <v>0</v>
      </c>
      <c r="J13" s="206">
        <f>'2 - Monthly Unit Rates'!J163*'16a AWS Cyber Vault Est. Qty.'!J14</f>
        <v>20520</v>
      </c>
      <c r="K13" s="206">
        <f>'2 - Monthly Unit Rates'!K163*'16a AWS Cyber Vault Est. Qty.'!K14*12</f>
        <v>519840</v>
      </c>
      <c r="L13" s="206">
        <f t="shared" si="0"/>
        <v>540360</v>
      </c>
      <c r="M13" s="51"/>
      <c r="N13" s="206">
        <f>'2 - Monthly Unit Rates'!L163*'16a AWS Cyber Vault Est. Qty.'!N14</f>
        <v>36480</v>
      </c>
      <c r="O13" s="206">
        <f>'2 - Monthly Unit Rates'!M163*'16a AWS Cyber Vault Est. Qty.'!O14</f>
        <v>0</v>
      </c>
      <c r="P13" s="206">
        <f t="shared" si="1"/>
        <v>576840</v>
      </c>
    </row>
    <row r="14" spans="1:18" s="10" customFormat="1">
      <c r="D14" s="200" t="s">
        <v>154</v>
      </c>
      <c r="E14" s="205" t="s">
        <v>236</v>
      </c>
      <c r="F14" s="206">
        <v>0</v>
      </c>
      <c r="G14" s="206">
        <v>0</v>
      </c>
      <c r="H14" s="206">
        <v>0</v>
      </c>
      <c r="I14" s="206">
        <v>0</v>
      </c>
      <c r="J14" s="206">
        <f>'2 - Monthly Unit Rates'!J164*'16a AWS Cyber Vault Est. Qty.'!J15</f>
        <v>41536</v>
      </c>
      <c r="K14" s="206">
        <f>'2 - Monthly Unit Rates'!K164*'16a AWS Cyber Vault Est. Qty.'!K15*12</f>
        <v>1087488</v>
      </c>
      <c r="L14" s="206">
        <f t="shared" si="0"/>
        <v>1129024</v>
      </c>
      <c r="M14" s="51"/>
      <c r="N14" s="206">
        <f>'2 - Monthly Unit Rates'!L164*'16a AWS Cyber Vault Est. Qty.'!N15</f>
        <v>84960</v>
      </c>
      <c r="O14" s="206">
        <f>'2 - Monthly Unit Rates'!M164*'16a AWS Cyber Vault Est. Qty.'!O15</f>
        <v>0</v>
      </c>
      <c r="P14" s="206">
        <f t="shared" si="1"/>
        <v>1213984</v>
      </c>
    </row>
    <row r="15" spans="1:18" s="10" customFormat="1">
      <c r="D15" s="200" t="s">
        <v>155</v>
      </c>
      <c r="E15" s="205" t="s">
        <v>147</v>
      </c>
      <c r="F15" s="206">
        <v>0</v>
      </c>
      <c r="G15" s="206">
        <v>0</v>
      </c>
      <c r="H15" s="206">
        <v>0</v>
      </c>
      <c r="I15" s="206">
        <v>0</v>
      </c>
      <c r="J15" s="206">
        <f>'2 - Monthly Unit Rates'!J165*'16a AWS Cyber Vault Est. Qty.'!J16*12</f>
        <v>114933</v>
      </c>
      <c r="K15" s="206">
        <f>'2 - Monthly Unit Rates'!K165*'16a AWS Cyber Vault Est. Qty.'!K16*12</f>
        <v>353640</v>
      </c>
      <c r="L15" s="206">
        <f t="shared" si="0"/>
        <v>468573</v>
      </c>
      <c r="M15" s="51"/>
      <c r="N15" s="206">
        <f>'2 - Monthly Unit Rates'!L165*'16a AWS Cyber Vault Est. Qty.'!N16*12</f>
        <v>636552</v>
      </c>
      <c r="O15" s="206">
        <f>'2 - Monthly Unit Rates'!M165*'16a AWS Cyber Vault Est. Qty.'!O16*12</f>
        <v>636552</v>
      </c>
      <c r="P15" s="206">
        <f t="shared" si="1"/>
        <v>1741677</v>
      </c>
    </row>
    <row r="16" spans="1:18" s="10" customFormat="1">
      <c r="D16" s="200" t="s">
        <v>156</v>
      </c>
      <c r="E16" s="205" t="s">
        <v>147</v>
      </c>
      <c r="F16" s="206">
        <v>0</v>
      </c>
      <c r="G16" s="206">
        <v>0</v>
      </c>
      <c r="H16" s="206">
        <v>0</v>
      </c>
      <c r="I16" s="206">
        <v>0</v>
      </c>
      <c r="J16" s="206">
        <f>'2 - Monthly Unit Rates'!J166*'16a AWS Cyber Vault Est. Qty.'!J17*12</f>
        <v>34560</v>
      </c>
      <c r="K16" s="206">
        <f>'2 - Monthly Unit Rates'!K166*'16a AWS Cyber Vault Est. Qty.'!K17*12</f>
        <v>107520</v>
      </c>
      <c r="L16" s="206">
        <f t="shared" si="0"/>
        <v>142080</v>
      </c>
      <c r="M16" s="51"/>
      <c r="N16" s="206">
        <f>'2 - Monthly Unit Rates'!L166*'16a AWS Cyber Vault Est. Qty.'!N17*12</f>
        <v>168960</v>
      </c>
      <c r="O16" s="206">
        <f>'2 - Monthly Unit Rates'!M166*'16a AWS Cyber Vault Est. Qty.'!O17*12</f>
        <v>168960</v>
      </c>
      <c r="P16" s="206">
        <f t="shared" si="1"/>
        <v>480000</v>
      </c>
    </row>
    <row r="17" spans="4:16" s="10" customFormat="1">
      <c r="D17" s="200" t="s">
        <v>157</v>
      </c>
      <c r="E17" s="205" t="s">
        <v>147</v>
      </c>
      <c r="F17" s="206">
        <v>0</v>
      </c>
      <c r="G17" s="206">
        <v>0</v>
      </c>
      <c r="H17" s="206">
        <v>0</v>
      </c>
      <c r="I17" s="206">
        <v>0</v>
      </c>
      <c r="J17" s="206">
        <f>'2 - Monthly Unit Rates'!J167*'16a AWS Cyber Vault Est. Qty.'!J18*12</f>
        <v>97046.400000000009</v>
      </c>
      <c r="K17" s="206">
        <f>'2 - Monthly Unit Rates'!K167*'16a AWS Cyber Vault Est. Qty.'!K18*12</f>
        <v>308784</v>
      </c>
      <c r="L17" s="206">
        <f t="shared" si="0"/>
        <v>405830.40000000002</v>
      </c>
      <c r="M17" s="51"/>
      <c r="N17" s="206">
        <f>'2 - Monthly Unit Rates'!L167*'16a AWS Cyber Vault Est. Qty.'!N18*12</f>
        <v>507288</v>
      </c>
      <c r="O17" s="206">
        <f>'2 - Monthly Unit Rates'!M167*'16a AWS Cyber Vault Est. Qty.'!O18*12</f>
        <v>507288</v>
      </c>
      <c r="P17" s="206">
        <f t="shared" si="1"/>
        <v>1420406.4</v>
      </c>
    </row>
    <row r="18" spans="4:16" s="10" customFormat="1" ht="12.5">
      <c r="D18" s="47"/>
      <c r="E18" s="208"/>
      <c r="F18" s="207"/>
      <c r="G18" s="207"/>
      <c r="H18" s="207"/>
      <c r="I18" s="207"/>
      <c r="J18" s="207"/>
      <c r="K18" s="207"/>
      <c r="L18" s="207"/>
      <c r="M18" s="51"/>
      <c r="N18" s="207"/>
      <c r="O18" s="207"/>
      <c r="P18" s="207"/>
    </row>
  </sheetData>
  <mergeCells count="3">
    <mergeCell ref="B7:C7"/>
    <mergeCell ref="N4:P4"/>
    <mergeCell ref="A2:D2"/>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12F8C-C637-4E63-A722-62C663477B3D}">
  <dimension ref="A1:BY19"/>
  <sheetViews>
    <sheetView zoomScale="70" zoomScaleNormal="70" workbookViewId="0">
      <selection activeCell="P28" sqref="P28"/>
    </sheetView>
  </sheetViews>
  <sheetFormatPr defaultRowHeight="13"/>
  <cols>
    <col min="1" max="1" width="4.69921875" customWidth="1"/>
    <col min="2" max="2" width="32" bestFit="1" customWidth="1"/>
    <col min="4" max="4" width="32.796875" customWidth="1"/>
    <col min="5" max="5" width="35.69921875" customWidth="1"/>
    <col min="6" max="6" width="9.796875" customWidth="1"/>
    <col min="7" max="8" width="10.19921875" customWidth="1"/>
    <col min="9" max="11" width="9.796875" customWidth="1"/>
    <col min="14" max="14" width="10.19921875" customWidth="1"/>
    <col min="15" max="15" width="9.796875" customWidth="1"/>
    <col min="18" max="19" width="9.796875" customWidth="1"/>
  </cols>
  <sheetData>
    <row r="1" spans="1:77" s="4" customFormat="1">
      <c r="A1" s="1"/>
      <c r="B1" s="29" t="s">
        <v>1252</v>
      </c>
      <c r="C1" s="1"/>
      <c r="D1" s="1"/>
      <c r="E1" s="198"/>
      <c r="F1" s="198"/>
      <c r="G1" s="198"/>
      <c r="H1" s="198"/>
      <c r="I1" s="198"/>
      <c r="J1" s="198"/>
      <c r="K1" s="198"/>
      <c r="L1" s="198"/>
      <c r="M1" s="198"/>
      <c r="N1" s="198"/>
      <c r="O1" s="198"/>
      <c r="P1" s="198"/>
      <c r="Q1" s="198"/>
      <c r="R1" s="198"/>
      <c r="S1" s="198"/>
      <c r="T1" s="1"/>
      <c r="U1" s="196"/>
      <c r="V1" s="196"/>
      <c r="W1" s="196"/>
      <c r="X1" s="196"/>
      <c r="Y1" s="196"/>
      <c r="Z1" s="196"/>
      <c r="AA1" s="196"/>
      <c r="AB1" s="196"/>
      <c r="AC1" s="196"/>
      <c r="AD1" s="196"/>
      <c r="AE1" s="196"/>
      <c r="AF1" s="196"/>
      <c r="AG1" s="196"/>
      <c r="AH1" s="196"/>
      <c r="AI1" s="196"/>
      <c r="AJ1" s="196"/>
      <c r="AK1" s="196"/>
      <c r="AL1" s="196"/>
      <c r="AM1" s="196"/>
      <c r="AN1" s="196"/>
      <c r="AO1" s="196"/>
      <c r="AP1" s="196"/>
      <c r="AQ1" s="196"/>
      <c r="AR1" s="196"/>
      <c r="AS1" s="196"/>
      <c r="AT1" s="196"/>
      <c r="AU1" s="196"/>
      <c r="AV1" s="196"/>
      <c r="AW1" s="196"/>
      <c r="AX1" s="196"/>
      <c r="AY1" s="196"/>
      <c r="AZ1" s="196"/>
      <c r="BA1" s="196"/>
      <c r="BB1" s="196"/>
      <c r="BC1" s="196"/>
      <c r="BD1" s="196"/>
      <c r="BE1" s="196"/>
      <c r="BF1" s="196"/>
      <c r="BG1" s="196"/>
      <c r="BH1" s="196"/>
      <c r="BI1" s="196"/>
      <c r="BJ1" s="196"/>
      <c r="BK1" s="196"/>
      <c r="BL1" s="196"/>
      <c r="BM1" s="196"/>
      <c r="BN1" s="196"/>
      <c r="BO1" s="196"/>
      <c r="BP1" s="196"/>
      <c r="BQ1" s="196"/>
      <c r="BR1" s="196"/>
      <c r="BS1" s="196"/>
      <c r="BT1" s="196"/>
      <c r="BU1" s="196"/>
      <c r="BV1" s="196"/>
      <c r="BW1" s="196"/>
      <c r="BX1" s="196"/>
      <c r="BY1" s="196"/>
    </row>
    <row r="2" spans="1:77" s="4" customFormat="1" ht="18">
      <c r="A2" s="1"/>
      <c r="B2" s="1376" t="s">
        <v>230</v>
      </c>
      <c r="C2" s="1376"/>
      <c r="D2" s="1376"/>
      <c r="E2" s="1376"/>
      <c r="F2" s="1376"/>
      <c r="G2" s="1376"/>
      <c r="H2" s="1376"/>
      <c r="I2" s="1376"/>
      <c r="J2" s="1376"/>
      <c r="K2" s="1376"/>
      <c r="L2" s="1376"/>
      <c r="M2" s="1376"/>
      <c r="N2" s="1376"/>
      <c r="O2" s="1376"/>
      <c r="P2" s="1376"/>
      <c r="Q2" s="1376"/>
      <c r="R2" s="1376"/>
      <c r="S2" s="1376"/>
      <c r="T2" s="1"/>
      <c r="U2" s="196"/>
      <c r="V2" s="196"/>
      <c r="W2" s="196"/>
      <c r="X2" s="196"/>
      <c r="Y2" s="196"/>
      <c r="Z2" s="196"/>
      <c r="AA2" s="196"/>
      <c r="AB2" s="196"/>
      <c r="AC2" s="196"/>
      <c r="AD2" s="196"/>
      <c r="AE2" s="196"/>
      <c r="AF2" s="196"/>
      <c r="AG2" s="196"/>
      <c r="AH2" s="196"/>
      <c r="AI2" s="196"/>
      <c r="AJ2" s="196"/>
      <c r="AK2" s="196"/>
      <c r="AL2" s="196"/>
      <c r="AM2" s="196"/>
      <c r="AN2" s="196"/>
      <c r="AO2" s="196"/>
      <c r="AP2" s="196"/>
      <c r="AQ2" s="196"/>
      <c r="AR2" s="196"/>
      <c r="AS2" s="196"/>
      <c r="AT2" s="196"/>
      <c r="AU2" s="196"/>
      <c r="AV2" s="196"/>
      <c r="AW2" s="196"/>
      <c r="AX2" s="196"/>
      <c r="AY2" s="196"/>
      <c r="AZ2" s="196"/>
      <c r="BA2" s="196"/>
      <c r="BB2" s="196"/>
      <c r="BC2" s="196"/>
      <c r="BD2" s="196"/>
      <c r="BE2" s="196"/>
      <c r="BF2" s="196"/>
      <c r="BG2" s="196"/>
      <c r="BH2" s="196"/>
      <c r="BI2" s="196"/>
      <c r="BJ2" s="196"/>
      <c r="BK2" s="196"/>
      <c r="BL2" s="196"/>
      <c r="BM2" s="196"/>
      <c r="BN2" s="196"/>
      <c r="BO2" s="196"/>
      <c r="BP2" s="196"/>
      <c r="BQ2" s="196"/>
      <c r="BR2" s="196"/>
      <c r="BS2" s="196"/>
      <c r="BT2" s="196"/>
      <c r="BU2" s="196"/>
      <c r="BV2" s="196"/>
      <c r="BW2" s="196"/>
      <c r="BX2" s="196"/>
      <c r="BY2" s="196"/>
    </row>
    <row r="3" spans="1:77" s="4" customFormat="1" ht="18">
      <c r="A3" s="1"/>
      <c r="B3" s="5"/>
      <c r="C3" s="2"/>
      <c r="D3" s="3"/>
      <c r="E3" s="30"/>
      <c r="F3" s="30"/>
      <c r="G3" s="30"/>
      <c r="H3" s="30"/>
      <c r="I3" s="30"/>
      <c r="J3" s="30"/>
      <c r="K3" s="30"/>
      <c r="L3" s="30"/>
      <c r="M3" s="30"/>
      <c r="N3" s="30"/>
      <c r="O3" s="30"/>
      <c r="P3" s="30"/>
      <c r="Q3" s="30"/>
      <c r="R3" s="30"/>
      <c r="S3" s="30"/>
      <c r="T3" s="1"/>
      <c r="U3" s="196"/>
      <c r="V3" s="196"/>
      <c r="W3" s="196"/>
      <c r="X3" s="196"/>
      <c r="Y3" s="196"/>
      <c r="Z3" s="196"/>
      <c r="AA3" s="196"/>
      <c r="AB3" s="196"/>
      <c r="AC3" s="196"/>
      <c r="AD3" s="196"/>
      <c r="AE3" s="196"/>
      <c r="AF3" s="196"/>
      <c r="AG3" s="196"/>
      <c r="AH3" s="196"/>
      <c r="AI3" s="196"/>
      <c r="AJ3" s="196"/>
      <c r="AK3" s="196"/>
      <c r="AL3" s="196"/>
      <c r="AM3" s="196"/>
      <c r="AN3" s="196"/>
      <c r="AO3" s="196"/>
      <c r="AP3" s="196"/>
      <c r="AQ3" s="196"/>
      <c r="AR3" s="196"/>
      <c r="AS3" s="196"/>
      <c r="AT3" s="196"/>
      <c r="AU3" s="196"/>
      <c r="AV3" s="196"/>
      <c r="AW3" s="196"/>
      <c r="AX3" s="196"/>
      <c r="AY3" s="196"/>
      <c r="AZ3" s="196"/>
      <c r="BA3" s="196"/>
      <c r="BB3" s="196"/>
      <c r="BC3" s="196"/>
      <c r="BD3" s="196"/>
      <c r="BE3" s="196"/>
      <c r="BF3" s="196"/>
      <c r="BG3" s="196"/>
      <c r="BH3" s="196"/>
      <c r="BI3" s="196"/>
      <c r="BJ3" s="196"/>
      <c r="BK3" s="196"/>
      <c r="BL3" s="196"/>
      <c r="BM3" s="196"/>
      <c r="BN3" s="196"/>
      <c r="BO3" s="196"/>
      <c r="BP3" s="196"/>
      <c r="BQ3" s="196"/>
      <c r="BR3" s="196"/>
      <c r="BS3" s="196"/>
      <c r="BT3" s="196"/>
      <c r="BU3" s="196"/>
      <c r="BV3" s="196"/>
      <c r="BW3" s="196"/>
      <c r="BX3" s="196"/>
      <c r="BY3" s="196"/>
    </row>
    <row r="4" spans="1:77" s="4" customFormat="1" ht="18">
      <c r="A4" s="1"/>
      <c r="B4" s="5"/>
      <c r="C4" s="2"/>
      <c r="D4" s="3"/>
      <c r="E4" s="30"/>
      <c r="F4" s="30"/>
      <c r="G4" s="30"/>
      <c r="H4" s="30"/>
      <c r="I4" s="30"/>
      <c r="J4" s="30"/>
      <c r="K4" s="30"/>
      <c r="L4" s="30"/>
      <c r="M4" s="30"/>
      <c r="N4" s="1367" t="s">
        <v>189</v>
      </c>
      <c r="O4" s="1367"/>
      <c r="P4" s="30"/>
      <c r="Q4" s="30"/>
      <c r="R4" s="1367" t="s">
        <v>190</v>
      </c>
      <c r="S4" s="1367"/>
      <c r="T4" s="1"/>
      <c r="U4" s="196"/>
      <c r="V4" s="196"/>
      <c r="W4" s="196"/>
      <c r="X4" s="196"/>
      <c r="Y4" s="196"/>
      <c r="Z4" s="196"/>
      <c r="AA4" s="196"/>
      <c r="AB4" s="196"/>
      <c r="AC4" s="196"/>
      <c r="AD4" s="196"/>
      <c r="AE4" s="196"/>
      <c r="AF4" s="196"/>
      <c r="AG4" s="196"/>
      <c r="AH4" s="196"/>
      <c r="AI4" s="196"/>
      <c r="AJ4" s="196"/>
      <c r="AK4" s="196"/>
      <c r="AL4" s="196"/>
      <c r="AM4" s="196"/>
      <c r="AN4" s="196"/>
      <c r="AO4" s="196"/>
      <c r="AP4" s="196"/>
      <c r="AQ4" s="196"/>
      <c r="AR4" s="196"/>
      <c r="AS4" s="196"/>
      <c r="AT4" s="196"/>
      <c r="AU4" s="196"/>
      <c r="AV4" s="196"/>
      <c r="AW4" s="196"/>
      <c r="AX4" s="196"/>
      <c r="AY4" s="196"/>
      <c r="AZ4" s="196"/>
      <c r="BA4" s="196"/>
      <c r="BB4" s="196"/>
      <c r="BC4" s="196"/>
      <c r="BD4" s="196"/>
      <c r="BE4" s="196"/>
      <c r="BF4" s="196"/>
      <c r="BG4" s="196"/>
      <c r="BH4" s="196"/>
      <c r="BI4" s="196"/>
      <c r="BJ4" s="196"/>
      <c r="BK4" s="196"/>
      <c r="BL4" s="196"/>
      <c r="BM4" s="196"/>
      <c r="BN4" s="196"/>
      <c r="BO4" s="196"/>
      <c r="BP4" s="196"/>
      <c r="BQ4" s="196"/>
      <c r="BR4" s="196"/>
      <c r="BS4" s="196"/>
      <c r="BT4" s="196"/>
      <c r="BU4" s="196"/>
      <c r="BV4" s="196"/>
      <c r="BW4" s="196"/>
      <c r="BX4" s="196"/>
      <c r="BY4" s="196"/>
    </row>
    <row r="5" spans="1:77" s="4" customFormat="1" ht="37" customHeight="1">
      <c r="A5" s="1"/>
      <c r="B5" s="1377" t="s">
        <v>30</v>
      </c>
      <c r="C5" s="1377"/>
      <c r="D5" s="1377"/>
      <c r="E5" s="34" t="s">
        <v>191</v>
      </c>
      <c r="F5" s="34" t="s">
        <v>31</v>
      </c>
      <c r="G5" s="34" t="s">
        <v>32</v>
      </c>
      <c r="H5" s="34" t="s">
        <v>33</v>
      </c>
      <c r="I5" s="34" t="s">
        <v>34</v>
      </c>
      <c r="J5" s="34" t="s">
        <v>35</v>
      </c>
      <c r="K5" s="34" t="s">
        <v>36</v>
      </c>
      <c r="L5" s="38"/>
      <c r="M5" s="38"/>
      <c r="N5" s="39" t="s">
        <v>38</v>
      </c>
      <c r="O5" s="39" t="s">
        <v>39</v>
      </c>
      <c r="P5" s="38"/>
      <c r="Q5" s="38"/>
      <c r="R5" s="39" t="s">
        <v>41</v>
      </c>
      <c r="S5" s="39" t="s">
        <v>42</v>
      </c>
      <c r="T5" s="1"/>
      <c r="U5" s="196"/>
      <c r="V5" s="196"/>
      <c r="W5" s="196"/>
      <c r="X5" s="196"/>
      <c r="Y5" s="196"/>
      <c r="Z5" s="196"/>
      <c r="AA5" s="196"/>
      <c r="AB5" s="196"/>
      <c r="AC5" s="196"/>
      <c r="AD5" s="196"/>
      <c r="AE5" s="196"/>
      <c r="AF5" s="196"/>
      <c r="AG5" s="196"/>
      <c r="AH5" s="196"/>
      <c r="AI5" s="196"/>
      <c r="AJ5" s="196"/>
      <c r="AK5" s="196"/>
      <c r="AL5" s="196"/>
      <c r="AM5" s="196"/>
      <c r="AN5" s="196"/>
      <c r="AO5" s="196"/>
      <c r="AP5" s="196"/>
      <c r="AQ5" s="196"/>
      <c r="AR5" s="196"/>
      <c r="AS5" s="196"/>
      <c r="AT5" s="196"/>
      <c r="AU5" s="196"/>
      <c r="AV5" s="196"/>
      <c r="AW5" s="196"/>
      <c r="AX5" s="196"/>
      <c r="AY5" s="196"/>
      <c r="AZ5" s="196"/>
      <c r="BA5" s="196"/>
      <c r="BB5" s="196"/>
      <c r="BC5" s="196"/>
      <c r="BD5" s="196"/>
      <c r="BE5" s="196"/>
      <c r="BF5" s="196"/>
      <c r="BG5" s="196"/>
      <c r="BH5" s="196"/>
      <c r="BI5" s="196"/>
      <c r="BJ5" s="196"/>
      <c r="BK5" s="196"/>
      <c r="BL5" s="196"/>
      <c r="BM5" s="196"/>
      <c r="BN5" s="196"/>
      <c r="BO5" s="196"/>
      <c r="BP5" s="196"/>
      <c r="BQ5" s="196"/>
      <c r="BR5" s="196"/>
      <c r="BS5" s="196"/>
      <c r="BT5" s="196"/>
      <c r="BU5" s="196"/>
      <c r="BV5" s="196"/>
      <c r="BW5" s="196"/>
      <c r="BX5" s="196"/>
      <c r="BY5" s="196"/>
    </row>
    <row r="7" spans="1:77" ht="13.5" thickBot="1"/>
    <row r="8" spans="1:77" s="10" customFormat="1" ht="14.5" thickBot="1">
      <c r="B8" s="201" t="s">
        <v>145</v>
      </c>
      <c r="C8" s="201"/>
      <c r="D8" s="202"/>
      <c r="E8" s="35"/>
      <c r="F8" s="49"/>
      <c r="G8" s="49"/>
      <c r="H8" s="49"/>
      <c r="I8" s="49"/>
      <c r="J8" s="49"/>
      <c r="K8" s="49"/>
      <c r="L8" s="48"/>
      <c r="M8" s="48"/>
      <c r="N8" s="50"/>
      <c r="O8" s="49"/>
      <c r="P8" s="48"/>
      <c r="Q8" s="48"/>
      <c r="R8" s="50"/>
      <c r="S8" s="49"/>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row>
    <row r="9" spans="1:77">
      <c r="B9" s="10"/>
      <c r="C9" s="10"/>
      <c r="D9" s="200" t="s">
        <v>146</v>
      </c>
      <c r="E9" s="200" t="s">
        <v>147</v>
      </c>
      <c r="F9" s="203">
        <v>0</v>
      </c>
      <c r="G9" s="203">
        <v>0</v>
      </c>
      <c r="H9" s="203">
        <v>0</v>
      </c>
      <c r="I9" s="203">
        <v>0</v>
      </c>
      <c r="J9" s="203">
        <v>1</v>
      </c>
      <c r="K9" s="203">
        <v>1</v>
      </c>
      <c r="L9" s="51"/>
      <c r="M9" s="51"/>
      <c r="N9" s="204">
        <v>1</v>
      </c>
      <c r="O9" s="204">
        <v>1</v>
      </c>
      <c r="U9" s="187"/>
      <c r="V9" s="187"/>
      <c r="W9" s="187"/>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c r="BJ9" s="187"/>
      <c r="BK9" s="187"/>
      <c r="BL9" s="187"/>
      <c r="BM9" s="187"/>
      <c r="BN9" s="187"/>
      <c r="BO9" s="187"/>
      <c r="BP9" s="187"/>
      <c r="BQ9" s="187"/>
      <c r="BR9" s="187"/>
      <c r="BS9" s="187"/>
      <c r="BT9" s="187"/>
      <c r="BU9" s="187"/>
      <c r="BV9" s="187"/>
      <c r="BW9" s="187"/>
      <c r="BX9" s="187"/>
      <c r="BY9" s="187"/>
    </row>
    <row r="10" spans="1:77">
      <c r="D10" s="200" t="s">
        <v>148</v>
      </c>
      <c r="E10" s="200" t="s">
        <v>220</v>
      </c>
      <c r="F10" s="203">
        <v>0</v>
      </c>
      <c r="G10" s="203">
        <v>0</v>
      </c>
      <c r="H10" s="203">
        <v>0</v>
      </c>
      <c r="I10" s="203">
        <v>0</v>
      </c>
      <c r="J10" s="204">
        <v>1</v>
      </c>
      <c r="K10" s="204">
        <v>2</v>
      </c>
      <c r="N10" s="204">
        <v>3</v>
      </c>
      <c r="O10" s="204">
        <v>3</v>
      </c>
      <c r="U10" s="187"/>
      <c r="V10" s="187"/>
      <c r="W10" s="187"/>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c r="BJ10" s="187"/>
      <c r="BK10" s="187"/>
      <c r="BL10" s="187"/>
      <c r="BM10" s="187"/>
      <c r="BN10" s="187"/>
      <c r="BO10" s="187"/>
      <c r="BP10" s="187"/>
      <c r="BQ10" s="187"/>
      <c r="BR10" s="187"/>
      <c r="BS10" s="187"/>
      <c r="BT10" s="187"/>
      <c r="BU10" s="187"/>
      <c r="BV10" s="187"/>
      <c r="BW10" s="187"/>
      <c r="BX10" s="187"/>
      <c r="BY10" s="187"/>
    </row>
    <row r="11" spans="1:77" s="10" customFormat="1">
      <c r="B11"/>
      <c r="C11"/>
      <c r="D11" s="200" t="s">
        <v>149</v>
      </c>
      <c r="E11" s="200" t="s">
        <v>150</v>
      </c>
      <c r="F11" s="203">
        <v>0</v>
      </c>
      <c r="G11" s="203">
        <v>0</v>
      </c>
      <c r="H11" s="203">
        <v>0</v>
      </c>
      <c r="I11" s="203">
        <v>0</v>
      </c>
      <c r="J11" s="204">
        <v>1</v>
      </c>
      <c r="K11" s="204">
        <v>0</v>
      </c>
      <c r="L11"/>
      <c r="M11"/>
      <c r="N11" s="204">
        <v>0</v>
      </c>
      <c r="O11" s="204">
        <v>0</v>
      </c>
      <c r="P11" s="198"/>
      <c r="Q11" s="198"/>
      <c r="R11" s="198"/>
      <c r="S11" s="198"/>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c r="BM11" s="41"/>
      <c r="BN11" s="41"/>
      <c r="BO11" s="41"/>
      <c r="BP11" s="41"/>
      <c r="BQ11" s="41"/>
      <c r="BR11" s="41"/>
      <c r="BS11" s="41"/>
      <c r="BT11" s="41"/>
      <c r="BU11" s="41"/>
      <c r="BV11" s="41"/>
      <c r="BW11" s="41"/>
      <c r="BX11" s="41"/>
      <c r="BY11" s="41"/>
    </row>
    <row r="12" spans="1:77" s="10" customFormat="1">
      <c r="B12"/>
      <c r="C12"/>
      <c r="D12" s="200" t="s">
        <v>151</v>
      </c>
      <c r="E12" s="200" t="s">
        <v>221</v>
      </c>
      <c r="F12" s="203">
        <v>0</v>
      </c>
      <c r="G12" s="203">
        <v>0</v>
      </c>
      <c r="H12" s="203">
        <v>0</v>
      </c>
      <c r="I12" s="203">
        <v>0</v>
      </c>
      <c r="J12" s="204">
        <v>0</v>
      </c>
      <c r="K12" s="204">
        <v>1</v>
      </c>
      <c r="L12"/>
      <c r="M12"/>
      <c r="N12" s="204">
        <v>1</v>
      </c>
      <c r="O12" s="204">
        <v>0</v>
      </c>
      <c r="P12" s="198"/>
      <c r="Q12" s="198"/>
      <c r="R12" s="198"/>
      <c r="S12" s="198"/>
      <c r="U12" s="41"/>
      <c r="V12" s="41"/>
      <c r="W12" s="41"/>
      <c r="X12" s="41"/>
      <c r="Y12" s="41"/>
      <c r="Z12" s="41"/>
      <c r="AA12" s="41"/>
      <c r="AB12" s="41"/>
      <c r="AC12" s="41"/>
      <c r="AD12" s="41"/>
      <c r="AE12" s="41"/>
      <c r="AF12" s="41"/>
      <c r="AG12" s="41"/>
      <c r="AH12" s="41"/>
      <c r="AI12" s="41"/>
      <c r="AJ12" s="41"/>
      <c r="AK12" s="41"/>
      <c r="AL12" s="41"/>
      <c r="AM12" s="41"/>
      <c r="AN12" s="41"/>
      <c r="AO12" s="41"/>
      <c r="AP12" s="41"/>
      <c r="AQ12" s="41"/>
      <c r="AR12" s="41"/>
      <c r="AS12" s="41"/>
      <c r="AT12" s="41"/>
      <c r="AU12" s="41"/>
      <c r="AV12" s="41"/>
      <c r="AW12" s="41"/>
      <c r="AX12" s="41"/>
      <c r="AY12" s="41"/>
      <c r="AZ12" s="41"/>
      <c r="BA12" s="41"/>
      <c r="BB12" s="41"/>
      <c r="BC12" s="41"/>
      <c r="BD12" s="41"/>
      <c r="BE12" s="41"/>
      <c r="BF12" s="41"/>
      <c r="BG12" s="41"/>
      <c r="BH12" s="41"/>
      <c r="BI12" s="41"/>
      <c r="BJ12" s="41"/>
      <c r="BK12" s="41"/>
      <c r="BL12" s="41"/>
      <c r="BM12" s="41"/>
      <c r="BN12" s="41"/>
      <c r="BO12" s="41"/>
      <c r="BP12" s="41"/>
      <c r="BQ12" s="41"/>
      <c r="BR12" s="41"/>
      <c r="BS12" s="41"/>
      <c r="BT12" s="41"/>
      <c r="BU12" s="41"/>
      <c r="BV12" s="41"/>
      <c r="BW12" s="41"/>
      <c r="BX12" s="41"/>
      <c r="BY12" s="41"/>
    </row>
    <row r="13" spans="1:77" s="10" customFormat="1">
      <c r="B13"/>
      <c r="C13"/>
      <c r="D13" s="200" t="s">
        <v>152</v>
      </c>
      <c r="E13" s="200" t="s">
        <v>175</v>
      </c>
      <c r="F13" s="203">
        <v>0</v>
      </c>
      <c r="G13" s="203">
        <v>0</v>
      </c>
      <c r="H13" s="203">
        <v>0</v>
      </c>
      <c r="I13" s="203">
        <v>0</v>
      </c>
      <c r="J13" s="204">
        <v>13</v>
      </c>
      <c r="K13" s="204">
        <v>27</v>
      </c>
      <c r="L13"/>
      <c r="M13"/>
      <c r="N13" s="204">
        <v>32</v>
      </c>
      <c r="O13" s="204">
        <v>0</v>
      </c>
      <c r="P13" s="198"/>
      <c r="Q13" s="198"/>
      <c r="R13" s="198"/>
      <c r="S13" s="198"/>
      <c r="U13" s="41"/>
      <c r="V13" s="41"/>
      <c r="W13" s="41"/>
      <c r="X13" s="41"/>
      <c r="Y13" s="41"/>
      <c r="Z13" s="41"/>
      <c r="AA13" s="41"/>
      <c r="AB13" s="41"/>
      <c r="AC13" s="41"/>
      <c r="AD13" s="41"/>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41"/>
      <c r="BC13" s="41"/>
      <c r="BD13" s="41"/>
      <c r="BE13" s="41"/>
      <c r="BF13" s="41"/>
      <c r="BG13" s="41"/>
      <c r="BH13" s="41"/>
      <c r="BI13" s="41"/>
      <c r="BJ13" s="41"/>
      <c r="BK13" s="41"/>
      <c r="BL13" s="41"/>
      <c r="BM13" s="41"/>
      <c r="BN13" s="41"/>
      <c r="BO13" s="41"/>
      <c r="BP13" s="41"/>
      <c r="BQ13" s="41"/>
      <c r="BR13" s="41"/>
      <c r="BS13" s="41"/>
      <c r="BT13" s="41"/>
      <c r="BU13" s="41"/>
      <c r="BV13" s="41"/>
      <c r="BW13" s="41"/>
      <c r="BX13" s="41"/>
      <c r="BY13" s="41"/>
    </row>
    <row r="14" spans="1:77" s="10" customFormat="1">
      <c r="B14"/>
      <c r="C14"/>
      <c r="D14" s="200" t="s">
        <v>153</v>
      </c>
      <c r="E14" s="200" t="s">
        <v>222</v>
      </c>
      <c r="F14" s="203">
        <v>0</v>
      </c>
      <c r="G14" s="203">
        <v>0</v>
      </c>
      <c r="H14" s="203">
        <v>0</v>
      </c>
      <c r="I14" s="203">
        <v>0</v>
      </c>
      <c r="J14" s="204">
        <v>45</v>
      </c>
      <c r="K14" s="204">
        <f>140-45</f>
        <v>95</v>
      </c>
      <c r="L14"/>
      <c r="M14"/>
      <c r="N14" s="204">
        <f>220-140</f>
        <v>80</v>
      </c>
      <c r="O14" s="204">
        <v>0</v>
      </c>
      <c r="P14" s="198"/>
      <c r="Q14" s="198"/>
      <c r="R14" s="198"/>
      <c r="S14" s="198"/>
      <c r="U14" s="41"/>
      <c r="V14" s="41"/>
      <c r="W14" s="41"/>
      <c r="X14" s="41"/>
      <c r="Y14" s="41"/>
      <c r="Z14" s="41"/>
      <c r="AA14" s="41"/>
      <c r="AB14" s="41"/>
      <c r="AC14" s="41"/>
      <c r="AD14" s="41"/>
      <c r="AE14" s="41"/>
      <c r="AF14" s="41"/>
      <c r="AG14" s="41"/>
      <c r="AH14" s="41"/>
      <c r="AI14" s="41"/>
      <c r="AJ14" s="41"/>
      <c r="AK14" s="41"/>
      <c r="AL14" s="41"/>
      <c r="AM14" s="41"/>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41"/>
      <c r="BN14" s="41"/>
      <c r="BO14" s="41"/>
      <c r="BP14" s="41"/>
      <c r="BQ14" s="41"/>
      <c r="BR14" s="41"/>
      <c r="BS14" s="41"/>
      <c r="BT14" s="41"/>
      <c r="BU14" s="41"/>
      <c r="BV14" s="41"/>
      <c r="BW14" s="41"/>
      <c r="BX14" s="41"/>
      <c r="BY14" s="41"/>
    </row>
    <row r="15" spans="1:77" s="10" customFormat="1">
      <c r="B15"/>
      <c r="C15"/>
      <c r="D15" s="200" t="s">
        <v>154</v>
      </c>
      <c r="E15" s="200" t="s">
        <v>223</v>
      </c>
      <c r="F15" s="203">
        <v>0</v>
      </c>
      <c r="G15" s="203">
        <v>0</v>
      </c>
      <c r="H15" s="203">
        <v>0</v>
      </c>
      <c r="I15" s="203">
        <v>0</v>
      </c>
      <c r="J15" s="204">
        <v>176</v>
      </c>
      <c r="K15" s="204">
        <f>560-176</f>
        <v>384</v>
      </c>
      <c r="L15"/>
      <c r="M15"/>
      <c r="N15" s="204">
        <f>920-560</f>
        <v>360</v>
      </c>
      <c r="O15" s="204">
        <v>0</v>
      </c>
      <c r="P15" s="198"/>
      <c r="Q15" s="198"/>
      <c r="R15" s="198"/>
      <c r="S15" s="198"/>
      <c r="U15" s="41"/>
      <c r="V15" s="41"/>
      <c r="W15" s="41"/>
      <c r="X15" s="41"/>
      <c r="Y15" s="41"/>
      <c r="Z15" s="41"/>
      <c r="AA15" s="41"/>
      <c r="AB15" s="41"/>
      <c r="AC15" s="41"/>
      <c r="AD15" s="41"/>
      <c r="AE15" s="41"/>
      <c r="AF15" s="41"/>
      <c r="AG15" s="41"/>
      <c r="AH15" s="41"/>
      <c r="AI15" s="41"/>
      <c r="AJ15" s="41"/>
      <c r="AK15" s="41"/>
      <c r="AL15" s="41"/>
      <c r="AM15" s="41"/>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c r="BM15" s="41"/>
      <c r="BN15" s="41"/>
      <c r="BO15" s="41"/>
      <c r="BP15" s="41"/>
      <c r="BQ15" s="41"/>
      <c r="BR15" s="41"/>
      <c r="BS15" s="41"/>
      <c r="BT15" s="41"/>
      <c r="BU15" s="41"/>
      <c r="BV15" s="41"/>
      <c r="BW15" s="41"/>
      <c r="BX15" s="41"/>
      <c r="BY15" s="41"/>
    </row>
    <row r="16" spans="1:77" s="10" customFormat="1">
      <c r="B16"/>
      <c r="C16"/>
      <c r="D16" s="200" t="s">
        <v>155</v>
      </c>
      <c r="E16" s="200" t="s">
        <v>177</v>
      </c>
      <c r="F16" s="203">
        <v>0</v>
      </c>
      <c r="G16" s="203">
        <v>0</v>
      </c>
      <c r="H16" s="203">
        <v>0</v>
      </c>
      <c r="I16" s="203">
        <v>0</v>
      </c>
      <c r="J16" s="204">
        <v>13</v>
      </c>
      <c r="K16" s="204">
        <v>40</v>
      </c>
      <c r="L16"/>
      <c r="M16"/>
      <c r="N16" s="204">
        <v>72</v>
      </c>
      <c r="O16" s="204">
        <v>72</v>
      </c>
      <c r="P16" s="198"/>
      <c r="Q16" s="198"/>
      <c r="R16" s="198"/>
      <c r="S16" s="198"/>
      <c r="U16" s="41"/>
      <c r="V16" s="41"/>
      <c r="W16" s="41"/>
      <c r="X16" s="41"/>
      <c r="Y16" s="41"/>
      <c r="Z16" s="41"/>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c r="BO16" s="41"/>
      <c r="BP16" s="41"/>
      <c r="BQ16" s="41"/>
      <c r="BR16" s="41"/>
      <c r="BS16" s="41"/>
      <c r="BT16" s="41"/>
      <c r="BU16" s="41"/>
      <c r="BV16" s="41"/>
      <c r="BW16" s="41"/>
      <c r="BX16" s="41"/>
      <c r="BY16" s="41"/>
    </row>
    <row r="17" spans="2:77" s="10" customFormat="1">
      <c r="B17"/>
      <c r="C17"/>
      <c r="D17" s="200" t="s">
        <v>156</v>
      </c>
      <c r="E17" s="200" t="s">
        <v>1234</v>
      </c>
      <c r="F17" s="203">
        <v>0</v>
      </c>
      <c r="G17" s="203">
        <v>0</v>
      </c>
      <c r="H17" s="203">
        <v>0</v>
      </c>
      <c r="I17" s="203">
        <v>0</v>
      </c>
      <c r="J17" s="204">
        <v>45</v>
      </c>
      <c r="K17" s="204">
        <v>140</v>
      </c>
      <c r="L17"/>
      <c r="M17"/>
      <c r="N17" s="204">
        <v>220</v>
      </c>
      <c r="O17" s="204">
        <v>220</v>
      </c>
      <c r="P17" s="198"/>
      <c r="Q17" s="198"/>
      <c r="R17" s="198"/>
      <c r="S17" s="198"/>
      <c r="U17" s="41"/>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c r="BM17" s="41"/>
      <c r="BN17" s="41"/>
      <c r="BO17" s="41"/>
      <c r="BP17" s="41"/>
      <c r="BQ17" s="41"/>
      <c r="BR17" s="41"/>
      <c r="BS17" s="41"/>
      <c r="BT17" s="41"/>
      <c r="BU17" s="41"/>
      <c r="BV17" s="41"/>
      <c r="BW17" s="41"/>
      <c r="BX17" s="41"/>
      <c r="BY17" s="41"/>
    </row>
    <row r="18" spans="2:77" s="10" customFormat="1">
      <c r="B18"/>
      <c r="C18"/>
      <c r="D18" s="200" t="s">
        <v>157</v>
      </c>
      <c r="E18" s="200" t="s">
        <v>1235</v>
      </c>
      <c r="F18" s="203">
        <v>0</v>
      </c>
      <c r="G18" s="203">
        <v>0</v>
      </c>
      <c r="H18" s="203">
        <v>0</v>
      </c>
      <c r="I18" s="203">
        <v>0</v>
      </c>
      <c r="J18" s="204">
        <v>176</v>
      </c>
      <c r="K18" s="204">
        <v>560</v>
      </c>
      <c r="L18"/>
      <c r="M18"/>
      <c r="N18" s="204">
        <v>920</v>
      </c>
      <c r="O18" s="204">
        <v>920</v>
      </c>
      <c r="P18" s="198"/>
      <c r="Q18" s="198"/>
      <c r="R18" s="198"/>
      <c r="S18" s="198"/>
      <c r="U18" s="41"/>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41"/>
      <c r="BW18" s="41"/>
      <c r="BX18" s="41"/>
      <c r="BY18" s="41"/>
    </row>
    <row r="19" spans="2:77" s="10" customFormat="1" ht="12.5">
      <c r="E19" s="198"/>
      <c r="F19" s="198"/>
      <c r="G19" s="198"/>
      <c r="H19" s="198"/>
      <c r="I19" s="198"/>
      <c r="J19" s="198"/>
      <c r="K19" s="198"/>
      <c r="L19" s="198"/>
      <c r="M19" s="198"/>
      <c r="N19" s="198"/>
      <c r="O19" s="198"/>
      <c r="P19" s="198"/>
      <c r="Q19" s="198"/>
      <c r="R19" s="198"/>
      <c r="S19" s="198"/>
      <c r="U19" s="41"/>
      <c r="V19" s="41"/>
      <c r="W19" s="41"/>
      <c r="X19" s="41"/>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41"/>
      <c r="BD19" s="41"/>
      <c r="BE19" s="41"/>
      <c r="BF19" s="41"/>
      <c r="BG19" s="41"/>
      <c r="BH19" s="41"/>
      <c r="BI19" s="41"/>
      <c r="BJ19" s="41"/>
      <c r="BK19" s="41"/>
      <c r="BL19" s="41"/>
      <c r="BM19" s="41"/>
      <c r="BN19" s="41"/>
      <c r="BO19" s="41"/>
      <c r="BP19" s="41"/>
      <c r="BQ19" s="41"/>
      <c r="BR19" s="41"/>
      <c r="BS19" s="41"/>
      <c r="BT19" s="41"/>
      <c r="BU19" s="41"/>
      <c r="BV19" s="41"/>
      <c r="BW19" s="41"/>
      <c r="BX19" s="41"/>
      <c r="BY19" s="41"/>
    </row>
  </sheetData>
  <mergeCells count="4">
    <mergeCell ref="B2:S2"/>
    <mergeCell ref="N4:O4"/>
    <mergeCell ref="R4:S4"/>
    <mergeCell ref="B5:D5"/>
  </mergeCells>
  <pageMargins left="0.7" right="0.7" top="0.75" bottom="0.75" header="0.3" footer="0.3"/>
  <legacy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BF222-07A6-411F-BE0C-075D00ED3C3C}">
  <dimension ref="A1:BY15"/>
  <sheetViews>
    <sheetView workbookViewId="0">
      <selection activeCell="D3" sqref="D3"/>
    </sheetView>
  </sheetViews>
  <sheetFormatPr defaultRowHeight="13"/>
  <cols>
    <col min="2" max="2" width="17" customWidth="1"/>
    <col min="3" max="3" width="17.69921875" customWidth="1"/>
    <col min="4" max="4" width="32.296875" bestFit="1" customWidth="1"/>
    <col min="5" max="5" width="25" bestFit="1" customWidth="1"/>
    <col min="6" max="11" width="10.69921875" bestFit="1" customWidth="1"/>
    <col min="14" max="14" width="10.69921875" bestFit="1" customWidth="1"/>
    <col min="15" max="15" width="12.296875" customWidth="1"/>
    <col min="18" max="18" width="12.296875" customWidth="1"/>
    <col min="19" max="19" width="13.296875" customWidth="1"/>
  </cols>
  <sheetData>
    <row r="1" spans="1:77" s="4" customFormat="1">
      <c r="A1" s="1"/>
      <c r="B1" s="6" t="s">
        <v>1252</v>
      </c>
      <c r="C1" s="1"/>
      <c r="D1" s="1"/>
      <c r="E1" s="198"/>
      <c r="F1" s="198"/>
      <c r="G1" s="198"/>
      <c r="H1" s="198"/>
      <c r="I1" s="198"/>
      <c r="J1" s="198"/>
      <c r="K1" s="198"/>
      <c r="L1" s="198"/>
      <c r="M1" s="198"/>
      <c r="N1" s="198"/>
      <c r="O1" s="198"/>
      <c r="P1" s="198"/>
      <c r="Q1" s="198"/>
      <c r="R1" s="198"/>
      <c r="S1" s="198"/>
      <c r="T1" s="1"/>
      <c r="U1" s="196"/>
      <c r="V1" s="196"/>
      <c r="W1" s="196"/>
      <c r="X1" s="196"/>
      <c r="Y1" s="196"/>
      <c r="Z1" s="196"/>
      <c r="AA1" s="196"/>
      <c r="AB1" s="196"/>
      <c r="AC1" s="196"/>
      <c r="AD1" s="196"/>
      <c r="AE1" s="196"/>
      <c r="AF1" s="196"/>
      <c r="AG1" s="196"/>
      <c r="AH1" s="196"/>
      <c r="AI1" s="196"/>
      <c r="AJ1" s="196"/>
      <c r="AK1" s="196"/>
      <c r="AL1" s="196"/>
      <c r="AM1" s="196"/>
      <c r="AN1" s="196"/>
      <c r="AO1" s="196"/>
      <c r="AP1" s="196"/>
      <c r="AQ1" s="196"/>
      <c r="AR1" s="196"/>
      <c r="AS1" s="196"/>
      <c r="AT1" s="196"/>
      <c r="AU1" s="196"/>
      <c r="AV1" s="196"/>
      <c r="AW1" s="196"/>
      <c r="AX1" s="196"/>
      <c r="AY1" s="196"/>
      <c r="AZ1" s="196"/>
      <c r="BA1" s="196"/>
      <c r="BB1" s="196"/>
      <c r="BC1" s="196"/>
      <c r="BD1" s="196"/>
      <c r="BE1" s="196"/>
      <c r="BF1" s="196"/>
      <c r="BG1" s="196"/>
      <c r="BH1" s="196"/>
      <c r="BI1" s="196"/>
      <c r="BJ1" s="196"/>
      <c r="BK1" s="196"/>
      <c r="BL1" s="196"/>
      <c r="BM1" s="196"/>
      <c r="BN1" s="196"/>
      <c r="BO1" s="196"/>
      <c r="BP1" s="196"/>
      <c r="BQ1" s="196"/>
      <c r="BR1" s="196"/>
      <c r="BS1" s="196"/>
      <c r="BT1" s="196"/>
      <c r="BU1" s="196"/>
      <c r="BV1" s="196"/>
      <c r="BW1" s="196"/>
      <c r="BX1" s="196"/>
      <c r="BY1" s="196"/>
    </row>
    <row r="2" spans="1:77" s="4" customFormat="1" ht="18">
      <c r="A2" s="1"/>
      <c r="B2" s="1376" t="s">
        <v>230</v>
      </c>
      <c r="C2" s="1376"/>
      <c r="D2" s="1376"/>
      <c r="E2" s="1376"/>
      <c r="F2" s="1376"/>
      <c r="G2" s="1376"/>
      <c r="H2" s="1376"/>
      <c r="I2" s="1376"/>
      <c r="J2" s="1376"/>
      <c r="K2" s="1376"/>
      <c r="L2" s="1376"/>
      <c r="M2" s="1376"/>
      <c r="N2" s="1376"/>
      <c r="O2" s="1376"/>
      <c r="P2" s="1376"/>
      <c r="Q2" s="1376"/>
      <c r="R2" s="1376"/>
      <c r="S2" s="1376"/>
      <c r="T2" s="1"/>
      <c r="U2" s="196"/>
      <c r="V2" s="196"/>
      <c r="W2" s="196"/>
      <c r="X2" s="196"/>
      <c r="Y2" s="196"/>
      <c r="Z2" s="196"/>
      <c r="AA2" s="196"/>
      <c r="AB2" s="196"/>
      <c r="AC2" s="196"/>
      <c r="AD2" s="196"/>
      <c r="AE2" s="196"/>
      <c r="AF2" s="196"/>
      <c r="AG2" s="196"/>
      <c r="AH2" s="196"/>
      <c r="AI2" s="196"/>
      <c r="AJ2" s="196"/>
      <c r="AK2" s="196"/>
      <c r="AL2" s="196"/>
      <c r="AM2" s="196"/>
      <c r="AN2" s="196"/>
      <c r="AO2" s="196"/>
      <c r="AP2" s="196"/>
      <c r="AQ2" s="196"/>
      <c r="AR2" s="196"/>
      <c r="AS2" s="196"/>
      <c r="AT2" s="196"/>
      <c r="AU2" s="196"/>
      <c r="AV2" s="196"/>
      <c r="AW2" s="196"/>
      <c r="AX2" s="196"/>
      <c r="AY2" s="196"/>
      <c r="AZ2" s="196"/>
      <c r="BA2" s="196"/>
      <c r="BB2" s="196"/>
      <c r="BC2" s="196"/>
      <c r="BD2" s="196"/>
      <c r="BE2" s="196"/>
      <c r="BF2" s="196"/>
      <c r="BG2" s="196"/>
      <c r="BH2" s="196"/>
      <c r="BI2" s="196"/>
      <c r="BJ2" s="196"/>
      <c r="BK2" s="196"/>
      <c r="BL2" s="196"/>
      <c r="BM2" s="196"/>
      <c r="BN2" s="196"/>
      <c r="BO2" s="196"/>
      <c r="BP2" s="196"/>
      <c r="BQ2" s="196"/>
      <c r="BR2" s="196"/>
      <c r="BS2" s="196"/>
      <c r="BT2" s="196"/>
      <c r="BU2" s="196"/>
      <c r="BV2" s="196"/>
      <c r="BW2" s="196"/>
      <c r="BX2" s="196"/>
      <c r="BY2" s="196"/>
    </row>
    <row r="3" spans="1:77" s="4" customFormat="1" ht="18">
      <c r="A3" s="1"/>
      <c r="B3" s="5"/>
      <c r="C3" s="2"/>
      <c r="D3" s="3"/>
      <c r="E3" s="30"/>
      <c r="F3" s="30"/>
      <c r="G3" s="30"/>
      <c r="H3" s="30"/>
      <c r="I3" s="30"/>
      <c r="J3" s="30"/>
      <c r="K3" s="30"/>
      <c r="L3" s="30"/>
      <c r="M3" s="30"/>
      <c r="N3" s="30"/>
      <c r="O3" s="30"/>
      <c r="P3" s="30"/>
      <c r="Q3" s="30"/>
      <c r="R3" s="30"/>
      <c r="S3" s="30"/>
      <c r="T3" s="1"/>
      <c r="U3" s="196"/>
      <c r="V3" s="196"/>
      <c r="W3" s="196"/>
      <c r="X3" s="196"/>
      <c r="Y3" s="196"/>
      <c r="Z3" s="196"/>
      <c r="AA3" s="196"/>
      <c r="AB3" s="196"/>
      <c r="AC3" s="196"/>
      <c r="AD3" s="196"/>
      <c r="AE3" s="196"/>
      <c r="AF3" s="196"/>
      <c r="AG3" s="196"/>
      <c r="AH3" s="196"/>
      <c r="AI3" s="196"/>
      <c r="AJ3" s="196"/>
      <c r="AK3" s="196"/>
      <c r="AL3" s="196"/>
      <c r="AM3" s="196"/>
      <c r="AN3" s="196"/>
      <c r="AO3" s="196"/>
      <c r="AP3" s="196"/>
      <c r="AQ3" s="196"/>
      <c r="AR3" s="196"/>
      <c r="AS3" s="196"/>
      <c r="AT3" s="196"/>
      <c r="AU3" s="196"/>
      <c r="AV3" s="196"/>
      <c r="AW3" s="196"/>
      <c r="AX3" s="196"/>
      <c r="AY3" s="196"/>
      <c r="AZ3" s="196"/>
      <c r="BA3" s="196"/>
      <c r="BB3" s="196"/>
      <c r="BC3" s="196"/>
      <c r="BD3" s="196"/>
      <c r="BE3" s="196"/>
      <c r="BF3" s="196"/>
      <c r="BG3" s="196"/>
      <c r="BH3" s="196"/>
      <c r="BI3" s="196"/>
      <c r="BJ3" s="196"/>
      <c r="BK3" s="196"/>
      <c r="BL3" s="196"/>
      <c r="BM3" s="196"/>
      <c r="BN3" s="196"/>
      <c r="BO3" s="196"/>
      <c r="BP3" s="196"/>
      <c r="BQ3" s="196"/>
      <c r="BR3" s="196"/>
      <c r="BS3" s="196"/>
      <c r="BT3" s="196"/>
      <c r="BU3" s="196"/>
      <c r="BV3" s="196"/>
      <c r="BW3" s="196"/>
      <c r="BX3" s="196"/>
      <c r="BY3" s="196"/>
    </row>
    <row r="4" spans="1:77" s="4" customFormat="1" ht="18">
      <c r="A4" s="1"/>
      <c r="B4" s="5"/>
      <c r="C4" s="2"/>
      <c r="D4" s="3"/>
      <c r="E4" s="30"/>
      <c r="F4" s="30"/>
      <c r="G4" s="30"/>
      <c r="H4" s="30"/>
      <c r="I4" s="30"/>
      <c r="J4" s="30"/>
      <c r="K4" s="30"/>
      <c r="L4" s="30"/>
      <c r="M4" s="30"/>
      <c r="N4" s="1367" t="s">
        <v>189</v>
      </c>
      <c r="O4" s="1367"/>
      <c r="P4" s="30"/>
      <c r="Q4" s="30"/>
      <c r="R4" s="1367" t="s">
        <v>190</v>
      </c>
      <c r="S4" s="1367"/>
      <c r="T4" s="1"/>
      <c r="U4" s="196"/>
      <c r="V4" s="196"/>
      <c r="W4" s="196"/>
      <c r="X4" s="196"/>
      <c r="Y4" s="196"/>
      <c r="Z4" s="196"/>
      <c r="AA4" s="196"/>
      <c r="AB4" s="196"/>
      <c r="AC4" s="196"/>
      <c r="AD4" s="196"/>
      <c r="AE4" s="196"/>
      <c r="AF4" s="196"/>
      <c r="AG4" s="196"/>
      <c r="AH4" s="196"/>
      <c r="AI4" s="196"/>
      <c r="AJ4" s="196"/>
      <c r="AK4" s="196"/>
      <c r="AL4" s="196"/>
      <c r="AM4" s="196"/>
      <c r="AN4" s="196"/>
      <c r="AO4" s="196"/>
      <c r="AP4" s="196"/>
      <c r="AQ4" s="196"/>
      <c r="AR4" s="196"/>
      <c r="AS4" s="196"/>
      <c r="AT4" s="196"/>
      <c r="AU4" s="196"/>
      <c r="AV4" s="196"/>
      <c r="AW4" s="196"/>
      <c r="AX4" s="196"/>
      <c r="AY4" s="196"/>
      <c r="AZ4" s="196"/>
      <c r="BA4" s="196"/>
      <c r="BB4" s="196"/>
      <c r="BC4" s="196"/>
      <c r="BD4" s="196"/>
      <c r="BE4" s="196"/>
      <c r="BF4" s="196"/>
      <c r="BG4" s="196"/>
      <c r="BH4" s="196"/>
      <c r="BI4" s="196"/>
      <c r="BJ4" s="196"/>
      <c r="BK4" s="196"/>
      <c r="BL4" s="196"/>
      <c r="BM4" s="196"/>
      <c r="BN4" s="196"/>
      <c r="BO4" s="196"/>
      <c r="BP4" s="196"/>
      <c r="BQ4" s="196"/>
      <c r="BR4" s="196"/>
      <c r="BS4" s="196"/>
      <c r="BT4" s="196"/>
      <c r="BU4" s="196"/>
      <c r="BV4" s="196"/>
      <c r="BW4" s="196"/>
      <c r="BX4" s="196"/>
      <c r="BY4" s="196"/>
    </row>
    <row r="5" spans="1:77" s="4" customFormat="1" ht="36.75" customHeight="1" thickBot="1">
      <c r="A5" s="1"/>
      <c r="B5" s="1377" t="s">
        <v>30</v>
      </c>
      <c r="C5" s="1377"/>
      <c r="D5" s="1377"/>
      <c r="E5" s="34" t="s">
        <v>191</v>
      </c>
      <c r="F5" s="34" t="s">
        <v>31</v>
      </c>
      <c r="G5" s="34" t="s">
        <v>32</v>
      </c>
      <c r="H5" s="34" t="s">
        <v>33</v>
      </c>
      <c r="I5" s="34" t="s">
        <v>34</v>
      </c>
      <c r="J5" s="34" t="s">
        <v>35</v>
      </c>
      <c r="K5" s="34" t="s">
        <v>36</v>
      </c>
      <c r="L5" s="38"/>
      <c r="M5" s="38"/>
      <c r="N5" s="39" t="s">
        <v>38</v>
      </c>
      <c r="O5" s="39" t="s">
        <v>39</v>
      </c>
      <c r="P5" s="38"/>
      <c r="Q5" s="38"/>
      <c r="R5" s="39" t="s">
        <v>41</v>
      </c>
      <c r="S5" s="39" t="s">
        <v>42</v>
      </c>
      <c r="T5" s="1"/>
      <c r="U5" s="196"/>
      <c r="V5" s="196"/>
      <c r="W5" s="196"/>
      <c r="X5" s="196"/>
      <c r="Y5" s="196"/>
      <c r="Z5" s="196"/>
      <c r="AA5" s="196"/>
      <c r="AB5" s="196"/>
      <c r="AC5" s="196"/>
      <c r="AD5" s="196"/>
      <c r="AE5" s="196"/>
      <c r="AF5" s="196"/>
      <c r="AG5" s="196"/>
      <c r="AH5" s="196"/>
      <c r="AI5" s="196"/>
      <c r="AJ5" s="196"/>
      <c r="AK5" s="196"/>
      <c r="AL5" s="196"/>
      <c r="AM5" s="196"/>
      <c r="AN5" s="196"/>
      <c r="AO5" s="196"/>
      <c r="AP5" s="196"/>
      <c r="AQ5" s="196"/>
      <c r="AR5" s="196"/>
      <c r="AS5" s="196"/>
      <c r="AT5" s="196"/>
      <c r="AU5" s="196"/>
      <c r="AV5" s="196"/>
      <c r="AW5" s="196"/>
      <c r="AX5" s="196"/>
      <c r="AY5" s="196"/>
      <c r="AZ5" s="196"/>
      <c r="BA5" s="196"/>
      <c r="BB5" s="196"/>
      <c r="BC5" s="196"/>
      <c r="BD5" s="196"/>
      <c r="BE5" s="196"/>
      <c r="BF5" s="196"/>
      <c r="BG5" s="196"/>
      <c r="BH5" s="196"/>
      <c r="BI5" s="196"/>
      <c r="BJ5" s="196"/>
      <c r="BK5" s="196"/>
      <c r="BL5" s="196"/>
      <c r="BM5" s="196"/>
      <c r="BN5" s="196"/>
      <c r="BO5" s="196"/>
      <c r="BP5" s="196"/>
      <c r="BQ5" s="196"/>
      <c r="BR5" s="196"/>
      <c r="BS5" s="196"/>
      <c r="BT5" s="196"/>
      <c r="BU5" s="196"/>
      <c r="BV5" s="196"/>
      <c r="BW5" s="196"/>
      <c r="BX5" s="196"/>
      <c r="BY5" s="196"/>
    </row>
    <row r="6" spans="1:77" s="10" customFormat="1" ht="14.5" thickBot="1">
      <c r="B6" s="211" t="s">
        <v>158</v>
      </c>
      <c r="C6" s="189"/>
      <c r="D6" s="209"/>
      <c r="E6" s="191"/>
      <c r="F6" s="186"/>
      <c r="G6" s="186"/>
      <c r="H6" s="186"/>
      <c r="I6" s="186"/>
      <c r="J6" s="186"/>
      <c r="K6" s="186"/>
      <c r="L6" s="48"/>
      <c r="M6" s="48"/>
      <c r="N6" s="197"/>
      <c r="O6" s="186"/>
      <c r="P6" s="48"/>
      <c r="Q6" s="48"/>
      <c r="R6" s="197"/>
      <c r="S6" s="186"/>
    </row>
    <row r="7" spans="1:77" s="4" customFormat="1" ht="14">
      <c r="A7" s="1"/>
      <c r="B7" s="1"/>
      <c r="C7" s="199" t="s">
        <v>227</v>
      </c>
      <c r="D7" s="210"/>
      <c r="E7" s="198"/>
      <c r="F7" s="198"/>
      <c r="G7" s="198"/>
      <c r="H7" s="198"/>
      <c r="I7" s="198"/>
      <c r="J7" s="198"/>
      <c r="K7" s="198"/>
      <c r="L7" s="198"/>
      <c r="M7" s="198"/>
      <c r="N7" s="198"/>
      <c r="O7" s="198"/>
      <c r="P7" s="198"/>
      <c r="Q7" s="198"/>
      <c r="R7" s="198"/>
      <c r="S7" s="198"/>
      <c r="T7" s="1"/>
      <c r="U7" s="196"/>
      <c r="V7" s="196"/>
      <c r="W7" s="196"/>
      <c r="X7" s="196"/>
      <c r="Y7" s="196"/>
      <c r="Z7" s="196"/>
      <c r="AA7" s="196"/>
      <c r="AB7" s="196"/>
      <c r="AC7" s="196"/>
      <c r="AD7" s="196"/>
      <c r="AE7" s="196"/>
      <c r="AF7" s="196"/>
      <c r="AG7" s="196"/>
      <c r="AH7" s="196"/>
      <c r="AI7" s="196"/>
      <c r="AJ7" s="196"/>
      <c r="AK7" s="196"/>
      <c r="AL7" s="196"/>
      <c r="AM7" s="196"/>
      <c r="AN7" s="196"/>
      <c r="AO7" s="196"/>
      <c r="AP7" s="196"/>
      <c r="AQ7" s="196"/>
      <c r="AR7" s="196"/>
      <c r="AS7" s="196"/>
      <c r="AT7" s="196"/>
      <c r="AU7" s="196"/>
      <c r="AV7" s="196"/>
      <c r="AW7" s="196"/>
      <c r="AX7" s="196"/>
      <c r="AY7" s="196"/>
      <c r="AZ7" s="196"/>
      <c r="BA7" s="196"/>
      <c r="BB7" s="196"/>
      <c r="BC7" s="196"/>
      <c r="BD7" s="196"/>
      <c r="BE7" s="196"/>
      <c r="BF7" s="196"/>
      <c r="BG7" s="196"/>
      <c r="BH7" s="196"/>
      <c r="BI7" s="196"/>
      <c r="BJ7" s="196"/>
      <c r="BK7" s="196"/>
      <c r="BL7" s="196"/>
      <c r="BM7" s="196"/>
      <c r="BN7" s="196"/>
      <c r="BO7" s="196"/>
      <c r="BP7" s="196"/>
      <c r="BQ7" s="196"/>
      <c r="BR7" s="196"/>
      <c r="BS7" s="196"/>
      <c r="BT7" s="196"/>
      <c r="BU7" s="196"/>
      <c r="BV7" s="196"/>
      <c r="BW7" s="196"/>
      <c r="BX7" s="196"/>
      <c r="BY7" s="196"/>
    </row>
    <row r="8" spans="1:77" s="4" customFormat="1" ht="12.5">
      <c r="A8" s="1"/>
      <c r="B8" s="1"/>
      <c r="C8" s="1"/>
      <c r="D8" s="8" t="s">
        <v>159</v>
      </c>
      <c r="E8" s="28" t="s">
        <v>150</v>
      </c>
      <c r="F8" s="183">
        <v>0</v>
      </c>
      <c r="G8" s="183">
        <v>0</v>
      </c>
      <c r="H8" s="183">
        <v>0</v>
      </c>
      <c r="I8" s="183">
        <v>0</v>
      </c>
      <c r="J8" s="212">
        <v>1</v>
      </c>
      <c r="K8" s="221">
        <v>0</v>
      </c>
      <c r="L8" s="10"/>
      <c r="M8" s="51"/>
      <c r="N8" s="183">
        <v>0</v>
      </c>
      <c r="O8" s="183">
        <v>0</v>
      </c>
      <c r="P8" s="198"/>
      <c r="Q8" s="198"/>
      <c r="R8" s="183">
        <v>0</v>
      </c>
      <c r="S8" s="183">
        <v>0</v>
      </c>
      <c r="T8" s="1"/>
      <c r="U8" s="196"/>
      <c r="V8" s="196"/>
      <c r="W8" s="196"/>
      <c r="X8" s="196"/>
      <c r="Y8" s="196"/>
      <c r="Z8" s="196"/>
      <c r="AA8" s="196"/>
      <c r="AB8" s="196"/>
      <c r="AC8" s="196"/>
      <c r="AD8" s="196"/>
      <c r="AE8" s="196"/>
      <c r="AF8" s="196"/>
      <c r="AG8" s="196"/>
      <c r="AH8" s="196"/>
      <c r="AI8" s="196"/>
      <c r="AJ8" s="196"/>
      <c r="AK8" s="196"/>
      <c r="AL8" s="196"/>
      <c r="AM8" s="196"/>
      <c r="AN8" s="196"/>
      <c r="AO8" s="196"/>
      <c r="AP8" s="196"/>
      <c r="AQ8" s="196"/>
      <c r="AR8" s="196"/>
      <c r="AS8" s="196"/>
      <c r="AT8" s="196"/>
      <c r="AU8" s="196"/>
      <c r="AV8" s="196"/>
      <c r="AW8" s="196"/>
      <c r="AX8" s="196"/>
      <c r="AY8" s="196"/>
      <c r="AZ8" s="196"/>
      <c r="BA8" s="196"/>
      <c r="BB8" s="196"/>
      <c r="BC8" s="196"/>
      <c r="BD8" s="196"/>
      <c r="BE8" s="196"/>
      <c r="BF8" s="196"/>
      <c r="BG8" s="196"/>
      <c r="BH8" s="196"/>
      <c r="BI8" s="196"/>
      <c r="BJ8" s="196"/>
      <c r="BK8" s="196"/>
      <c r="BL8" s="196"/>
      <c r="BM8" s="196"/>
      <c r="BN8" s="196"/>
      <c r="BO8" s="196"/>
      <c r="BP8" s="196"/>
      <c r="BQ8" s="196"/>
      <c r="BR8" s="196"/>
      <c r="BS8" s="196"/>
      <c r="BT8" s="196"/>
      <c r="BU8" s="196"/>
      <c r="BV8" s="196"/>
      <c r="BW8" s="196"/>
      <c r="BX8" s="196"/>
      <c r="BY8" s="196"/>
    </row>
    <row r="9" spans="1:77" s="4" customFormat="1" ht="12.5">
      <c r="A9" s="1"/>
      <c r="B9" s="1"/>
      <c r="C9" s="1"/>
      <c r="D9" s="8" t="s">
        <v>160</v>
      </c>
      <c r="E9" s="28" t="s">
        <v>161</v>
      </c>
      <c r="F9" s="183">
        <v>0</v>
      </c>
      <c r="G9" s="183">
        <v>0</v>
      </c>
      <c r="H9" s="183">
        <v>0</v>
      </c>
      <c r="I9" s="183">
        <v>0</v>
      </c>
      <c r="J9" s="212">
        <v>4</v>
      </c>
      <c r="K9" s="221">
        <v>0</v>
      </c>
      <c r="L9" s="10"/>
      <c r="M9" s="51"/>
      <c r="N9" s="183">
        <v>0</v>
      </c>
      <c r="O9" s="183">
        <v>0</v>
      </c>
      <c r="P9" s="198"/>
      <c r="Q9" s="198"/>
      <c r="R9" s="183">
        <v>0</v>
      </c>
      <c r="S9" s="183">
        <v>0</v>
      </c>
      <c r="T9" s="1"/>
      <c r="U9" s="196"/>
      <c r="V9" s="196"/>
      <c r="W9" s="196"/>
      <c r="X9" s="196"/>
      <c r="Y9" s="196"/>
      <c r="Z9" s="196"/>
      <c r="AA9" s="196"/>
      <c r="AB9" s="196"/>
      <c r="AC9" s="196"/>
      <c r="AD9" s="196"/>
      <c r="AE9" s="196"/>
      <c r="AF9" s="196"/>
      <c r="AG9" s="196"/>
      <c r="AH9" s="196"/>
      <c r="AI9" s="196"/>
      <c r="AJ9" s="196"/>
      <c r="AK9" s="196"/>
      <c r="AL9" s="196"/>
      <c r="AM9" s="196"/>
      <c r="AN9" s="196"/>
      <c r="AO9" s="196"/>
      <c r="AP9" s="196"/>
      <c r="AQ9" s="196"/>
      <c r="AR9" s="196"/>
      <c r="AS9" s="196"/>
      <c r="AT9" s="196"/>
      <c r="AU9" s="196"/>
      <c r="AV9" s="196"/>
      <c r="AW9" s="196"/>
      <c r="AX9" s="196"/>
      <c r="AY9" s="196"/>
      <c r="AZ9" s="196"/>
      <c r="BA9" s="196"/>
      <c r="BB9" s="196"/>
      <c r="BC9" s="196"/>
      <c r="BD9" s="196"/>
      <c r="BE9" s="196"/>
      <c r="BF9" s="196"/>
      <c r="BG9" s="196"/>
      <c r="BH9" s="196"/>
      <c r="BI9" s="196"/>
      <c r="BJ9" s="196"/>
      <c r="BK9" s="196"/>
      <c r="BL9" s="196"/>
      <c r="BM9" s="196"/>
      <c r="BN9" s="196"/>
      <c r="BO9" s="196"/>
      <c r="BP9" s="196"/>
      <c r="BQ9" s="196"/>
      <c r="BR9" s="196"/>
      <c r="BS9" s="196"/>
      <c r="BT9" s="196"/>
      <c r="BU9" s="196"/>
      <c r="BV9" s="196"/>
      <c r="BW9" s="196"/>
      <c r="BX9" s="196"/>
      <c r="BY9" s="196"/>
    </row>
    <row r="10" spans="1:77" s="4" customFormat="1" ht="12.5">
      <c r="A10" s="1"/>
      <c r="B10" s="1"/>
      <c r="C10" s="1"/>
      <c r="D10" s="8" t="s">
        <v>162</v>
      </c>
      <c r="E10" s="28" t="s">
        <v>163</v>
      </c>
      <c r="F10" s="183">
        <v>0</v>
      </c>
      <c r="G10" s="183">
        <v>0</v>
      </c>
      <c r="H10" s="183">
        <v>0</v>
      </c>
      <c r="I10" s="183">
        <v>0</v>
      </c>
      <c r="J10" s="212">
        <v>870</v>
      </c>
      <c r="K10" s="221">
        <v>0</v>
      </c>
      <c r="L10" s="10"/>
      <c r="M10" s="51"/>
      <c r="N10" s="183">
        <v>0</v>
      </c>
      <c r="O10" s="183">
        <v>0</v>
      </c>
      <c r="P10" s="198"/>
      <c r="Q10" s="198"/>
      <c r="R10" s="183">
        <v>0</v>
      </c>
      <c r="S10" s="183">
        <v>0</v>
      </c>
      <c r="T10" s="1"/>
      <c r="U10" s="196"/>
      <c r="V10" s="196"/>
      <c r="W10" s="196"/>
      <c r="X10" s="196"/>
      <c r="Y10" s="196"/>
      <c r="Z10" s="196"/>
      <c r="AA10" s="196"/>
      <c r="AB10" s="196"/>
      <c r="AC10" s="196"/>
      <c r="AD10" s="196"/>
      <c r="AE10" s="196"/>
      <c r="AF10" s="196"/>
      <c r="AG10" s="196"/>
      <c r="AH10" s="196"/>
      <c r="AI10" s="196"/>
      <c r="AJ10" s="196"/>
      <c r="AK10" s="196"/>
      <c r="AL10" s="196"/>
      <c r="AM10" s="196"/>
      <c r="AN10" s="196"/>
      <c r="AO10" s="196"/>
      <c r="AP10" s="196"/>
      <c r="AQ10" s="196"/>
      <c r="AR10" s="196"/>
      <c r="AS10" s="196"/>
      <c r="AT10" s="196"/>
      <c r="AU10" s="196"/>
      <c r="AV10" s="196"/>
      <c r="AW10" s="196"/>
      <c r="AX10" s="196"/>
      <c r="AY10" s="196"/>
      <c r="AZ10" s="196"/>
      <c r="BA10" s="196"/>
      <c r="BB10" s="196"/>
      <c r="BC10" s="196"/>
      <c r="BD10" s="196"/>
      <c r="BE10" s="196"/>
      <c r="BF10" s="196"/>
      <c r="BG10" s="196"/>
      <c r="BH10" s="196"/>
      <c r="BI10" s="196"/>
      <c r="BJ10" s="196"/>
      <c r="BK10" s="196"/>
      <c r="BL10" s="196"/>
      <c r="BM10" s="196"/>
      <c r="BN10" s="196"/>
      <c r="BO10" s="196"/>
      <c r="BP10" s="196"/>
      <c r="BQ10" s="196"/>
      <c r="BR10" s="196"/>
      <c r="BS10" s="196"/>
      <c r="BT10" s="196"/>
      <c r="BU10" s="196"/>
      <c r="BV10" s="196"/>
      <c r="BW10" s="196"/>
      <c r="BX10" s="196"/>
      <c r="BY10" s="196"/>
    </row>
    <row r="11" spans="1:77" s="4" customFormat="1" ht="12.5">
      <c r="A11" s="1"/>
      <c r="B11" s="1"/>
      <c r="C11" s="1"/>
      <c r="D11" s="8" t="s">
        <v>164</v>
      </c>
      <c r="E11" s="243" t="s">
        <v>161</v>
      </c>
      <c r="F11" s="183">
        <v>0</v>
      </c>
      <c r="G11" s="183">
        <v>0</v>
      </c>
      <c r="H11" s="183">
        <v>0</v>
      </c>
      <c r="I11" s="183">
        <v>0</v>
      </c>
      <c r="J11" s="212">
        <v>1</v>
      </c>
      <c r="K11" s="212">
        <v>3</v>
      </c>
      <c r="L11" s="10"/>
      <c r="M11" s="51"/>
      <c r="N11" s="222">
        <v>0</v>
      </c>
      <c r="O11" s="222">
        <v>0</v>
      </c>
      <c r="P11" s="198"/>
      <c r="Q11" s="198"/>
      <c r="R11" s="222">
        <v>0</v>
      </c>
      <c r="S11" s="222">
        <v>0</v>
      </c>
      <c r="T11" s="1"/>
      <c r="U11" s="196"/>
      <c r="V11" s="196"/>
      <c r="W11" s="196"/>
      <c r="X11" s="196"/>
      <c r="Y11" s="196"/>
      <c r="Z11" s="196"/>
      <c r="AA11" s="196"/>
      <c r="AB11" s="196"/>
      <c r="AC11" s="196"/>
      <c r="AD11" s="196"/>
      <c r="AE11" s="196"/>
      <c r="AF11" s="196"/>
      <c r="AG11" s="196"/>
      <c r="AH11" s="196"/>
      <c r="AI11" s="196"/>
      <c r="AJ11" s="196"/>
      <c r="AK11" s="196"/>
      <c r="AL11" s="196"/>
      <c r="AM11" s="196"/>
      <c r="AN11" s="196"/>
      <c r="AO11" s="196"/>
      <c r="AP11" s="196"/>
      <c r="AQ11" s="196"/>
      <c r="AR11" s="196"/>
      <c r="AS11" s="196"/>
      <c r="AT11" s="196"/>
      <c r="AU11" s="196"/>
      <c r="AV11" s="196"/>
      <c r="AW11" s="196"/>
      <c r="AX11" s="196"/>
      <c r="AY11" s="196"/>
      <c r="AZ11" s="196"/>
      <c r="BA11" s="196"/>
      <c r="BB11" s="196"/>
      <c r="BC11" s="196"/>
      <c r="BD11" s="196"/>
      <c r="BE11" s="196"/>
      <c r="BF11" s="196"/>
      <c r="BG11" s="196"/>
      <c r="BH11" s="196"/>
      <c r="BI11" s="196"/>
      <c r="BJ11" s="196"/>
      <c r="BK11" s="196"/>
      <c r="BL11" s="196"/>
      <c r="BM11" s="196"/>
      <c r="BN11" s="196"/>
      <c r="BO11" s="196"/>
      <c r="BP11" s="196"/>
      <c r="BQ11" s="196"/>
      <c r="BR11" s="196"/>
      <c r="BS11" s="196"/>
      <c r="BT11" s="196"/>
      <c r="BU11" s="196"/>
      <c r="BV11" s="196"/>
      <c r="BW11" s="196"/>
      <c r="BX11" s="196"/>
      <c r="BY11" s="196"/>
    </row>
    <row r="12" spans="1:77" s="4" customFormat="1" ht="12.5">
      <c r="A12" s="1"/>
      <c r="B12" s="1"/>
      <c r="C12" s="1"/>
      <c r="D12" s="8" t="s">
        <v>166</v>
      </c>
      <c r="E12" s="28" t="s">
        <v>167</v>
      </c>
      <c r="F12" s="183">
        <v>0</v>
      </c>
      <c r="G12" s="183">
        <v>0</v>
      </c>
      <c r="H12" s="183">
        <v>0</v>
      </c>
      <c r="I12" s="183">
        <v>0</v>
      </c>
      <c r="J12" s="212">
        <v>870</v>
      </c>
      <c r="K12" s="212">
        <f>J12*1.1</f>
        <v>957.00000000000011</v>
      </c>
      <c r="L12" s="10"/>
      <c r="M12" s="51"/>
      <c r="N12" s="218">
        <f>K12*1.1</f>
        <v>1052.7000000000003</v>
      </c>
      <c r="O12" s="218">
        <f>N12*1.1</f>
        <v>1157.9700000000005</v>
      </c>
      <c r="P12" s="198"/>
      <c r="Q12" s="198"/>
      <c r="R12" s="218">
        <f>O12*1.1</f>
        <v>1273.7670000000007</v>
      </c>
      <c r="S12" s="218">
        <f>R12*1.1</f>
        <v>1401.143700000001</v>
      </c>
      <c r="T12" s="1"/>
      <c r="U12" s="196"/>
      <c r="V12" s="196"/>
      <c r="W12" s="196"/>
      <c r="X12" s="196"/>
      <c r="Y12" s="196"/>
      <c r="Z12" s="196"/>
      <c r="AA12" s="196"/>
      <c r="AB12" s="196"/>
      <c r="AC12" s="196"/>
      <c r="AD12" s="196"/>
      <c r="AE12" s="196"/>
      <c r="AF12" s="196"/>
      <c r="AG12" s="196"/>
      <c r="AH12" s="196"/>
      <c r="AI12" s="196"/>
      <c r="AJ12" s="196"/>
      <c r="AK12" s="196"/>
      <c r="AL12" s="196"/>
      <c r="AM12" s="196"/>
      <c r="AN12" s="196"/>
      <c r="AO12" s="196"/>
      <c r="AP12" s="196"/>
      <c r="AQ12" s="196"/>
      <c r="AR12" s="196"/>
      <c r="AS12" s="196"/>
      <c r="AT12" s="196"/>
      <c r="AU12" s="196"/>
      <c r="AV12" s="196"/>
      <c r="AW12" s="196"/>
      <c r="AX12" s="196"/>
      <c r="AY12" s="196"/>
      <c r="AZ12" s="196"/>
      <c r="BA12" s="196"/>
      <c r="BB12" s="196"/>
      <c r="BC12" s="196"/>
      <c r="BD12" s="196"/>
      <c r="BE12" s="196"/>
      <c r="BF12" s="196"/>
      <c r="BG12" s="196"/>
      <c r="BH12" s="196"/>
      <c r="BI12" s="196"/>
      <c r="BJ12" s="196"/>
      <c r="BK12" s="196"/>
      <c r="BL12" s="196"/>
      <c r="BM12" s="196"/>
      <c r="BN12" s="196"/>
      <c r="BO12" s="196"/>
      <c r="BP12" s="196"/>
      <c r="BQ12" s="196"/>
      <c r="BR12" s="196"/>
      <c r="BS12" s="196"/>
      <c r="BT12" s="196"/>
      <c r="BU12" s="196"/>
      <c r="BV12" s="196"/>
      <c r="BW12" s="196"/>
      <c r="BX12" s="196"/>
      <c r="BY12" s="196"/>
    </row>
    <row r="13" spans="1:77">
      <c r="O13" s="219"/>
    </row>
    <row r="15" spans="1:77">
      <c r="N15" s="187"/>
      <c r="O15" s="187"/>
      <c r="P15" s="187"/>
      <c r="Q15" s="187"/>
      <c r="R15" s="187"/>
      <c r="S15" s="187"/>
      <c r="T15" s="187"/>
      <c r="U15" s="187"/>
    </row>
  </sheetData>
  <mergeCells count="4">
    <mergeCell ref="B2:S2"/>
    <mergeCell ref="N4:O4"/>
    <mergeCell ref="R4:S4"/>
    <mergeCell ref="B5:D5"/>
  </mergeCells>
  <pageMargins left="0.7" right="0.7" top="0.75" bottom="0.75" header="0.3" footer="0.3"/>
  <pageSetup orientation="portrait" horizontalDpi="300" verticalDpi="3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99037-D4FB-41B4-AFA3-9FB4AF904223}">
  <dimension ref="A1:V12"/>
  <sheetViews>
    <sheetView workbookViewId="0">
      <selection activeCell="B4" sqref="B4"/>
    </sheetView>
  </sheetViews>
  <sheetFormatPr defaultRowHeight="13"/>
  <cols>
    <col min="1" max="1" width="5.796875" customWidth="1"/>
    <col min="2" max="2" width="54" customWidth="1"/>
    <col min="3" max="3" width="25" bestFit="1" customWidth="1"/>
    <col min="6" max="6" width="15.69921875" customWidth="1"/>
    <col min="7" max="7" width="11.296875" customWidth="1"/>
    <col min="8" max="8" width="10.796875" customWidth="1"/>
    <col min="9" max="9" width="12" customWidth="1"/>
    <col min="10" max="11" width="11.296875" customWidth="1"/>
    <col min="12" max="12" width="15.296875" customWidth="1"/>
    <col min="14" max="14" width="14.69921875" customWidth="1"/>
    <col min="15" max="15" width="12.796875" customWidth="1"/>
    <col min="16" max="16" width="11.796875" bestFit="1" customWidth="1"/>
    <col min="18" max="18" width="13.19921875" customWidth="1"/>
    <col min="19" max="19" width="14.796875" customWidth="1"/>
    <col min="20" max="20" width="11.796875" bestFit="1" customWidth="1"/>
  </cols>
  <sheetData>
    <row r="1" spans="1:22" s="4" customFormat="1">
      <c r="A1" s="1"/>
      <c r="B1" s="6" t="s">
        <v>1252</v>
      </c>
      <c r="C1" s="1"/>
      <c r="D1" s="1"/>
      <c r="E1" s="1"/>
      <c r="F1" s="1"/>
      <c r="G1" s="1"/>
      <c r="H1" s="1"/>
      <c r="I1" s="1"/>
      <c r="J1" s="1"/>
      <c r="K1" s="1"/>
      <c r="L1" s="1"/>
      <c r="M1" s="10"/>
      <c r="N1" s="1"/>
      <c r="O1" s="1"/>
      <c r="P1" s="1"/>
      <c r="Q1" s="10"/>
      <c r="R1" s="1"/>
      <c r="S1" s="1"/>
      <c r="T1" s="1"/>
      <c r="U1" s="1"/>
      <c r="V1" s="1"/>
    </row>
    <row r="2" spans="1:22" s="4" customFormat="1" ht="18">
      <c r="A2" s="1376" t="s">
        <v>29</v>
      </c>
      <c r="B2" s="1376"/>
      <c r="C2" s="1376"/>
      <c r="D2" s="1376"/>
      <c r="E2" s="1376"/>
      <c r="F2" s="1143"/>
      <c r="G2" s="1143"/>
      <c r="H2" s="1143"/>
      <c r="I2" s="1143"/>
      <c r="J2" s="1143"/>
      <c r="K2" s="1143"/>
      <c r="L2" s="1143"/>
      <c r="M2" s="1143"/>
      <c r="N2" s="1143"/>
      <c r="O2" s="1143"/>
      <c r="P2" s="1143"/>
      <c r="Q2" s="10"/>
      <c r="R2" s="1143"/>
      <c r="S2" s="1143"/>
      <c r="T2" s="10"/>
      <c r="U2" s="1"/>
      <c r="V2" s="1"/>
    </row>
    <row r="3" spans="1:22" s="4" customFormat="1" ht="18">
      <c r="A3" s="1"/>
      <c r="B3" s="5"/>
      <c r="C3" s="2"/>
      <c r="D3" s="3"/>
      <c r="E3" s="3"/>
      <c r="F3" s="7"/>
      <c r="G3" s="7"/>
      <c r="H3" s="7"/>
      <c r="I3" s="7"/>
      <c r="J3" s="7"/>
      <c r="K3" s="7"/>
      <c r="L3" s="1"/>
      <c r="M3" s="10"/>
      <c r="N3" s="1372" t="s">
        <v>189</v>
      </c>
      <c r="O3" s="1373"/>
      <c r="P3" s="1374"/>
      <c r="Q3" s="10"/>
      <c r="R3" s="1372" t="s">
        <v>190</v>
      </c>
      <c r="S3" s="1373"/>
      <c r="T3" s="1374"/>
      <c r="U3" s="1"/>
      <c r="V3" s="1"/>
    </row>
    <row r="4" spans="1:22" s="4" customFormat="1" ht="47.25" customHeight="1">
      <c r="A4" s="1"/>
      <c r="B4" s="1144" t="s">
        <v>30</v>
      </c>
      <c r="C4" s="1144"/>
      <c r="D4" s="1144"/>
      <c r="E4" s="1144"/>
      <c r="F4" s="1144" t="s">
        <v>31</v>
      </c>
      <c r="G4" s="1144" t="s">
        <v>32</v>
      </c>
      <c r="H4" s="1144" t="s">
        <v>33</v>
      </c>
      <c r="I4" s="1144" t="s">
        <v>34</v>
      </c>
      <c r="J4" s="1144" t="s">
        <v>35</v>
      </c>
      <c r="K4" s="1144" t="s">
        <v>36</v>
      </c>
      <c r="L4" s="1144" t="s">
        <v>37</v>
      </c>
      <c r="M4" s="10"/>
      <c r="N4" s="1144" t="s">
        <v>38</v>
      </c>
      <c r="O4" s="1144" t="s">
        <v>39</v>
      </c>
      <c r="P4" s="1144" t="s">
        <v>40</v>
      </c>
      <c r="Q4" s="43"/>
      <c r="R4" s="1144" t="s">
        <v>41</v>
      </c>
      <c r="S4" s="1144" t="s">
        <v>42</v>
      </c>
      <c r="T4" s="1144" t="s">
        <v>43</v>
      </c>
      <c r="U4" s="1"/>
      <c r="V4" s="1"/>
    </row>
    <row r="5" spans="1:22">
      <c r="B5" s="8" t="s">
        <v>159</v>
      </c>
      <c r="C5" s="28" t="s">
        <v>150</v>
      </c>
      <c r="F5" s="220">
        <v>0</v>
      </c>
      <c r="G5" s="220">
        <v>0</v>
      </c>
      <c r="H5" s="220">
        <v>0</v>
      </c>
      <c r="I5" s="220">
        <v>0</v>
      </c>
      <c r="J5" s="215">
        <f>'2 - Monthly Unit Rates'!J176*' 17 VDI Estimated Quantities'!J8</f>
        <v>14506.6</v>
      </c>
      <c r="K5" s="254" t="s">
        <v>219</v>
      </c>
      <c r="L5" s="215">
        <f>SUM(J5:K5)</f>
        <v>14506.6</v>
      </c>
      <c r="N5" s="254" t="s">
        <v>219</v>
      </c>
      <c r="O5" s="254" t="s">
        <v>219</v>
      </c>
      <c r="P5" s="215">
        <f>SUM(L5:O5)</f>
        <v>14506.6</v>
      </c>
      <c r="R5" s="254" t="s">
        <v>219</v>
      </c>
      <c r="S5" s="254" t="s">
        <v>219</v>
      </c>
      <c r="T5" s="215">
        <f>SUM(P5:S5)</f>
        <v>14506.6</v>
      </c>
    </row>
    <row r="6" spans="1:22">
      <c r="B6" s="8" t="s">
        <v>160</v>
      </c>
      <c r="C6" s="28" t="s">
        <v>161</v>
      </c>
      <c r="F6" s="220">
        <v>0</v>
      </c>
      <c r="G6" s="220">
        <v>0</v>
      </c>
      <c r="H6" s="220">
        <v>0</v>
      </c>
      <c r="I6" s="220">
        <v>0</v>
      </c>
      <c r="J6" s="215">
        <f>'2 - Monthly Unit Rates'!J177*' 17 VDI Estimated Quantities'!J9</f>
        <v>26800</v>
      </c>
      <c r="K6" s="215" t="e">
        <f>'2 - Monthly Unit Rates'!#REF!*' 17 VDI Estimated Quantities'!K9</f>
        <v>#REF!</v>
      </c>
      <c r="L6" s="215" t="e">
        <f t="shared" ref="L6:L9" si="0">SUM(J6:K6)</f>
        <v>#REF!</v>
      </c>
      <c r="N6" s="215">
        <f>'2 - Monthly Unit Rates'!L177*' 17 VDI Estimated Quantities'!N9</f>
        <v>0</v>
      </c>
      <c r="O6" s="215">
        <f>'2 - Monthly Unit Rates'!M177*' 17 VDI Estimated Quantities'!O9</f>
        <v>0</v>
      </c>
      <c r="P6" s="215" t="e">
        <f t="shared" ref="P6:P8" si="1">SUM(L6:O6)</f>
        <v>#REF!</v>
      </c>
      <c r="R6" s="215">
        <f>'2 - Monthly Unit Rates'!N177*' 17 VDI Estimated Quantities'!R9</f>
        <v>0</v>
      </c>
      <c r="S6" s="215">
        <f>'2 - Monthly Unit Rates'!O177*' 17 VDI Estimated Quantities'!S9</f>
        <v>0</v>
      </c>
      <c r="T6" s="215" t="e">
        <f t="shared" ref="T6:T8" si="2">SUM(P6:S6)</f>
        <v>#REF!</v>
      </c>
    </row>
    <row r="7" spans="1:22">
      <c r="B7" s="8" t="s">
        <v>162</v>
      </c>
      <c r="C7" s="28" t="s">
        <v>163</v>
      </c>
      <c r="F7" s="220">
        <v>0</v>
      </c>
      <c r="G7" s="220">
        <v>0</v>
      </c>
      <c r="H7" s="220">
        <v>0</v>
      </c>
      <c r="I7" s="220">
        <v>0</v>
      </c>
      <c r="J7" s="215">
        <f>'2 - Monthly Unit Rates'!J178*' 17 VDI Estimated Quantities'!J10</f>
        <v>11658</v>
      </c>
      <c r="K7" s="215" t="e">
        <f>'2 - Monthly Unit Rates'!#REF!*' 17 VDI Estimated Quantities'!K10</f>
        <v>#REF!</v>
      </c>
      <c r="L7" s="215" t="e">
        <f t="shared" si="0"/>
        <v>#REF!</v>
      </c>
      <c r="N7" s="215">
        <f>'2 - Monthly Unit Rates'!L178*' 17 VDI Estimated Quantities'!N10</f>
        <v>0</v>
      </c>
      <c r="O7" s="215">
        <f>'2 - Monthly Unit Rates'!M178*' 17 VDI Estimated Quantities'!O10</f>
        <v>0</v>
      </c>
      <c r="P7" s="215" t="e">
        <f t="shared" si="1"/>
        <v>#REF!</v>
      </c>
      <c r="R7" s="215">
        <f>'2 - Monthly Unit Rates'!N178*' 17 VDI Estimated Quantities'!R10</f>
        <v>0</v>
      </c>
      <c r="S7" s="215">
        <f>'2 - Monthly Unit Rates'!O178*' 17 VDI Estimated Quantities'!S10</f>
        <v>0</v>
      </c>
      <c r="T7" s="215" t="e">
        <f t="shared" si="2"/>
        <v>#REF!</v>
      </c>
    </row>
    <row r="8" spans="1:22">
      <c r="B8" s="8" t="s">
        <v>164</v>
      </c>
      <c r="C8" s="243" t="s">
        <v>161</v>
      </c>
      <c r="F8" s="220">
        <v>0</v>
      </c>
      <c r="G8" s="220">
        <v>0</v>
      </c>
      <c r="H8" s="220">
        <v>0</v>
      </c>
      <c r="I8" s="220">
        <v>0</v>
      </c>
      <c r="J8" s="215">
        <f>'2 - Monthly Unit Rates'!J179*' 17 VDI Estimated Quantities'!J11</f>
        <v>7250</v>
      </c>
      <c r="K8" s="215" t="e">
        <f>'2 - Monthly Unit Rates'!#REF!*' 17 VDI Estimated Quantities'!K11</f>
        <v>#REF!</v>
      </c>
      <c r="L8" s="215" t="e">
        <f t="shared" si="0"/>
        <v>#REF!</v>
      </c>
      <c r="N8" s="223">
        <f>'2 - Monthly Unit Rates'!L179*' 17 VDI Estimated Quantities'!N11</f>
        <v>0</v>
      </c>
      <c r="O8" s="223">
        <f>'2 - Monthly Unit Rates'!M179*' 17 VDI Estimated Quantities'!O11</f>
        <v>0</v>
      </c>
      <c r="P8" s="223" t="e">
        <f t="shared" si="1"/>
        <v>#REF!</v>
      </c>
      <c r="R8" s="223">
        <f>'2 - Monthly Unit Rates'!N179*' 17 VDI Estimated Quantities'!R11</f>
        <v>0</v>
      </c>
      <c r="S8" s="223">
        <f>'2 - Monthly Unit Rates'!O179*' 17 VDI Estimated Quantities'!S11</f>
        <v>0</v>
      </c>
      <c r="T8" s="223" t="e">
        <f t="shared" si="2"/>
        <v>#REF!</v>
      </c>
    </row>
    <row r="9" spans="1:22">
      <c r="B9" s="8" t="s">
        <v>166</v>
      </c>
      <c r="C9" s="28" t="s">
        <v>167</v>
      </c>
      <c r="F9" s="220">
        <v>0</v>
      </c>
      <c r="G9" s="220">
        <v>0</v>
      </c>
      <c r="H9" s="220">
        <v>0</v>
      </c>
      <c r="I9" s="220">
        <v>0</v>
      </c>
      <c r="J9" s="215">
        <f>'2 - Monthly Unit Rates'!J180*' 17 VDI Estimated Quantities'!J12*10</f>
        <v>60900</v>
      </c>
      <c r="K9" s="215" t="e">
        <f>'2 - Monthly Unit Rates'!#REF!*' 17 VDI Estimated Quantities'!K12*12</f>
        <v>#REF!</v>
      </c>
      <c r="L9" s="215" t="e">
        <f t="shared" si="0"/>
        <v>#REF!</v>
      </c>
      <c r="N9" s="223">
        <f>'2 - Monthly Unit Rates'!L180*' 17 VDI Estimated Quantities'!N12*12</f>
        <v>88426.800000000017</v>
      </c>
      <c r="O9" s="223">
        <f>'2 - Monthly Unit Rates'!M180*' 17 VDI Estimated Quantities'!O12*12</f>
        <v>97269.48000000004</v>
      </c>
      <c r="P9" s="223" t="e">
        <f>SUM(L9:O9)</f>
        <v>#REF!</v>
      </c>
      <c r="R9" s="223">
        <f>'2 - Monthly Unit Rates'!N180*' 17 VDI Estimated Quantities'!R12*12</f>
        <v>106996.42800000007</v>
      </c>
      <c r="S9" s="223">
        <f>'2 - Monthly Unit Rates'!O180*' 17 VDI Estimated Quantities'!S12*12</f>
        <v>117696.07080000009</v>
      </c>
      <c r="T9" s="223" t="e">
        <f>SUM(P9:S9)</f>
        <v>#REF!</v>
      </c>
    </row>
    <row r="12" spans="1:22">
      <c r="N12" s="187"/>
    </row>
  </sheetData>
  <mergeCells count="3">
    <mergeCell ref="N3:P3"/>
    <mergeCell ref="R3:T3"/>
    <mergeCell ref="A2:E2"/>
  </mergeCells>
  <pageMargins left="0.7" right="0.7" top="0.75" bottom="0.75" header="0.3" footer="0.3"/>
  <pageSetup orientation="portrait" horizontalDpi="300" verticalDpi="300" r:id="rId1"/>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8D7FBF-40B9-4D08-80F4-25AB8340A7C8}">
  <sheetPr>
    <tabColor theme="0"/>
  </sheetPr>
  <dimension ref="A1:V23"/>
  <sheetViews>
    <sheetView zoomScale="70" zoomScaleNormal="70" workbookViewId="0">
      <selection activeCell="D4" sqref="D4"/>
    </sheetView>
  </sheetViews>
  <sheetFormatPr defaultRowHeight="13"/>
  <cols>
    <col min="4" max="4" width="83.69921875" customWidth="1"/>
    <col min="5" max="5" width="35.796875" customWidth="1"/>
    <col min="6" max="6" width="11.69921875" customWidth="1"/>
    <col min="7" max="7" width="12.69921875" customWidth="1"/>
    <col min="8" max="8" width="11.796875" customWidth="1"/>
    <col min="9" max="9" width="11" customWidth="1"/>
    <col min="10" max="10" width="11.19921875" bestFit="1" customWidth="1"/>
    <col min="11" max="11" width="10.796875" bestFit="1" customWidth="1"/>
    <col min="14" max="14" width="10.796875" bestFit="1" customWidth="1"/>
    <col min="15" max="15" width="12.796875" customWidth="1"/>
    <col min="18" max="18" width="12.69921875" customWidth="1"/>
    <col min="19" max="19" width="12" customWidth="1"/>
  </cols>
  <sheetData>
    <row r="1" spans="1:22" s="4" customFormat="1">
      <c r="A1" s="1"/>
      <c r="B1" s="6" t="s">
        <v>1252</v>
      </c>
      <c r="C1" s="1"/>
      <c r="D1" s="1"/>
      <c r="E1" s="1"/>
      <c r="F1" s="1"/>
      <c r="G1" s="1"/>
      <c r="H1" s="1"/>
      <c r="I1" s="1"/>
      <c r="J1" s="1"/>
      <c r="K1" s="1"/>
      <c r="L1" s="1"/>
      <c r="M1" s="10"/>
      <c r="N1" s="1"/>
      <c r="O1" s="1"/>
      <c r="P1" s="1"/>
      <c r="Q1" s="10"/>
      <c r="R1" s="1"/>
      <c r="S1" s="1"/>
      <c r="T1" s="1"/>
      <c r="U1" s="1"/>
      <c r="V1" s="1"/>
    </row>
    <row r="2" spans="1:22">
      <c r="J2" s="184"/>
    </row>
    <row r="3" spans="1:22" ht="18">
      <c r="B3" s="1366" t="s">
        <v>230</v>
      </c>
      <c r="C3" s="1366"/>
      <c r="D3" s="1366"/>
      <c r="E3" s="1366"/>
      <c r="F3" s="1366"/>
      <c r="G3" s="1366"/>
      <c r="H3" s="1366"/>
      <c r="I3" s="1366"/>
      <c r="J3" s="1366"/>
      <c r="K3" s="1366"/>
      <c r="L3" s="1366"/>
      <c r="M3" s="1366"/>
      <c r="N3" s="1366"/>
      <c r="O3" s="1366"/>
      <c r="P3" s="1366"/>
      <c r="Q3" s="1366"/>
      <c r="R3" s="1366"/>
      <c r="S3" s="1366"/>
    </row>
    <row r="4" spans="1:22" ht="18">
      <c r="B4" s="13"/>
      <c r="C4" s="12"/>
      <c r="D4" s="40"/>
      <c r="E4" s="30"/>
      <c r="F4" s="30"/>
      <c r="G4" s="30"/>
      <c r="H4" s="30"/>
      <c r="I4" s="30"/>
      <c r="J4" s="213"/>
      <c r="K4" s="30"/>
      <c r="L4" s="30"/>
      <c r="M4" s="30"/>
      <c r="N4" s="1367" t="s">
        <v>189</v>
      </c>
      <c r="O4" s="1367"/>
      <c r="P4" s="30"/>
      <c r="Q4" s="30"/>
      <c r="R4" s="1367" t="s">
        <v>190</v>
      </c>
      <c r="S4" s="1367"/>
    </row>
    <row r="5" spans="1:22" ht="26">
      <c r="B5" s="1368" t="s">
        <v>30</v>
      </c>
      <c r="C5" s="1368"/>
      <c r="D5" s="1368"/>
      <c r="E5" s="34" t="s">
        <v>191</v>
      </c>
      <c r="F5" s="34" t="s">
        <v>31</v>
      </c>
      <c r="G5" s="34" t="s">
        <v>32</v>
      </c>
      <c r="H5" s="34" t="s">
        <v>33</v>
      </c>
      <c r="I5" s="34" t="s">
        <v>34</v>
      </c>
      <c r="J5" s="214" t="s">
        <v>35</v>
      </c>
      <c r="K5" s="34" t="s">
        <v>36</v>
      </c>
      <c r="L5" s="38"/>
      <c r="M5" s="38"/>
      <c r="N5" s="39" t="s">
        <v>38</v>
      </c>
      <c r="O5" s="39" t="s">
        <v>39</v>
      </c>
      <c r="P5" s="38"/>
      <c r="Q5" s="38"/>
      <c r="R5" s="39" t="s">
        <v>41</v>
      </c>
      <c r="S5" s="39" t="s">
        <v>42</v>
      </c>
    </row>
    <row r="6" spans="1:22">
      <c r="J6" s="184"/>
    </row>
    <row r="7" spans="1:22" ht="13.5" thickBot="1">
      <c r="J7" s="184"/>
    </row>
    <row r="8" spans="1:22" ht="13.5" thickBot="1"/>
    <row r="9" spans="1:22" ht="14.5" thickBot="1">
      <c r="B9" s="201" t="s">
        <v>228</v>
      </c>
      <c r="C9" s="201"/>
      <c r="D9" s="1114"/>
      <c r="E9" s="35"/>
      <c r="F9" s="49"/>
      <c r="G9" s="49"/>
      <c r="H9" s="49"/>
      <c r="I9" s="49"/>
      <c r="J9" s="217"/>
      <c r="K9" s="175"/>
      <c r="L9" s="48"/>
      <c r="M9" s="48"/>
      <c r="N9" s="216"/>
      <c r="O9" s="175"/>
      <c r="P9" s="48"/>
      <c r="Q9" s="48"/>
      <c r="R9" s="216"/>
      <c r="S9" s="175"/>
    </row>
    <row r="10" spans="1:22">
      <c r="C10" s="188"/>
      <c r="D10" s="242" t="s">
        <v>1236</v>
      </c>
      <c r="E10" s="246" t="s">
        <v>170</v>
      </c>
      <c r="F10" s="247">
        <v>0</v>
      </c>
      <c r="G10" s="247">
        <v>0</v>
      </c>
      <c r="H10" s="247">
        <v>0</v>
      </c>
      <c r="I10" s="247">
        <v>0</v>
      </c>
      <c r="J10" s="245">
        <v>1</v>
      </c>
      <c r="K10" s="245">
        <v>0</v>
      </c>
      <c r="L10" s="240"/>
      <c r="M10" s="240"/>
      <c r="N10" s="248">
        <v>0</v>
      </c>
      <c r="O10" s="248">
        <v>0</v>
      </c>
      <c r="P10" s="241"/>
      <c r="Q10" s="241"/>
      <c r="R10" s="249">
        <v>0</v>
      </c>
      <c r="S10" s="249">
        <v>0</v>
      </c>
    </row>
    <row r="11" spans="1:22" s="187" customFormat="1">
      <c r="B11" s="41"/>
      <c r="C11" s="41"/>
      <c r="D11" s="281" t="s">
        <v>171</v>
      </c>
      <c r="E11" s="282" t="s">
        <v>170</v>
      </c>
      <c r="F11" s="247">
        <v>0</v>
      </c>
      <c r="G11" s="247">
        <v>0</v>
      </c>
      <c r="H11" s="247">
        <v>0</v>
      </c>
      <c r="I11" s="247">
        <v>0</v>
      </c>
      <c r="J11" s="283">
        <v>1</v>
      </c>
      <c r="K11" s="283">
        <v>0</v>
      </c>
      <c r="L11" s="251"/>
      <c r="M11" s="251"/>
      <c r="N11" s="248">
        <v>0</v>
      </c>
      <c r="O11" s="248">
        <v>0</v>
      </c>
      <c r="P11" s="240"/>
      <c r="Q11" s="240"/>
      <c r="R11" s="248">
        <v>0</v>
      </c>
      <c r="S11" s="248">
        <v>0</v>
      </c>
    </row>
    <row r="12" spans="1:22">
      <c r="D12" s="242" t="s">
        <v>172</v>
      </c>
      <c r="E12" s="240" t="s">
        <v>173</v>
      </c>
      <c r="F12" s="247">
        <v>0</v>
      </c>
      <c r="G12" s="247">
        <v>0</v>
      </c>
      <c r="H12" s="247">
        <v>0</v>
      </c>
      <c r="I12" s="247">
        <v>0</v>
      </c>
      <c r="J12" s="248">
        <v>10</v>
      </c>
      <c r="K12" s="248">
        <v>12</v>
      </c>
      <c r="L12" s="240"/>
      <c r="M12" s="240"/>
      <c r="N12" s="248">
        <v>12</v>
      </c>
      <c r="O12" s="248">
        <v>12</v>
      </c>
      <c r="P12" s="241"/>
      <c r="Q12" s="241"/>
      <c r="R12" s="252">
        <v>12</v>
      </c>
      <c r="S12" s="252">
        <v>12</v>
      </c>
    </row>
    <row r="13" spans="1:22">
      <c r="D13" s="256" t="s">
        <v>1237</v>
      </c>
      <c r="E13" s="284"/>
      <c r="F13" s="247"/>
      <c r="G13" s="247"/>
      <c r="H13" s="247"/>
      <c r="I13" s="247"/>
      <c r="J13" s="248"/>
      <c r="K13" s="248"/>
      <c r="L13" s="240"/>
      <c r="M13" s="240"/>
      <c r="N13" s="248"/>
      <c r="O13" s="248"/>
      <c r="P13" s="241"/>
      <c r="Q13" s="241"/>
      <c r="R13" s="252"/>
      <c r="S13" s="252"/>
    </row>
    <row r="14" spans="1:22">
      <c r="D14" s="242" t="s">
        <v>174</v>
      </c>
      <c r="E14" s="282" t="s">
        <v>175</v>
      </c>
      <c r="F14" s="247">
        <v>0</v>
      </c>
      <c r="G14" s="247">
        <v>0</v>
      </c>
      <c r="H14" s="247">
        <v>0</v>
      </c>
      <c r="I14" s="247">
        <v>0</v>
      </c>
      <c r="J14" s="253">
        <v>5</v>
      </c>
      <c r="K14" s="253">
        <v>3</v>
      </c>
      <c r="L14" s="240"/>
      <c r="M14" s="240"/>
      <c r="N14" s="253">
        <v>2</v>
      </c>
      <c r="O14" s="248">
        <v>0</v>
      </c>
      <c r="P14" s="241"/>
      <c r="Q14" s="241"/>
      <c r="R14" s="248">
        <v>0</v>
      </c>
      <c r="S14" s="248">
        <v>0</v>
      </c>
    </row>
    <row r="15" spans="1:22" s="187" customFormat="1">
      <c r="D15" s="279" t="s">
        <v>176</v>
      </c>
      <c r="E15" s="282" t="s">
        <v>177</v>
      </c>
      <c r="F15" s="247">
        <v>0</v>
      </c>
      <c r="G15" s="247">
        <v>0</v>
      </c>
      <c r="H15" s="247">
        <v>0</v>
      </c>
      <c r="I15" s="247">
        <v>0</v>
      </c>
      <c r="J15" s="283">
        <v>1000</v>
      </c>
      <c r="K15" s="283">
        <f>J15*1.2</f>
        <v>1200</v>
      </c>
      <c r="L15" s="240"/>
      <c r="M15" s="240"/>
      <c r="N15" s="248">
        <f>K15*1.2</f>
        <v>1440</v>
      </c>
      <c r="O15" s="248">
        <f>N15*1.2</f>
        <v>1728</v>
      </c>
      <c r="P15" s="241"/>
      <c r="Q15" s="241"/>
      <c r="R15" s="248">
        <f>O15*1.2</f>
        <v>2073.6</v>
      </c>
      <c r="S15" s="248">
        <f>R15*1.2</f>
        <v>2488.3199999999997</v>
      </c>
    </row>
    <row r="16" spans="1:22" s="187" customFormat="1">
      <c r="D16" s="279" t="s">
        <v>178</v>
      </c>
      <c r="E16" s="282" t="s">
        <v>177</v>
      </c>
      <c r="F16" s="247">
        <v>0</v>
      </c>
      <c r="G16" s="247">
        <v>0</v>
      </c>
      <c r="H16" s="247">
        <v>0</v>
      </c>
      <c r="I16" s="247">
        <v>0</v>
      </c>
      <c r="J16" s="283">
        <v>1000</v>
      </c>
      <c r="K16" s="283">
        <f t="shared" ref="K16:K18" si="0">J16*1.2</f>
        <v>1200</v>
      </c>
      <c r="L16" s="240"/>
      <c r="M16" s="240"/>
      <c r="N16" s="248">
        <f t="shared" ref="N16:N18" si="1">K16*1.2</f>
        <v>1440</v>
      </c>
      <c r="O16" s="248">
        <f t="shared" ref="O16:O18" si="2">N16*1.2</f>
        <v>1728</v>
      </c>
      <c r="P16" s="240"/>
      <c r="Q16" s="240"/>
      <c r="R16" s="248">
        <f t="shared" ref="R16:R18" si="3">O16*1.2</f>
        <v>2073.6</v>
      </c>
      <c r="S16" s="248">
        <f t="shared" ref="S16:S18" si="4">R16*1.2</f>
        <v>2488.3199999999997</v>
      </c>
    </row>
    <row r="17" spans="4:19">
      <c r="D17" s="242" t="s">
        <v>179</v>
      </c>
      <c r="E17" s="282" t="s">
        <v>177</v>
      </c>
      <c r="F17" s="247">
        <v>0</v>
      </c>
      <c r="G17" s="247">
        <v>0</v>
      </c>
      <c r="H17" s="247">
        <v>0</v>
      </c>
      <c r="I17" s="247">
        <v>0</v>
      </c>
      <c r="J17" s="283">
        <v>5000</v>
      </c>
      <c r="K17" s="283">
        <f t="shared" si="0"/>
        <v>6000</v>
      </c>
      <c r="L17" s="240"/>
      <c r="M17" s="240"/>
      <c r="N17" s="248">
        <f t="shared" si="1"/>
        <v>7200</v>
      </c>
      <c r="O17" s="248">
        <f t="shared" si="2"/>
        <v>8640</v>
      </c>
      <c r="P17" s="240"/>
      <c r="Q17" s="240"/>
      <c r="R17" s="248">
        <f t="shared" si="3"/>
        <v>10368</v>
      </c>
      <c r="S17" s="248">
        <f t="shared" si="4"/>
        <v>12441.6</v>
      </c>
    </row>
    <row r="18" spans="4:19">
      <c r="D18" s="242" t="s">
        <v>180</v>
      </c>
      <c r="E18" s="282" t="s">
        <v>177</v>
      </c>
      <c r="F18" s="247">
        <v>0</v>
      </c>
      <c r="G18" s="247">
        <v>0</v>
      </c>
      <c r="H18" s="247">
        <v>0</v>
      </c>
      <c r="I18" s="247">
        <v>0</v>
      </c>
      <c r="J18" s="283">
        <v>5000</v>
      </c>
      <c r="K18" s="283">
        <f t="shared" si="0"/>
        <v>6000</v>
      </c>
      <c r="L18" s="240"/>
      <c r="M18" s="240"/>
      <c r="N18" s="248">
        <f t="shared" si="1"/>
        <v>7200</v>
      </c>
      <c r="O18" s="248">
        <f t="shared" si="2"/>
        <v>8640</v>
      </c>
      <c r="P18" s="240"/>
      <c r="Q18" s="240"/>
      <c r="R18" s="248">
        <f t="shared" si="3"/>
        <v>10368</v>
      </c>
      <c r="S18" s="248">
        <f t="shared" si="4"/>
        <v>12441.6</v>
      </c>
    </row>
    <row r="19" spans="4:19" s="280" customFormat="1">
      <c r="D19" s="187" t="s">
        <v>181</v>
      </c>
      <c r="E19" s="273" t="s">
        <v>177</v>
      </c>
      <c r="F19" s="274">
        <v>0</v>
      </c>
      <c r="G19" s="274">
        <v>0</v>
      </c>
      <c r="H19" s="274">
        <v>0</v>
      </c>
      <c r="I19" s="274">
        <v>0</v>
      </c>
      <c r="J19" s="275">
        <f>J15</f>
        <v>1000</v>
      </c>
      <c r="K19" s="275">
        <f>K15</f>
        <v>1200</v>
      </c>
      <c r="L19" s="276"/>
      <c r="M19" s="276"/>
      <c r="N19" s="277">
        <f>N15</f>
        <v>1440</v>
      </c>
      <c r="O19" s="277">
        <f>O15</f>
        <v>1728</v>
      </c>
      <c r="P19" s="278"/>
      <c r="Q19" s="278"/>
      <c r="R19" s="277">
        <f>O19*1.2</f>
        <v>2073.6</v>
      </c>
      <c r="S19" s="277">
        <f>S15</f>
        <v>2488.3199999999997</v>
      </c>
    </row>
    <row r="20" spans="4:19" s="280" customFormat="1">
      <c r="D20" s="279" t="s">
        <v>182</v>
      </c>
      <c r="E20" s="273" t="s">
        <v>1238</v>
      </c>
      <c r="F20" s="274">
        <v>0</v>
      </c>
      <c r="G20" s="274">
        <v>0</v>
      </c>
      <c r="H20" s="274">
        <v>0</v>
      </c>
      <c r="I20" s="274">
        <v>0</v>
      </c>
      <c r="J20" s="275">
        <f t="shared" ref="J20:K22" si="5">J16</f>
        <v>1000</v>
      </c>
      <c r="K20" s="275">
        <f t="shared" si="5"/>
        <v>1200</v>
      </c>
      <c r="L20" s="276"/>
      <c r="M20" s="276"/>
      <c r="N20" s="277">
        <f t="shared" ref="N20:O20" si="6">N16</f>
        <v>1440</v>
      </c>
      <c r="O20" s="277">
        <f t="shared" si="6"/>
        <v>1728</v>
      </c>
      <c r="P20" s="276"/>
      <c r="Q20" s="276"/>
      <c r="R20" s="277">
        <f t="shared" ref="R20:R22" si="7">O20*1.2</f>
        <v>2073.6</v>
      </c>
      <c r="S20" s="277">
        <f t="shared" ref="S20" si="8">S16</f>
        <v>2488.3199999999997</v>
      </c>
    </row>
    <row r="21" spans="4:19">
      <c r="D21" s="200" t="s">
        <v>183</v>
      </c>
      <c r="E21" s="246" t="s">
        <v>177</v>
      </c>
      <c r="F21" s="247">
        <v>0</v>
      </c>
      <c r="G21" s="247">
        <v>0</v>
      </c>
      <c r="H21" s="247">
        <v>0</v>
      </c>
      <c r="I21" s="247">
        <v>0</v>
      </c>
      <c r="J21" s="250">
        <f t="shared" si="5"/>
        <v>5000</v>
      </c>
      <c r="K21" s="250">
        <f t="shared" si="5"/>
        <v>6000</v>
      </c>
      <c r="L21" s="240"/>
      <c r="M21" s="240"/>
      <c r="N21" s="248">
        <f t="shared" ref="N21:O21" si="9">N17</f>
        <v>7200</v>
      </c>
      <c r="O21" s="248">
        <f t="shared" si="9"/>
        <v>8640</v>
      </c>
      <c r="P21" s="240"/>
      <c r="Q21" s="240"/>
      <c r="R21" s="248">
        <f t="shared" si="7"/>
        <v>10368</v>
      </c>
      <c r="S21" s="248">
        <f t="shared" ref="S21" si="10">S17</f>
        <v>12441.6</v>
      </c>
    </row>
    <row r="22" spans="4:19">
      <c r="D22" s="200" t="s">
        <v>184</v>
      </c>
      <c r="E22" s="246" t="s">
        <v>177</v>
      </c>
      <c r="F22" s="247">
        <v>0</v>
      </c>
      <c r="G22" s="247">
        <v>0</v>
      </c>
      <c r="H22" s="247">
        <v>0</v>
      </c>
      <c r="I22" s="247">
        <v>0</v>
      </c>
      <c r="J22" s="250">
        <f t="shared" si="5"/>
        <v>5000</v>
      </c>
      <c r="K22" s="250">
        <f t="shared" si="5"/>
        <v>6000</v>
      </c>
      <c r="L22" s="240"/>
      <c r="M22" s="240"/>
      <c r="N22" s="248">
        <f t="shared" ref="N22:O22" si="11">N18</f>
        <v>7200</v>
      </c>
      <c r="O22" s="248">
        <f t="shared" si="11"/>
        <v>8640</v>
      </c>
      <c r="P22" s="240"/>
      <c r="Q22" s="240"/>
      <c r="R22" s="248">
        <f t="shared" si="7"/>
        <v>10368</v>
      </c>
      <c r="S22" s="248">
        <f t="shared" ref="S22" si="12">S18</f>
        <v>12441.6</v>
      </c>
    </row>
    <row r="23" spans="4:19">
      <c r="D23" s="200" t="s">
        <v>185</v>
      </c>
      <c r="E23" s="246" t="s">
        <v>186</v>
      </c>
      <c r="F23" s="247">
        <v>0</v>
      </c>
      <c r="G23" s="247">
        <v>0</v>
      </c>
      <c r="H23" s="247">
        <v>0</v>
      </c>
      <c r="I23" s="247">
        <v>0</v>
      </c>
      <c r="J23" s="245" t="s">
        <v>229</v>
      </c>
      <c r="K23" s="245" t="s">
        <v>229</v>
      </c>
      <c r="L23" s="187"/>
      <c r="M23" s="187"/>
      <c r="N23" s="245" t="s">
        <v>229</v>
      </c>
      <c r="O23" s="245" t="s">
        <v>229</v>
      </c>
      <c r="P23" s="224"/>
      <c r="Q23" s="224"/>
      <c r="R23" s="245" t="s">
        <v>229</v>
      </c>
      <c r="S23" s="245" t="s">
        <v>229</v>
      </c>
    </row>
  </sheetData>
  <mergeCells count="4">
    <mergeCell ref="B3:S3"/>
    <mergeCell ref="N4:O4"/>
    <mergeCell ref="R4:S4"/>
    <mergeCell ref="B5:D5"/>
  </mergeCells>
  <pageMargins left="0.7" right="0.7" top="0.75" bottom="0.75" header="0.3" footer="0.3"/>
  <pageSetup orientation="portrait" horizontalDpi="300" verticalDpi="300" r:id="rId1"/>
  <legacy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58DCC-6B01-4CE0-98DB-26C4C800D2D5}">
  <sheetPr>
    <tabColor theme="0"/>
  </sheetPr>
  <dimension ref="A1:Q23"/>
  <sheetViews>
    <sheetView zoomScaleNormal="100" workbookViewId="0">
      <selection activeCell="A5" sqref="A5"/>
    </sheetView>
  </sheetViews>
  <sheetFormatPr defaultColWidth="8.796875" defaultRowHeight="11.5"/>
  <cols>
    <col min="1" max="1" width="79.296875" style="306" customWidth="1"/>
    <col min="2" max="2" width="22.796875" style="306" customWidth="1"/>
    <col min="3" max="3" width="11.296875" style="306" customWidth="1"/>
    <col min="4" max="5" width="10.69921875" style="306" customWidth="1"/>
    <col min="6" max="6" width="10" style="306" customWidth="1"/>
    <col min="7" max="7" width="12.69921875" style="306" bestFit="1" customWidth="1"/>
    <col min="8" max="8" width="12" style="306" customWidth="1"/>
    <col min="9" max="9" width="12.796875" style="306" customWidth="1"/>
    <col min="10" max="10" width="8.796875" style="306"/>
    <col min="11" max="11" width="11.796875" style="306" customWidth="1"/>
    <col min="12" max="12" width="14.296875" style="306" customWidth="1"/>
    <col min="13" max="13" width="15.19921875" style="306" bestFit="1" customWidth="1"/>
    <col min="14" max="14" width="8.796875" style="306"/>
    <col min="15" max="15" width="11.796875" style="306" bestFit="1" customWidth="1"/>
    <col min="16" max="16" width="11.296875" style="306" customWidth="1"/>
    <col min="17" max="17" width="13.296875" style="306" bestFit="1" customWidth="1"/>
    <col min="18" max="16384" width="8.796875" style="306"/>
  </cols>
  <sheetData>
    <row r="1" spans="1:17" s="299" customFormat="1">
      <c r="A1" s="299" t="s">
        <v>1252</v>
      </c>
    </row>
    <row r="2" spans="1:17" s="299" customFormat="1">
      <c r="A2" s="300" t="s">
        <v>29</v>
      </c>
      <c r="B2" s="300"/>
      <c r="C2" s="300"/>
      <c r="D2" s="300"/>
      <c r="E2" s="300"/>
      <c r="F2" s="300"/>
      <c r="G2" s="300"/>
      <c r="H2" s="300"/>
      <c r="I2" s="300"/>
      <c r="J2" s="300"/>
      <c r="K2" s="300"/>
      <c r="L2" s="300"/>
      <c r="M2" s="300"/>
    </row>
    <row r="3" spans="1:17" s="299" customFormat="1">
      <c r="A3" s="301"/>
      <c r="B3" s="302"/>
      <c r="C3" s="303"/>
      <c r="D3" s="303"/>
      <c r="E3" s="303"/>
      <c r="F3" s="303"/>
      <c r="G3" s="303"/>
      <c r="H3" s="303"/>
      <c r="K3" s="1378" t="s">
        <v>189</v>
      </c>
      <c r="L3" s="1379"/>
      <c r="M3" s="1380"/>
      <c r="O3" s="1378" t="s">
        <v>190</v>
      </c>
      <c r="P3" s="1379"/>
      <c r="Q3" s="1380"/>
    </row>
    <row r="4" spans="1:17" s="299" customFormat="1" ht="16" customHeight="1">
      <c r="A4" s="304" t="s">
        <v>30</v>
      </c>
      <c r="B4" s="304" t="s">
        <v>1233</v>
      </c>
      <c r="C4" s="304" t="s">
        <v>31</v>
      </c>
      <c r="D4" s="304" t="s">
        <v>32</v>
      </c>
      <c r="E4" s="304" t="s">
        <v>33</v>
      </c>
      <c r="F4" s="304" t="s">
        <v>34</v>
      </c>
      <c r="G4" s="305" t="s">
        <v>35</v>
      </c>
      <c r="H4" s="304" t="s">
        <v>36</v>
      </c>
      <c r="I4" s="304" t="s">
        <v>37</v>
      </c>
      <c r="K4" s="304" t="s">
        <v>38</v>
      </c>
      <c r="L4" s="304" t="s">
        <v>39</v>
      </c>
      <c r="M4" s="304" t="s">
        <v>40</v>
      </c>
      <c r="O4" s="304" t="s">
        <v>41</v>
      </c>
      <c r="P4" s="304" t="s">
        <v>42</v>
      </c>
      <c r="Q4" s="304" t="s">
        <v>43</v>
      </c>
    </row>
    <row r="6" spans="1:17" ht="12" thickBot="1"/>
    <row r="7" spans="1:17" ht="12" thickBot="1">
      <c r="A7" s="307" t="s">
        <v>228</v>
      </c>
      <c r="B7" s="308"/>
      <c r="C7" s="309"/>
      <c r="D7" s="309"/>
      <c r="E7" s="309"/>
      <c r="F7" s="309"/>
      <c r="G7" s="310"/>
      <c r="H7" s="311"/>
      <c r="I7" s="311"/>
      <c r="J7" s="312"/>
      <c r="K7" s="313"/>
      <c r="L7" s="311"/>
      <c r="M7" s="311"/>
      <c r="N7" s="312"/>
      <c r="O7" s="313"/>
      <c r="P7" s="311"/>
      <c r="Q7" s="311"/>
    </row>
    <row r="8" spans="1:17">
      <c r="A8" s="314" t="s">
        <v>1236</v>
      </c>
      <c r="B8" s="315" t="s">
        <v>170</v>
      </c>
      <c r="C8" s="316">
        <v>0</v>
      </c>
      <c r="D8" s="316">
        <v>0</v>
      </c>
      <c r="E8" s="316">
        <v>0</v>
      </c>
      <c r="F8" s="316">
        <v>0</v>
      </c>
      <c r="G8" s="317">
        <f>'2 - Monthly Unit Rates'!J183*'18 GCP Estimated Quantities'!J10</f>
        <v>387500</v>
      </c>
      <c r="H8" s="317">
        <f>'2 - Monthly Unit Rates'!K183*'18 GCP Estimated Quantities'!K10</f>
        <v>0</v>
      </c>
      <c r="I8" s="317">
        <f>SUM(C8:H8)</f>
        <v>387500</v>
      </c>
      <c r="J8" s="319"/>
      <c r="K8" s="317">
        <f>'2 - Monthly Unit Rates'!L183*'18 GCP Estimated Quantities'!N10</f>
        <v>0</v>
      </c>
      <c r="L8" s="318">
        <f>'2 - Monthly Unit Rates'!M183*'18 GCP Estimated Quantities'!O10</f>
        <v>0</v>
      </c>
      <c r="M8" s="320">
        <f>SUM(I8:L8)</f>
        <v>387500</v>
      </c>
      <c r="N8" s="321"/>
      <c r="O8" s="320">
        <f>'2 - Monthly Unit Rates'!N183*'18 GCP Estimated Quantities'!R10</f>
        <v>0</v>
      </c>
      <c r="P8" s="322">
        <f>'2 - Monthly Unit Rates'!O183*'18 GCP Estimated Quantities'!S10</f>
        <v>0</v>
      </c>
      <c r="Q8" s="323">
        <f>SUM(M8:P8)</f>
        <v>387500</v>
      </c>
    </row>
    <row r="9" spans="1:17">
      <c r="A9" s="324" t="s">
        <v>171</v>
      </c>
      <c r="B9" s="315" t="s">
        <v>170</v>
      </c>
      <c r="C9" s="316">
        <v>0</v>
      </c>
      <c r="D9" s="316">
        <v>0</v>
      </c>
      <c r="E9" s="316">
        <v>0</v>
      </c>
      <c r="F9" s="316">
        <v>0</v>
      </c>
      <c r="G9" s="317">
        <f>'2 - Monthly Unit Rates'!J184*'18 GCP Estimated Quantities'!J11</f>
        <v>24500</v>
      </c>
      <c r="H9" s="317">
        <f>'2 - Monthly Unit Rates'!K184*'18 GCP Estimated Quantities'!K11</f>
        <v>0</v>
      </c>
      <c r="I9" s="317">
        <f t="shared" ref="I9:I20" si="0">SUM(C9:H9)</f>
        <v>24500</v>
      </c>
      <c r="J9" s="325"/>
      <c r="K9" s="317">
        <f>'2 - Monthly Unit Rates'!L184*'18 GCP Estimated Quantities'!N11</f>
        <v>0</v>
      </c>
      <c r="L9" s="318">
        <f>'2 - Monthly Unit Rates'!M184*'18 GCP Estimated Quantities'!O11</f>
        <v>0</v>
      </c>
      <c r="M9" s="320">
        <f t="shared" ref="M9:M20" si="1">SUM(I9:L9)</f>
        <v>24500</v>
      </c>
      <c r="N9" s="319"/>
      <c r="O9" s="320">
        <f>'2 - Monthly Unit Rates'!N184*'18 GCP Estimated Quantities'!R11</f>
        <v>0</v>
      </c>
      <c r="P9" s="322">
        <f>'2 - Monthly Unit Rates'!O184*'18 GCP Estimated Quantities'!S11</f>
        <v>0</v>
      </c>
      <c r="Q9" s="323">
        <f t="shared" ref="Q9:Q20" si="2">SUM(M9:P9)</f>
        <v>24500</v>
      </c>
    </row>
    <row r="10" spans="1:17">
      <c r="A10" s="314" t="s">
        <v>172</v>
      </c>
      <c r="B10" s="326" t="s">
        <v>173</v>
      </c>
      <c r="C10" s="316">
        <v>0</v>
      </c>
      <c r="D10" s="316">
        <v>0</v>
      </c>
      <c r="E10" s="316">
        <v>0</v>
      </c>
      <c r="F10" s="316">
        <v>0</v>
      </c>
      <c r="G10" s="317">
        <f>'2 - Monthly Unit Rates'!J185*'18 GCP Estimated Quantities'!J12</f>
        <v>280000</v>
      </c>
      <c r="H10" s="317">
        <f>'2 - Monthly Unit Rates'!K185*'18 GCP Estimated Quantities'!K12</f>
        <v>336000</v>
      </c>
      <c r="I10" s="317">
        <f t="shared" si="0"/>
        <v>616000</v>
      </c>
      <c r="J10" s="327"/>
      <c r="K10" s="317">
        <f>'2 - Monthly Unit Rates'!L185*'18 GCP Estimated Quantities'!N12</f>
        <v>336000</v>
      </c>
      <c r="L10" s="318">
        <f>'2 - Monthly Unit Rates'!M185*'18 GCP Estimated Quantities'!O12</f>
        <v>336000</v>
      </c>
      <c r="M10" s="320">
        <f t="shared" si="1"/>
        <v>1288000</v>
      </c>
      <c r="N10" s="328"/>
      <c r="O10" s="320">
        <f>'2 - Monthly Unit Rates'!N185*'18 GCP Estimated Quantities'!R12</f>
        <v>336000</v>
      </c>
      <c r="P10" s="322">
        <f>'2 - Monthly Unit Rates'!O185*'18 GCP Estimated Quantities'!S12</f>
        <v>336000</v>
      </c>
      <c r="Q10" s="323">
        <f t="shared" si="2"/>
        <v>1960000</v>
      </c>
    </row>
    <row r="11" spans="1:17">
      <c r="A11" s="329" t="s">
        <v>1237</v>
      </c>
      <c r="B11" s="330" t="s">
        <v>1237</v>
      </c>
      <c r="C11" s="316"/>
      <c r="D11" s="316"/>
      <c r="E11" s="316"/>
      <c r="F11" s="316"/>
      <c r="G11" s="317"/>
      <c r="H11" s="318"/>
      <c r="I11" s="317"/>
      <c r="J11" s="327"/>
      <c r="K11" s="317"/>
      <c r="L11" s="318"/>
      <c r="M11" s="320"/>
      <c r="N11" s="328"/>
      <c r="O11" s="320"/>
      <c r="P11" s="322"/>
      <c r="Q11" s="323"/>
    </row>
    <row r="12" spans="1:17">
      <c r="A12" s="331" t="s">
        <v>174</v>
      </c>
      <c r="B12" s="332" t="s">
        <v>175</v>
      </c>
      <c r="C12" s="316">
        <v>0</v>
      </c>
      <c r="D12" s="316">
        <v>0</v>
      </c>
      <c r="E12" s="316">
        <v>0</v>
      </c>
      <c r="F12" s="316">
        <v>0</v>
      </c>
      <c r="G12" s="317">
        <f>'2 - Monthly Unit Rates'!J186*'18 GCP Estimated Quantities'!J14</f>
        <v>30000</v>
      </c>
      <c r="H12" s="317">
        <f>'2 - Monthly Unit Rates'!K186*'18 GCP Estimated Quantities'!K14</f>
        <v>18000</v>
      </c>
      <c r="I12" s="317">
        <f t="shared" si="0"/>
        <v>48000</v>
      </c>
      <c r="J12" s="319"/>
      <c r="K12" s="317">
        <f>'2 - Monthly Unit Rates'!L186*'18 GCP Estimated Quantities'!N14</f>
        <v>12000</v>
      </c>
      <c r="L12" s="318">
        <f>'2 - Monthly Unit Rates'!M186*'18 GCP Estimated Quantities'!O14</f>
        <v>0</v>
      </c>
      <c r="M12" s="320">
        <f t="shared" si="1"/>
        <v>60000</v>
      </c>
      <c r="N12" s="321"/>
      <c r="O12" s="320">
        <f>'2 - Monthly Unit Rates'!N186*'18 GCP Estimated Quantities'!R14</f>
        <v>0</v>
      </c>
      <c r="P12" s="322">
        <f>'2 - Monthly Unit Rates'!O186*'18 GCP Estimated Quantities'!S14</f>
        <v>0</v>
      </c>
      <c r="Q12" s="323">
        <f t="shared" si="2"/>
        <v>60000</v>
      </c>
    </row>
    <row r="13" spans="1:17">
      <c r="A13" s="333" t="s">
        <v>176</v>
      </c>
      <c r="B13" s="332" t="s">
        <v>177</v>
      </c>
      <c r="C13" s="316">
        <v>0</v>
      </c>
      <c r="D13" s="316">
        <v>0</v>
      </c>
      <c r="E13" s="316">
        <v>0</v>
      </c>
      <c r="F13" s="316">
        <v>0</v>
      </c>
      <c r="G13" s="317">
        <f>'2 - Monthly Unit Rates'!J187*'18 GCP Estimated Quantities'!J15</f>
        <v>1000</v>
      </c>
      <c r="H13" s="317">
        <f>'2 - Monthly Unit Rates'!K187*'18 GCP Estimated Quantities'!K15</f>
        <v>1200</v>
      </c>
      <c r="I13" s="317">
        <f t="shared" si="0"/>
        <v>2200</v>
      </c>
      <c r="J13" s="319"/>
      <c r="K13" s="317">
        <f>'2 - Monthly Unit Rates'!L187*'18 GCP Estimated Quantities'!N15</f>
        <v>1440</v>
      </c>
      <c r="L13" s="318">
        <f>'2 - Monthly Unit Rates'!M187*'18 GCP Estimated Quantities'!O15</f>
        <v>1728</v>
      </c>
      <c r="M13" s="320">
        <f t="shared" si="1"/>
        <v>5368</v>
      </c>
      <c r="N13" s="321"/>
      <c r="O13" s="320">
        <f>'2 - Monthly Unit Rates'!N187*'18 GCP Estimated Quantities'!R15</f>
        <v>2073.6</v>
      </c>
      <c r="P13" s="322">
        <f>'2 - Monthly Unit Rates'!O187*'18 GCP Estimated Quantities'!S15</f>
        <v>2488.3199999999997</v>
      </c>
      <c r="Q13" s="323">
        <f t="shared" si="2"/>
        <v>9929.92</v>
      </c>
    </row>
    <row r="14" spans="1:17">
      <c r="A14" s="333" t="s">
        <v>178</v>
      </c>
      <c r="B14" s="332" t="s">
        <v>177</v>
      </c>
      <c r="C14" s="316">
        <v>0</v>
      </c>
      <c r="D14" s="316">
        <v>0</v>
      </c>
      <c r="E14" s="316">
        <v>0</v>
      </c>
      <c r="F14" s="316">
        <v>0</v>
      </c>
      <c r="G14" s="317">
        <f>'2 - Monthly Unit Rates'!J188*'18 GCP Estimated Quantities'!J16</f>
        <v>1000</v>
      </c>
      <c r="H14" s="317">
        <f>'2 - Monthly Unit Rates'!K188*'18 GCP Estimated Quantities'!K16</f>
        <v>1200</v>
      </c>
      <c r="I14" s="317">
        <f t="shared" si="0"/>
        <v>2200</v>
      </c>
      <c r="J14" s="319"/>
      <c r="K14" s="317">
        <f>'2 - Monthly Unit Rates'!L188*'18 GCP Estimated Quantities'!N16</f>
        <v>1440</v>
      </c>
      <c r="L14" s="318">
        <f>'2 - Monthly Unit Rates'!M188*'18 GCP Estimated Quantities'!O16</f>
        <v>1728</v>
      </c>
      <c r="M14" s="320">
        <f t="shared" si="1"/>
        <v>5368</v>
      </c>
      <c r="N14" s="319"/>
      <c r="O14" s="320">
        <f>'2 - Monthly Unit Rates'!N188*'18 GCP Estimated Quantities'!R16</f>
        <v>2073.6</v>
      </c>
      <c r="P14" s="322">
        <f>'2 - Monthly Unit Rates'!O188*'18 GCP Estimated Quantities'!S16</f>
        <v>2488.3199999999997</v>
      </c>
      <c r="Q14" s="323">
        <f t="shared" si="2"/>
        <v>9929.92</v>
      </c>
    </row>
    <row r="15" spans="1:17">
      <c r="A15" s="331" t="s">
        <v>179</v>
      </c>
      <c r="B15" s="332" t="s">
        <v>177</v>
      </c>
      <c r="C15" s="316">
        <v>0</v>
      </c>
      <c r="D15" s="316">
        <v>0</v>
      </c>
      <c r="E15" s="316">
        <v>0</v>
      </c>
      <c r="F15" s="316">
        <v>0</v>
      </c>
      <c r="G15" s="317">
        <f>'2 - Monthly Unit Rates'!J189*'18 GCP Estimated Quantities'!J17</f>
        <v>5000</v>
      </c>
      <c r="H15" s="317">
        <f>'2 - Monthly Unit Rates'!K189*'18 GCP Estimated Quantities'!K17</f>
        <v>6000</v>
      </c>
      <c r="I15" s="317">
        <f t="shared" si="0"/>
        <v>11000</v>
      </c>
      <c r="J15" s="319"/>
      <c r="K15" s="317">
        <f>'2 - Monthly Unit Rates'!L189*'18 GCP Estimated Quantities'!N17</f>
        <v>7200</v>
      </c>
      <c r="L15" s="318">
        <f>'2 - Monthly Unit Rates'!M189*'18 GCP Estimated Quantities'!O17</f>
        <v>8640</v>
      </c>
      <c r="M15" s="320">
        <f t="shared" si="1"/>
        <v>26840</v>
      </c>
      <c r="N15" s="319"/>
      <c r="O15" s="320">
        <f>'2 - Monthly Unit Rates'!N189*'18 GCP Estimated Quantities'!R17</f>
        <v>10368</v>
      </c>
      <c r="P15" s="322">
        <f>'2 - Monthly Unit Rates'!O189*'18 GCP Estimated Quantities'!S17</f>
        <v>12441.6</v>
      </c>
      <c r="Q15" s="323">
        <f t="shared" si="2"/>
        <v>49649.599999999999</v>
      </c>
    </row>
    <row r="16" spans="1:17">
      <c r="A16" s="331" t="s">
        <v>180</v>
      </c>
      <c r="B16" s="332" t="s">
        <v>177</v>
      </c>
      <c r="C16" s="316">
        <v>0</v>
      </c>
      <c r="D16" s="316">
        <v>0</v>
      </c>
      <c r="E16" s="316">
        <v>0</v>
      </c>
      <c r="F16" s="316">
        <v>0</v>
      </c>
      <c r="G16" s="317">
        <f>'2 - Monthly Unit Rates'!J190*'18 GCP Estimated Quantities'!J18</f>
        <v>5000</v>
      </c>
      <c r="H16" s="317">
        <f>'2 - Monthly Unit Rates'!K190*'18 GCP Estimated Quantities'!K18</f>
        <v>6000</v>
      </c>
      <c r="I16" s="317">
        <f t="shared" si="0"/>
        <v>11000</v>
      </c>
      <c r="J16" s="319"/>
      <c r="K16" s="317">
        <f>'2 - Monthly Unit Rates'!L190*'18 GCP Estimated Quantities'!N18</f>
        <v>7200</v>
      </c>
      <c r="L16" s="318">
        <f>'2 - Monthly Unit Rates'!M190*'18 GCP Estimated Quantities'!O18</f>
        <v>8640</v>
      </c>
      <c r="M16" s="320">
        <f t="shared" si="1"/>
        <v>26840</v>
      </c>
      <c r="N16" s="319"/>
      <c r="O16" s="320">
        <f>'2 - Monthly Unit Rates'!N190*'18 GCP Estimated Quantities'!R18</f>
        <v>10368</v>
      </c>
      <c r="P16" s="322">
        <f>'2 - Monthly Unit Rates'!O190*'18 GCP Estimated Quantities'!S18</f>
        <v>12441.6</v>
      </c>
      <c r="Q16" s="323">
        <f t="shared" si="2"/>
        <v>49649.599999999999</v>
      </c>
    </row>
    <row r="17" spans="1:17">
      <c r="A17" s="333" t="s">
        <v>181</v>
      </c>
      <c r="B17" s="332" t="s">
        <v>177</v>
      </c>
      <c r="C17" s="316">
        <v>0</v>
      </c>
      <c r="D17" s="316">
        <v>0</v>
      </c>
      <c r="E17" s="316">
        <v>0</v>
      </c>
      <c r="F17" s="316">
        <v>0</v>
      </c>
      <c r="G17" s="317">
        <f>'2 - Monthly Unit Rates'!J191*'18 GCP Estimated Quantities'!J19</f>
        <v>280</v>
      </c>
      <c r="H17" s="317">
        <f>'2 - Monthly Unit Rates'!K191*'18 GCP Estimated Quantities'!K19</f>
        <v>336.00000000000006</v>
      </c>
      <c r="I17" s="317">
        <f t="shared" si="0"/>
        <v>616</v>
      </c>
      <c r="J17" s="319"/>
      <c r="K17" s="317">
        <f>'2 - Monthly Unit Rates'!L191*'18 GCP Estimated Quantities'!N19</f>
        <v>403.20000000000005</v>
      </c>
      <c r="L17" s="318">
        <f>'2 - Monthly Unit Rates'!M191*'18 GCP Estimated Quantities'!O19</f>
        <v>483.84000000000003</v>
      </c>
      <c r="M17" s="320">
        <f t="shared" si="1"/>
        <v>1503.04</v>
      </c>
      <c r="N17" s="321"/>
      <c r="O17" s="320">
        <f>'2 - Monthly Unit Rates'!N191*'18 GCP Estimated Quantities'!R19</f>
        <v>580.60800000000006</v>
      </c>
      <c r="P17" s="322">
        <f>'2 - Monthly Unit Rates'!O191*'18 GCP Estimated Quantities'!S19</f>
        <v>696.7296</v>
      </c>
      <c r="Q17" s="323">
        <f t="shared" si="2"/>
        <v>2780.3776000000003</v>
      </c>
    </row>
    <row r="18" spans="1:17">
      <c r="A18" s="333" t="s">
        <v>182</v>
      </c>
      <c r="B18" s="332" t="s">
        <v>177</v>
      </c>
      <c r="C18" s="316">
        <v>0</v>
      </c>
      <c r="D18" s="316">
        <v>0</v>
      </c>
      <c r="E18" s="316">
        <v>0</v>
      </c>
      <c r="F18" s="316">
        <v>0</v>
      </c>
      <c r="G18" s="317">
        <f>'2 - Monthly Unit Rates'!J192*'18 GCP Estimated Quantities'!J20</f>
        <v>280</v>
      </c>
      <c r="H18" s="317">
        <f>'2 - Monthly Unit Rates'!K192*'18 GCP Estimated Quantities'!K20</f>
        <v>336.00000000000006</v>
      </c>
      <c r="I18" s="317">
        <f t="shared" si="0"/>
        <v>616</v>
      </c>
      <c r="J18" s="319"/>
      <c r="K18" s="317">
        <f>'2 - Monthly Unit Rates'!L192*'18 GCP Estimated Quantities'!N20</f>
        <v>403.20000000000005</v>
      </c>
      <c r="L18" s="318">
        <f>'2 - Monthly Unit Rates'!M192*'18 GCP Estimated Quantities'!O20</f>
        <v>483.84000000000003</v>
      </c>
      <c r="M18" s="320">
        <f t="shared" si="1"/>
        <v>1503.04</v>
      </c>
      <c r="N18" s="319"/>
      <c r="O18" s="320">
        <f>'2 - Monthly Unit Rates'!N192*'18 GCP Estimated Quantities'!R20</f>
        <v>580.60800000000006</v>
      </c>
      <c r="P18" s="322">
        <f>'2 - Monthly Unit Rates'!O192*'18 GCP Estimated Quantities'!S20</f>
        <v>696.7296</v>
      </c>
      <c r="Q18" s="323">
        <f t="shared" si="2"/>
        <v>2780.3776000000003</v>
      </c>
    </row>
    <row r="19" spans="1:17">
      <c r="A19" s="331" t="s">
        <v>183</v>
      </c>
      <c r="B19" s="332" t="s">
        <v>177</v>
      </c>
      <c r="C19" s="316">
        <v>0</v>
      </c>
      <c r="D19" s="316">
        <v>0</v>
      </c>
      <c r="E19" s="316">
        <v>0</v>
      </c>
      <c r="F19" s="316">
        <v>0</v>
      </c>
      <c r="G19" s="317">
        <f>'2 - Monthly Unit Rates'!J193*'18 GCP Estimated Quantities'!J21</f>
        <v>2700</v>
      </c>
      <c r="H19" s="317">
        <f>'2 - Monthly Unit Rates'!K193*'18 GCP Estimated Quantities'!K21</f>
        <v>3240</v>
      </c>
      <c r="I19" s="317">
        <f t="shared" si="0"/>
        <v>5940</v>
      </c>
      <c r="J19" s="319"/>
      <c r="K19" s="317">
        <f>'2 - Monthly Unit Rates'!L193*'18 GCP Estimated Quantities'!N21</f>
        <v>3888.0000000000005</v>
      </c>
      <c r="L19" s="318">
        <f>'2 - Monthly Unit Rates'!M193*'18 GCP Estimated Quantities'!O21</f>
        <v>4665.6000000000004</v>
      </c>
      <c r="M19" s="320">
        <f t="shared" si="1"/>
        <v>14493.6</v>
      </c>
      <c r="N19" s="319"/>
      <c r="O19" s="320">
        <f>'2 - Monthly Unit Rates'!N193*'18 GCP Estimated Quantities'!R21</f>
        <v>5598.72</v>
      </c>
      <c r="P19" s="322">
        <f>'2 - Monthly Unit Rates'!O193*'18 GCP Estimated Quantities'!S21</f>
        <v>6718.4640000000009</v>
      </c>
      <c r="Q19" s="323">
        <f t="shared" si="2"/>
        <v>26810.784</v>
      </c>
    </row>
    <row r="20" spans="1:17">
      <c r="A20" s="331" t="s">
        <v>184</v>
      </c>
      <c r="B20" s="332" t="s">
        <v>177</v>
      </c>
      <c r="C20" s="316">
        <v>0</v>
      </c>
      <c r="D20" s="316">
        <v>0</v>
      </c>
      <c r="E20" s="316">
        <v>0</v>
      </c>
      <c r="F20" s="316">
        <v>0</v>
      </c>
      <c r="G20" s="317">
        <f>'2 - Monthly Unit Rates'!J194*'18 GCP Estimated Quantities'!J22</f>
        <v>2700</v>
      </c>
      <c r="H20" s="317">
        <f>'2 - Monthly Unit Rates'!K194*'18 GCP Estimated Quantities'!K22</f>
        <v>3240</v>
      </c>
      <c r="I20" s="317">
        <f t="shared" si="0"/>
        <v>5940</v>
      </c>
      <c r="J20" s="319"/>
      <c r="K20" s="317">
        <f>'2 - Monthly Unit Rates'!L194*'18 GCP Estimated Quantities'!N22</f>
        <v>3888.0000000000005</v>
      </c>
      <c r="L20" s="318">
        <f>'2 - Monthly Unit Rates'!M194*'18 GCP Estimated Quantities'!O22</f>
        <v>4665.6000000000004</v>
      </c>
      <c r="M20" s="320">
        <f t="shared" si="1"/>
        <v>14493.6</v>
      </c>
      <c r="N20" s="319"/>
      <c r="O20" s="320">
        <f>'2 - Monthly Unit Rates'!N194*'18 GCP Estimated Quantities'!R22</f>
        <v>5598.72</v>
      </c>
      <c r="P20" s="322">
        <f>'2 - Monthly Unit Rates'!O194*'18 GCP Estimated Quantities'!S22</f>
        <v>6718.4640000000009</v>
      </c>
      <c r="Q20" s="323">
        <f t="shared" si="2"/>
        <v>26810.784</v>
      </c>
    </row>
    <row r="21" spans="1:17">
      <c r="A21" s="331" t="s">
        <v>185</v>
      </c>
      <c r="B21" s="332" t="s">
        <v>186</v>
      </c>
      <c r="C21" s="316">
        <v>0</v>
      </c>
      <c r="D21" s="316">
        <v>0</v>
      </c>
      <c r="E21" s="316">
        <v>0</v>
      </c>
      <c r="F21" s="316">
        <v>0</v>
      </c>
      <c r="G21" s="334" t="s">
        <v>229</v>
      </c>
      <c r="H21" s="334" t="s">
        <v>229</v>
      </c>
      <c r="I21" s="335" t="s">
        <v>301</v>
      </c>
      <c r="J21" s="336"/>
      <c r="K21" s="334" t="s">
        <v>229</v>
      </c>
      <c r="L21" s="334" t="s">
        <v>229</v>
      </c>
      <c r="M21" s="335" t="s">
        <v>301</v>
      </c>
      <c r="N21" s="337"/>
      <c r="O21" s="334" t="s">
        <v>229</v>
      </c>
      <c r="P21" s="334" t="s">
        <v>229</v>
      </c>
      <c r="Q21" s="338" t="s">
        <v>301</v>
      </c>
    </row>
    <row r="23" spans="1:17">
      <c r="A23" s="306" t="s">
        <v>1239</v>
      </c>
    </row>
  </sheetData>
  <mergeCells count="2">
    <mergeCell ref="K3:M3"/>
    <mergeCell ref="O3:Q3"/>
  </mergeCells>
  <pageMargins left="0.7" right="0.7" top="0.75" bottom="0.75" header="0.3" footer="0.3"/>
  <pageSetup orientation="portrait" horizontalDpi="300" verticalDpi="300" r:id="rId1"/>
  <legacyDrawing r:id="rId2"/>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68AEE-F447-4BBB-B19F-049CFE79C287}">
  <dimension ref="A1:BO20"/>
  <sheetViews>
    <sheetView zoomScale="60" zoomScaleNormal="60" workbookViewId="0">
      <selection activeCell="B14" sqref="B14"/>
    </sheetView>
  </sheetViews>
  <sheetFormatPr defaultColWidth="8.796875" defaultRowHeight="15.5"/>
  <cols>
    <col min="1" max="1" width="87.296875" style="259" bestFit="1" customWidth="1"/>
    <col min="2" max="2" width="18" style="259" customWidth="1"/>
    <col min="3" max="3" width="36.796875" style="259" customWidth="1"/>
    <col min="4" max="4" width="20.796875" style="259" customWidth="1"/>
    <col min="5" max="5" width="34.19921875" style="259" customWidth="1"/>
    <col min="6" max="6" width="20" style="259" customWidth="1"/>
    <col min="7" max="7" width="15.296875" style="259" customWidth="1"/>
    <col min="8" max="8" width="8.796875" style="259"/>
    <col min="9" max="9" width="14.19921875" style="259" customWidth="1"/>
    <col min="10" max="10" width="17.19921875" style="259" customWidth="1"/>
    <col min="11" max="11" width="8.796875" style="259"/>
    <col min="12" max="12" width="13.796875" style="259" customWidth="1"/>
    <col min="13" max="16384" width="8.796875" style="259"/>
  </cols>
  <sheetData>
    <row r="1" spans="1:67">
      <c r="A1" s="258" t="s">
        <v>1252</v>
      </c>
    </row>
    <row r="2" spans="1:67">
      <c r="A2" s="258" t="s">
        <v>1240</v>
      </c>
    </row>
    <row r="3" spans="1:67">
      <c r="A3" s="259" t="s">
        <v>1241</v>
      </c>
    </row>
    <row r="4" spans="1:67">
      <c r="A4" s="260" t="s">
        <v>1242</v>
      </c>
      <c r="D4" s="260"/>
    </row>
    <row r="5" spans="1:67">
      <c r="A5" s="259" t="s">
        <v>1243</v>
      </c>
    </row>
    <row r="7" spans="1:67">
      <c r="A7" s="261" t="s">
        <v>1241</v>
      </c>
    </row>
    <row r="10" spans="1:67" ht="6.75" customHeight="1" thickBot="1"/>
    <row r="11" spans="1:67" ht="33.75" customHeight="1" thickBot="1">
      <c r="A11" s="258" t="s">
        <v>1244</v>
      </c>
      <c r="B11" s="262"/>
      <c r="C11" s="262"/>
      <c r="D11" s="262"/>
      <c r="E11" s="1381" t="s">
        <v>1245</v>
      </c>
      <c r="F11" s="1382"/>
      <c r="G11" s="1383"/>
      <c r="H11" s="1384" t="s">
        <v>1246</v>
      </c>
      <c r="I11" s="1385"/>
      <c r="J11" s="1386"/>
      <c r="K11" s="1387" t="s">
        <v>1247</v>
      </c>
      <c r="L11" s="1388"/>
      <c r="M11" s="1389"/>
    </row>
    <row r="12" spans="1:67" ht="31">
      <c r="A12" s="263" t="s">
        <v>99</v>
      </c>
      <c r="B12" s="263" t="s">
        <v>981</v>
      </c>
      <c r="C12" s="263" t="s">
        <v>954</v>
      </c>
      <c r="D12" s="263" t="s">
        <v>453</v>
      </c>
      <c r="E12" s="225" t="s">
        <v>1248</v>
      </c>
      <c r="F12" s="226" t="s">
        <v>1249</v>
      </c>
      <c r="G12" s="227" t="s">
        <v>426</v>
      </c>
      <c r="H12" s="228" t="s">
        <v>1248</v>
      </c>
      <c r="I12" s="229" t="s">
        <v>1249</v>
      </c>
      <c r="J12" s="230" t="s">
        <v>426</v>
      </c>
      <c r="K12" s="231" t="s">
        <v>1248</v>
      </c>
      <c r="L12" s="232" t="s">
        <v>1249</v>
      </c>
      <c r="M12" s="233" t="s">
        <v>426</v>
      </c>
    </row>
    <row r="13" spans="1:67">
      <c r="A13" s="264" t="s">
        <v>1021</v>
      </c>
      <c r="B13" s="264"/>
      <c r="C13" s="264"/>
      <c r="D13" s="264"/>
      <c r="E13" s="265"/>
      <c r="F13" s="265"/>
      <c r="G13" s="265"/>
      <c r="H13" s="265"/>
      <c r="I13" s="265"/>
      <c r="J13" s="265"/>
      <c r="K13" s="265"/>
      <c r="L13" s="265"/>
      <c r="M13" s="265"/>
    </row>
    <row r="14" spans="1:67" s="272" customFormat="1">
      <c r="A14" s="901" t="s">
        <v>176</v>
      </c>
      <c r="B14" s="266"/>
      <c r="C14" s="266"/>
      <c r="D14" s="267" t="s">
        <v>177</v>
      </c>
      <c r="E14" s="234">
        <v>0</v>
      </c>
      <c r="F14" s="235">
        <v>1</v>
      </c>
      <c r="G14" s="268">
        <f t="shared" ref="G14:G15" si="0">F14*E14</f>
        <v>0</v>
      </c>
      <c r="H14" s="236">
        <v>0</v>
      </c>
      <c r="I14" s="237">
        <v>0</v>
      </c>
      <c r="J14" s="269">
        <f t="shared" ref="J14:J15" si="1">I14*H14</f>
        <v>0</v>
      </c>
      <c r="K14" s="238">
        <f t="shared" ref="K14:K15" si="2">H14+E14</f>
        <v>0</v>
      </c>
      <c r="L14" s="239">
        <f t="shared" ref="L14:L15" si="3">I14</f>
        <v>0</v>
      </c>
      <c r="M14" s="270">
        <f t="shared" ref="M14:M15" si="4">L14*K14</f>
        <v>0</v>
      </c>
      <c r="N14" s="271"/>
      <c r="O14" s="271"/>
      <c r="P14" s="271"/>
      <c r="Q14" s="271"/>
      <c r="R14" s="271"/>
      <c r="S14" s="271"/>
      <c r="T14" s="271"/>
      <c r="U14" s="271"/>
      <c r="V14" s="271"/>
      <c r="W14" s="271"/>
      <c r="X14" s="271"/>
      <c r="Y14" s="271"/>
      <c r="Z14" s="271"/>
      <c r="AA14" s="271"/>
      <c r="AB14" s="271"/>
      <c r="AC14" s="271"/>
      <c r="AD14" s="271"/>
      <c r="AE14" s="271"/>
      <c r="AF14" s="271"/>
      <c r="AG14" s="271"/>
      <c r="AH14" s="271"/>
      <c r="AI14" s="271"/>
      <c r="AJ14" s="271"/>
      <c r="AK14" s="271"/>
      <c r="AL14" s="271"/>
      <c r="AM14" s="271"/>
      <c r="AN14" s="271"/>
      <c r="AO14" s="271"/>
      <c r="AP14" s="271"/>
      <c r="AQ14" s="271"/>
      <c r="AR14" s="271"/>
      <c r="AS14" s="271"/>
      <c r="AT14" s="271"/>
      <c r="AU14" s="271"/>
      <c r="AV14" s="271"/>
      <c r="AW14" s="271"/>
      <c r="AX14" s="271"/>
      <c r="AY14" s="271"/>
      <c r="AZ14" s="271"/>
      <c r="BA14" s="271"/>
      <c r="BB14" s="271"/>
      <c r="BC14" s="271"/>
      <c r="BD14" s="271"/>
      <c r="BE14" s="271"/>
      <c r="BF14" s="271"/>
      <c r="BG14" s="271"/>
      <c r="BH14" s="271"/>
      <c r="BI14" s="271"/>
      <c r="BJ14" s="271"/>
      <c r="BK14" s="271"/>
      <c r="BL14" s="271"/>
      <c r="BM14" s="271"/>
      <c r="BN14" s="271"/>
      <c r="BO14" s="271"/>
    </row>
    <row r="15" spans="1:67" s="272" customFormat="1">
      <c r="A15" s="901" t="s">
        <v>178</v>
      </c>
      <c r="B15" s="266"/>
      <c r="C15" s="266"/>
      <c r="D15" s="267" t="s">
        <v>177</v>
      </c>
      <c r="E15" s="234">
        <v>0</v>
      </c>
      <c r="F15" s="235">
        <v>1</v>
      </c>
      <c r="G15" s="268">
        <f t="shared" si="0"/>
        <v>0</v>
      </c>
      <c r="H15" s="236">
        <v>0</v>
      </c>
      <c r="I15" s="237">
        <v>0</v>
      </c>
      <c r="J15" s="269">
        <f t="shared" si="1"/>
        <v>0</v>
      </c>
      <c r="K15" s="238">
        <f t="shared" si="2"/>
        <v>0</v>
      </c>
      <c r="L15" s="239">
        <f t="shared" si="3"/>
        <v>0</v>
      </c>
      <c r="M15" s="270">
        <f t="shared" si="4"/>
        <v>0</v>
      </c>
      <c r="N15" s="271"/>
      <c r="O15" s="271"/>
      <c r="P15" s="271"/>
      <c r="Q15" s="271"/>
      <c r="R15" s="271"/>
      <c r="S15" s="271"/>
      <c r="T15" s="271"/>
      <c r="U15" s="271"/>
      <c r="V15" s="271"/>
      <c r="W15" s="271"/>
      <c r="X15" s="271"/>
      <c r="Y15" s="271"/>
      <c r="Z15" s="271"/>
      <c r="AA15" s="271"/>
      <c r="AB15" s="271"/>
      <c r="AC15" s="271"/>
      <c r="AD15" s="271"/>
      <c r="AE15" s="271"/>
      <c r="AF15" s="271"/>
      <c r="AG15" s="271"/>
      <c r="AH15" s="271"/>
      <c r="AI15" s="271"/>
      <c r="AJ15" s="271"/>
      <c r="AK15" s="271"/>
      <c r="AL15" s="271"/>
      <c r="AM15" s="271"/>
      <c r="AN15" s="271"/>
      <c r="AO15" s="271"/>
      <c r="AP15" s="271"/>
      <c r="AQ15" s="271"/>
      <c r="AR15" s="271"/>
      <c r="AS15" s="271"/>
      <c r="AT15" s="271"/>
      <c r="AU15" s="271"/>
      <c r="AV15" s="271"/>
      <c r="AW15" s="271"/>
      <c r="AX15" s="271"/>
      <c r="AY15" s="271"/>
      <c r="AZ15" s="271"/>
      <c r="BA15" s="271"/>
      <c r="BB15" s="271"/>
      <c r="BC15" s="271"/>
      <c r="BD15" s="271"/>
      <c r="BE15" s="271"/>
      <c r="BF15" s="271"/>
      <c r="BG15" s="271"/>
      <c r="BH15" s="271"/>
      <c r="BI15" s="271"/>
      <c r="BJ15" s="271"/>
      <c r="BK15" s="271"/>
      <c r="BL15" s="271"/>
      <c r="BM15" s="271"/>
      <c r="BN15" s="271"/>
      <c r="BO15" s="271"/>
    </row>
    <row r="16" spans="1:67" s="272" customFormat="1">
      <c r="A16" s="266" t="s">
        <v>179</v>
      </c>
      <c r="B16" s="266"/>
      <c r="C16" s="266"/>
      <c r="D16" s="267" t="s">
        <v>177</v>
      </c>
      <c r="E16" s="234">
        <v>0</v>
      </c>
      <c r="F16" s="235">
        <v>1</v>
      </c>
      <c r="G16" s="268">
        <f t="shared" ref="G16:G17" si="5">F16*E16</f>
        <v>0</v>
      </c>
      <c r="H16" s="236">
        <v>0</v>
      </c>
      <c r="I16" s="237">
        <v>0</v>
      </c>
      <c r="J16" s="269">
        <f t="shared" ref="J16:J17" si="6">I16*H16</f>
        <v>0</v>
      </c>
      <c r="K16" s="238">
        <f t="shared" ref="K16:K17" si="7">H16+E16</f>
        <v>0</v>
      </c>
      <c r="L16" s="239">
        <f t="shared" ref="L16:L17" si="8">I16</f>
        <v>0</v>
      </c>
      <c r="M16" s="270">
        <f t="shared" ref="M16:M17" si="9">L16*K16</f>
        <v>0</v>
      </c>
      <c r="N16" s="271"/>
      <c r="O16" s="271"/>
      <c r="P16" s="271"/>
      <c r="Q16" s="271"/>
      <c r="R16" s="271"/>
      <c r="S16" s="271"/>
      <c r="T16" s="271"/>
      <c r="U16" s="271"/>
      <c r="V16" s="271"/>
      <c r="W16" s="271"/>
      <c r="X16" s="271"/>
      <c r="Y16" s="271"/>
      <c r="Z16" s="271"/>
      <c r="AA16" s="271"/>
      <c r="AB16" s="271"/>
      <c r="AC16" s="271"/>
      <c r="AD16" s="271"/>
      <c r="AE16" s="271"/>
      <c r="AF16" s="271"/>
      <c r="AG16" s="271"/>
      <c r="AH16" s="271"/>
      <c r="AI16" s="271"/>
      <c r="AJ16" s="271"/>
      <c r="AK16" s="271"/>
      <c r="AL16" s="271"/>
      <c r="AM16" s="271"/>
      <c r="AN16" s="271"/>
      <c r="AO16" s="271"/>
      <c r="AP16" s="271"/>
      <c r="AQ16" s="271"/>
      <c r="AR16" s="271"/>
      <c r="AS16" s="271"/>
      <c r="AT16" s="271"/>
      <c r="AU16" s="271"/>
      <c r="AV16" s="271"/>
      <c r="AW16" s="271"/>
      <c r="AX16" s="271"/>
      <c r="AY16" s="271"/>
      <c r="AZ16" s="271"/>
      <c r="BA16" s="271"/>
      <c r="BB16" s="271"/>
      <c r="BC16" s="271"/>
      <c r="BD16" s="271"/>
      <c r="BE16" s="271"/>
      <c r="BF16" s="271"/>
      <c r="BG16" s="271"/>
      <c r="BH16" s="271"/>
      <c r="BI16" s="271"/>
      <c r="BJ16" s="271"/>
      <c r="BK16" s="271"/>
      <c r="BL16" s="271"/>
      <c r="BM16" s="271"/>
      <c r="BN16" s="271"/>
      <c r="BO16" s="271"/>
    </row>
    <row r="17" spans="1:13">
      <c r="A17" s="266" t="s">
        <v>180</v>
      </c>
      <c r="B17" s="266"/>
      <c r="C17" s="266"/>
      <c r="D17" s="267" t="s">
        <v>177</v>
      </c>
      <c r="E17" s="234">
        <v>0</v>
      </c>
      <c r="F17" s="235">
        <v>1</v>
      </c>
      <c r="G17" s="268">
        <f t="shared" si="5"/>
        <v>0</v>
      </c>
      <c r="H17" s="236">
        <v>0</v>
      </c>
      <c r="I17" s="237">
        <v>0</v>
      </c>
      <c r="J17" s="269">
        <f t="shared" si="6"/>
        <v>0</v>
      </c>
      <c r="K17" s="238">
        <f t="shared" si="7"/>
        <v>0</v>
      </c>
      <c r="L17" s="239">
        <f t="shared" si="8"/>
        <v>0</v>
      </c>
      <c r="M17" s="270">
        <f t="shared" si="9"/>
        <v>0</v>
      </c>
    </row>
    <row r="20" spans="1:13">
      <c r="A20" s="271" t="s">
        <v>1250</v>
      </c>
    </row>
  </sheetData>
  <mergeCells count="3">
    <mergeCell ref="E11:G11"/>
    <mergeCell ref="H11:J11"/>
    <mergeCell ref="K11:M11"/>
  </mergeCells>
  <hyperlinks>
    <hyperlink ref="A7" r:id="rId1" display="https://cloud.google.com/products/calculator" xr:uid="{87FDDC34-FAF1-43CC-8F94-3FAF19489571}"/>
  </hyperlinks>
  <pageMargins left="0.7" right="0.7" top="0.75" bottom="0.75" header="0.3" footer="0.3"/>
  <pageSetup paperSize="3" orientation="landscape" r:id="rId2"/>
  <headerFooter>
    <oddHeader xml:space="preserve">&amp;LVA-180815-UC - MODIFICATION 16
</oddHeader>
  </headerFooter>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7127284DB54974FBE31249B0EAD2D39" ma:contentTypeVersion="15" ma:contentTypeDescription="Create a new document." ma:contentTypeScope="" ma:versionID="e7e34769c01c43f5e8f9eb23d964f471">
  <xsd:schema xmlns:xsd="http://www.w3.org/2001/XMLSchema" xmlns:xs="http://www.w3.org/2001/XMLSchema" xmlns:p="http://schemas.microsoft.com/office/2006/metadata/properties" xmlns:ns2="f27c4185-6cf7-4b95-8ff9-8dbfa1b5e360" xmlns:ns3="611e6fd0-7613-4b6f-b74d-47c148bc1a15" targetNamespace="http://schemas.microsoft.com/office/2006/metadata/properties" ma:root="true" ma:fieldsID="b8825d07153c013a689f9efaa9238c56" ns2:_="" ns3:_="">
    <xsd:import namespace="f27c4185-6cf7-4b95-8ff9-8dbfa1b5e360"/>
    <xsd:import namespace="611e6fd0-7613-4b6f-b74d-47c148bc1a1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ObjectDetectorVersions" minOccurs="0"/>
                <xsd:element ref="ns3:MediaServiceDateTake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7c4185-6cf7-4b95-8ff9-8dbfa1b5e36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956bd714-4a73-4341-96fe-5f5b6049958d}" ma:internalName="TaxCatchAll" ma:showField="CatchAllData" ma:web="f27c4185-6cf7-4b95-8ff9-8dbfa1b5e36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11e6fd0-7613-4b6f-b74d-47c148bc1a1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920e099-540f-4e49-b54d-0e500676ccfd"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4"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file>

<file path=customXml/item3.xml><?xml version="1.0" encoding="utf-8"?>
<p:properties xmlns:p="http://schemas.microsoft.com/office/2006/metadata/properties" xmlns:xsi="http://www.w3.org/2001/XMLSchema-instance" xmlns:pc="http://schemas.microsoft.com/office/infopath/2007/PartnerControls">
  <documentManagement>
    <TaxCatchAll xmlns="f27c4185-6cf7-4b95-8ff9-8dbfa1b5e360" xsi:nil="true"/>
    <lcf76f155ced4ddcb4097134ff3c332f xmlns="611e6fd0-7613-4b6f-b74d-47c148bc1a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3F2D2A3-B38F-4DFF-8D10-FDB9B674DF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27c4185-6cf7-4b95-8ff9-8dbfa1b5e360"/>
    <ds:schemaRef ds:uri="611e6fd0-7613-4b6f-b74d-47c148bc1a1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50B78EC-260E-4E2E-9871-28AC6EFA3222}">
  <ds:schemaRefs>
    <ds:schemaRef ds:uri="http://schemas.microsoft.com/sharepoint/v3/contenttype/forms"/>
  </ds:schemaRefs>
</ds:datastoreItem>
</file>

<file path=customXml/itemProps3.xml><?xml version="1.0" encoding="utf-8"?>
<ds:datastoreItem xmlns:ds="http://schemas.openxmlformats.org/officeDocument/2006/customXml" ds:itemID="{4E63799B-7063-4739-A787-9324C17D1A2B}">
  <ds:schemaRefs>
    <ds:schemaRef ds:uri="http://schemas.microsoft.com/office/2006/metadata/properties"/>
    <ds:schemaRef ds:uri="http://schemas.microsoft.com/office/infopath/2007/PartnerControls"/>
    <ds:schemaRef ds:uri="f27c4185-6cf7-4b95-8ff9-8dbfa1b5e360"/>
    <ds:schemaRef ds:uri="611e6fd0-7613-4b6f-b74d-47c148bc1a1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1</vt:i4>
      </vt:variant>
    </vt:vector>
  </HeadingPairs>
  <TitlesOfParts>
    <vt:vector size="31" baseType="lpstr">
      <vt:lpstr>Supplier Instructions</vt:lpstr>
      <vt:lpstr>Title Page</vt:lpstr>
      <vt:lpstr>1- Total Estimated Charges</vt:lpstr>
      <vt:lpstr>2 - Monthly Unit Rates</vt:lpstr>
      <vt:lpstr>3 - Estimated Volumes</vt:lpstr>
      <vt:lpstr>Summary Pricing</vt:lpstr>
      <vt:lpstr>4 - HSC</vt:lpstr>
      <vt:lpstr>5 - Pass-Through</vt:lpstr>
      <vt:lpstr>6a - Migration Milestone Chrgs</vt:lpstr>
      <vt:lpstr>6b - Secondary DC Milestone chg</vt:lpstr>
      <vt:lpstr>6Rev- Milestone Charges</vt:lpstr>
      <vt:lpstr>7 - Supplier Investments</vt:lpstr>
      <vt:lpstr>8 - Termination</vt:lpstr>
      <vt:lpstr>9 - Inflation Sensitivity</vt:lpstr>
      <vt:lpstr>10 - Rate Card</vt:lpstr>
      <vt:lpstr>11 Enhanced Services (Optional)</vt:lpstr>
      <vt:lpstr>12 - AWS Public Cloud Services</vt:lpstr>
      <vt:lpstr>12a Managed Public Cloud Suppor</vt:lpstr>
      <vt:lpstr>13-Azure Public Cloud Services</vt:lpstr>
      <vt:lpstr>14 - Oracle Cloud Services</vt:lpstr>
      <vt:lpstr>15 - Oracle Private Cloud</vt:lpstr>
      <vt:lpstr>15a Estimated Volumes</vt:lpstr>
      <vt:lpstr>15b Estimated Charges</vt:lpstr>
      <vt:lpstr>16 AWS Cyber Vault Est. Charges</vt:lpstr>
      <vt:lpstr>16a AWS Cyber Vault Est. Qty.</vt:lpstr>
      <vt:lpstr> 17 VDI Estimated Quantities</vt:lpstr>
      <vt:lpstr>17a - VDI Estimated Charges</vt:lpstr>
      <vt:lpstr>18 GCP Estimated Quantities</vt:lpstr>
      <vt:lpstr>18a GCP Estimated Charges</vt:lpstr>
      <vt:lpstr>18c - GCP Pricing Calculator</vt:lpstr>
      <vt:lpstr>'Supplier Instructions'!Print_Area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2018-07-30T21:28:36Z</dcterms:created>
  <dcterms:modified xsi:type="dcterms:W3CDTF">2024-10-22T22:06:09Z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0x010100F7127284DB54974FBE31249B0EAD2D39</vt:lpwstr>
  </property>
  <property fmtid="{D5CDD505-2E9C-101B-9397-08002B2CF9AE}" pid="3" name="_dlc_DocIdItemGuid">
    <vt:lpwstr>0f905db9-1d03-4aa3-bd09-8cbb45f59148</vt:lpwstr>
  </property>
  <property fmtid="{D5CDD505-2E9C-101B-9397-08002B2CF9AE}" pid="4" name="MSIP_Label_cbec90da-8de3-41c2-83a2-9a36daf445f7_Enabled">
    <vt:lpwstr>true</vt:lpwstr>
  </property>
  <property fmtid="{D5CDD505-2E9C-101B-9397-08002B2CF9AE}" pid="5" name="MSIP_Label_cbec90da-8de3-41c2-83a2-9a36daf445f7_SetDate">
    <vt:lpwstr>2022-11-16T17:41:16Z</vt:lpwstr>
  </property>
  <property fmtid="{D5CDD505-2E9C-101B-9397-08002B2CF9AE}" pid="6" name="MSIP_Label_cbec90da-8de3-41c2-83a2-9a36daf445f7_Method">
    <vt:lpwstr>Standard</vt:lpwstr>
  </property>
  <property fmtid="{D5CDD505-2E9C-101B-9397-08002B2CF9AE}" pid="7" name="MSIP_Label_cbec90da-8de3-41c2-83a2-9a36daf445f7_Name">
    <vt:lpwstr>Confidential File</vt:lpwstr>
  </property>
  <property fmtid="{D5CDD505-2E9C-101B-9397-08002B2CF9AE}" pid="8" name="MSIP_Label_cbec90da-8de3-41c2-83a2-9a36daf445f7_SiteId">
    <vt:lpwstr>8d894c2b-238f-490b-8dd1-d93898c5bf83</vt:lpwstr>
  </property>
  <property fmtid="{D5CDD505-2E9C-101B-9397-08002B2CF9AE}" pid="9" name="MSIP_Label_cbec90da-8de3-41c2-83a2-9a36daf445f7_ActionId">
    <vt:lpwstr>e717d03c-8146-4eb5-a612-7568dd0b72f3</vt:lpwstr>
  </property>
  <property fmtid="{D5CDD505-2E9C-101B-9397-08002B2CF9AE}" pid="10" name="MSIP_Label_cbec90da-8de3-41c2-83a2-9a36daf445f7_ContentBits">
    <vt:lpwstr>0</vt:lpwstr>
  </property>
  <property fmtid="{D5CDD505-2E9C-101B-9397-08002B2CF9AE}" pid="11" name="MediaServiceImageTags">
    <vt:lpwstr/>
  </property>
</Properties>
</file>