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filterPrivacy="1" codeName="ThisWorkbook"/>
  <xr:revisionPtr revIDLastSave="0" documentId="13_ncr:1_{75F44553-53F0-4D72-9BBE-58827CEF457F}" xr6:coauthVersionLast="47" xr6:coauthVersionMax="47" xr10:uidLastSave="{00000000-0000-0000-0000-000000000000}"/>
  <bookViews>
    <workbookView xWindow="-108" yWindow="-108" windowWidth="23256" windowHeight="12456" tabRatio="905" xr2:uid="{00000000-000D-0000-FFFF-FFFF00000000}"/>
  </bookViews>
  <sheets>
    <sheet name="Title Page" sheetId="88" r:id="rId1"/>
    <sheet name="Pricing Structure Instructions" sheetId="99" state="hidden" r:id="rId2"/>
    <sheet name="Total Estimated Charges" sheetId="73" r:id="rId3"/>
    <sheet name="Monthly Unit Rates" sheetId="105" r:id="rId4"/>
    <sheet name="Supplier Estimated Volumes" sheetId="106" r:id="rId5"/>
    <sheet name="Pass-Through" sheetId="83" r:id="rId6"/>
    <sheet name="Milestone Charges" sheetId="63" r:id="rId7"/>
    <sheet name="Rate Card" sheetId="79" r:id="rId8"/>
    <sheet name="CSP License Costs" sheetId="111" r:id="rId9"/>
  </sheets>
  <definedNames>
    <definedName name="wrn.Long._.Report." localSheetId="8" hidden="1">{#N/A,#N/A,TRUE,"Cover";#N/A,#N/A,TRUE,"Header (ld)";#N/A,#N/A,TRUE,"T&amp;O By Region";#N/A,#N/A,TRUE,"Region Charts ";#N/A,#N/A,TRUE,"T&amp;O London";#N/A,#N/A,TRUE,"AD Report";#N/A,#N/A,TRUE,"Var by OU"}</definedName>
    <definedName name="wrn.Long._.Report." localSheetId="0" hidden="1">{#N/A,#N/A,TRUE,"Cover";#N/A,#N/A,TRUE,"Header (ld)";#N/A,#N/A,TRUE,"T&amp;O By Region";#N/A,#N/A,TRUE,"Region Charts ";#N/A,#N/A,TRUE,"T&amp;O London";#N/A,#N/A,TRUE,"AD Report";#N/A,#N/A,TRUE,"Var by OU"}</definedName>
    <definedName name="wrn.Long._.Report." hidden="1">{#N/A,#N/A,TRUE,"Cover";#N/A,#N/A,TRUE,"Header (ld)";#N/A,#N/A,TRUE,"T&amp;O By Region";#N/A,#N/A,TRUE,"Region Charts ";#N/A,#N/A,TRUE,"T&amp;O London";#N/A,#N/A,TRUE,"AD Report";#N/A,#N/A,TRUE,"Var by OU"}</definedName>
    <definedName name="wrn.Long._.Report.a" localSheetId="8" hidden="1">{#N/A,#N/A,TRUE,"Cover";#N/A,#N/A,TRUE,"Header (ld)";#N/A,#N/A,TRUE,"T&amp;O By Region";#N/A,#N/A,TRUE,"Region Charts ";#N/A,#N/A,TRUE,"T&amp;O London";#N/A,#N/A,TRUE,"AD Report";#N/A,#N/A,TRUE,"Var by OU"}</definedName>
    <definedName name="wrn.Long._.Report.a" localSheetId="0" hidden="1">{#N/A,#N/A,TRUE,"Cover";#N/A,#N/A,TRUE,"Header (ld)";#N/A,#N/A,TRUE,"T&amp;O By Region";#N/A,#N/A,TRUE,"Region Charts ";#N/A,#N/A,TRUE,"T&amp;O London";#N/A,#N/A,TRUE,"AD Report";#N/A,#N/A,TRUE,"Var by OU"}</definedName>
    <definedName name="wrn.Long._.Report.a" hidden="1">{#N/A,#N/A,TRUE,"Cover";#N/A,#N/A,TRUE,"Header (ld)";#N/A,#N/A,TRUE,"T&amp;O By Region";#N/A,#N/A,TRUE,"Region Charts ";#N/A,#N/A,TRUE,"T&amp;O London";#N/A,#N/A,TRUE,"AD Report";#N/A,#N/A,TRUE,"Var by OU"}</definedName>
    <definedName name="wrn.Short._.Report." localSheetId="8" hidden="1">{#N/A,#N/A,TRUE,"Cover";#N/A,#N/A,TRUE,"Header (eu)";#N/A,#N/A,TRUE,"Region Charts";#N/A,#N/A,TRUE,"T&amp;O By Region";#N/A,#N/A,TRUE,"AD Report"}</definedName>
    <definedName name="wrn.Short._.Report." localSheetId="0" hidden="1">{#N/A,#N/A,TRUE,"Cover";#N/A,#N/A,TRUE,"Header (eu)";#N/A,#N/A,TRUE,"Region Charts";#N/A,#N/A,TRUE,"T&amp;O By Region";#N/A,#N/A,TRUE,"AD Report"}</definedName>
    <definedName name="wrn.Short._.Report." hidden="1">{#N/A,#N/A,TRUE,"Cover";#N/A,#N/A,TRUE,"Header (eu)";#N/A,#N/A,TRUE,"Region Charts";#N/A,#N/A,TRUE,"T&amp;O By Region";#N/A,#N/A,TRUE,"AD Report"}</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 i="73" l="1"/>
  <c r="E15" i="73"/>
  <c r="F11" i="105" l="1"/>
  <c r="G11" i="105" s="1"/>
  <c r="J11" i="105" s="1"/>
  <c r="M11" i="105" s="1"/>
  <c r="F12" i="106"/>
  <c r="G12" i="106" s="1"/>
  <c r="J12" i="106" s="1"/>
  <c r="M12" i="106" s="1"/>
  <c r="E11" i="73" l="1"/>
  <c r="F20" i="105" l="1"/>
  <c r="G20" i="105" s="1"/>
  <c r="J20" i="105" s="1"/>
  <c r="M20" i="105" s="1"/>
  <c r="F19" i="105"/>
  <c r="G19" i="105" s="1"/>
  <c r="J19" i="105" s="1"/>
  <c r="M19" i="105" s="1"/>
  <c r="F18" i="105"/>
  <c r="G18" i="105" s="1"/>
  <c r="J18" i="105" s="1"/>
  <c r="F17" i="105"/>
  <c r="G17" i="105" s="1"/>
  <c r="J17" i="105" s="1"/>
  <c r="M17" i="105" s="1"/>
  <c r="F16" i="105"/>
  <c r="G16" i="105" s="1"/>
  <c r="J16" i="105" s="1"/>
  <c r="M16" i="105" s="1"/>
  <c r="F15" i="105"/>
  <c r="G15" i="105" s="1"/>
  <c r="G15" i="73" s="1"/>
  <c r="F14" i="105"/>
  <c r="G14" i="105" s="1"/>
  <c r="J14" i="105" s="1"/>
  <c r="M14" i="105" s="1"/>
  <c r="F13" i="105"/>
  <c r="F12" i="105"/>
  <c r="G12" i="105" l="1"/>
  <c r="F12" i="73"/>
  <c r="M18" i="105"/>
  <c r="J15" i="105"/>
  <c r="M15" i="105" s="1"/>
  <c r="G13" i="105"/>
  <c r="J13" i="105" s="1"/>
  <c r="M13" i="105" s="1"/>
  <c r="E7" i="73"/>
  <c r="J12" i="105" l="1"/>
  <c r="G12" i="73"/>
  <c r="F18" i="73"/>
  <c r="F17" i="73"/>
  <c r="F14" i="73"/>
  <c r="F13" i="73"/>
  <c r="F8" i="105"/>
  <c r="F7" i="73" s="1"/>
  <c r="D23" i="105"/>
  <c r="F8" i="111"/>
  <c r="G8" i="111" s="1"/>
  <c r="H8" i="111" s="1"/>
  <c r="I8" i="111" s="1"/>
  <c r="D19" i="105"/>
  <c r="E13" i="73"/>
  <c r="E14" i="73"/>
  <c r="E16" i="73"/>
  <c r="E17" i="73"/>
  <c r="E18" i="73"/>
  <c r="E19" i="73"/>
  <c r="F19" i="73"/>
  <c r="E20" i="73"/>
  <c r="F20" i="73"/>
  <c r="D8" i="105"/>
  <c r="D11" i="105"/>
  <c r="D12" i="105"/>
  <c r="D13" i="105"/>
  <c r="D14" i="105"/>
  <c r="D15" i="105"/>
  <c r="D16" i="105"/>
  <c r="D17" i="105"/>
  <c r="D18" i="105"/>
  <c r="M12" i="105" l="1"/>
  <c r="M12" i="73" s="1"/>
  <c r="J12" i="73"/>
  <c r="G8" i="105"/>
  <c r="G19" i="73"/>
  <c r="H19" i="73" s="1"/>
  <c r="F16" i="73"/>
  <c r="G17" i="73"/>
  <c r="H17" i="73" s="1"/>
  <c r="G20" i="73"/>
  <c r="H20" i="73" s="1"/>
  <c r="H12" i="73"/>
  <c r="K12" i="73" s="1"/>
  <c r="G14" i="73"/>
  <c r="H14" i="73" s="1"/>
  <c r="M19" i="73"/>
  <c r="J19" i="73"/>
  <c r="J16" i="73"/>
  <c r="G16" i="73"/>
  <c r="F15" i="73"/>
  <c r="H15" i="73" s="1"/>
  <c r="G11" i="73"/>
  <c r="F11" i="73"/>
  <c r="M20" i="73"/>
  <c r="J20" i="73"/>
  <c r="G18" i="73"/>
  <c r="H18" i="73" s="1"/>
  <c r="M13" i="73"/>
  <c r="B1" i="111"/>
  <c r="N12" i="73" l="1"/>
  <c r="K20" i="73"/>
  <c r="G7" i="73"/>
  <c r="J8" i="105"/>
  <c r="J11" i="73"/>
  <c r="H16" i="73"/>
  <c r="K16" i="73" s="1"/>
  <c r="J14" i="73"/>
  <c r="K14" i="73" s="1"/>
  <c r="K19" i="73"/>
  <c r="N19" i="73" s="1"/>
  <c r="N20" i="73"/>
  <c r="G13" i="73"/>
  <c r="H13" i="73" s="1"/>
  <c r="M16" i="73"/>
  <c r="H11" i="73"/>
  <c r="M18" i="73"/>
  <c r="J18" i="73"/>
  <c r="K18" i="73" s="1"/>
  <c r="M14" i="73"/>
  <c r="M17" i="73"/>
  <c r="J17" i="73"/>
  <c r="K17" i="73" s="1"/>
  <c r="J13" i="73"/>
  <c r="M15" i="73"/>
  <c r="J15" i="73"/>
  <c r="K15" i="73" s="1"/>
  <c r="D14" i="106"/>
  <c r="H14" i="106"/>
  <c r="D15" i="106"/>
  <c r="H15" i="106"/>
  <c r="D16" i="106"/>
  <c r="H16" i="106"/>
  <c r="D17" i="106"/>
  <c r="H17" i="106"/>
  <c r="D18" i="106"/>
  <c r="H18" i="106"/>
  <c r="D19" i="106"/>
  <c r="H19" i="106"/>
  <c r="D20" i="106"/>
  <c r="H20" i="106"/>
  <c r="H14" i="105"/>
  <c r="H15" i="105"/>
  <c r="H16" i="105"/>
  <c r="H17" i="105"/>
  <c r="H18" i="105"/>
  <c r="H19" i="105"/>
  <c r="D20" i="105"/>
  <c r="H20" i="105"/>
  <c r="J7" i="73" l="1"/>
  <c r="M8" i="105"/>
  <c r="M7" i="73" s="1"/>
  <c r="N16" i="73"/>
  <c r="K11" i="73"/>
  <c r="M11" i="73"/>
  <c r="K13" i="73"/>
  <c r="N13" i="73" s="1"/>
  <c r="N18" i="73"/>
  <c r="N14" i="73"/>
  <c r="N17" i="73"/>
  <c r="N15" i="73"/>
  <c r="B1" i="79"/>
  <c r="B1" i="63"/>
  <c r="B1" i="83"/>
  <c r="B1" i="106"/>
  <c r="B1" i="105"/>
  <c r="H14" i="63"/>
  <c r="G8" i="73"/>
  <c r="D13" i="106"/>
  <c r="D23" i="106"/>
  <c r="C22" i="106"/>
  <c r="D12" i="106"/>
  <c r="D11" i="106"/>
  <c r="C10" i="106"/>
  <c r="D8" i="106"/>
  <c r="C7" i="106"/>
  <c r="C10" i="63"/>
  <c r="B6" i="83"/>
  <c r="B6" i="106"/>
  <c r="C22" i="105"/>
  <c r="C10" i="105"/>
  <c r="C7" i="105"/>
  <c r="B6" i="105"/>
  <c r="C27" i="73"/>
  <c r="N11" i="73" l="1"/>
  <c r="J25" i="73"/>
  <c r="M25" i="73"/>
  <c r="E21" i="73"/>
  <c r="J21" i="73"/>
  <c r="F8" i="73"/>
  <c r="G25" i="73"/>
  <c r="J8" i="73"/>
  <c r="M8" i="73"/>
  <c r="G21" i="73"/>
  <c r="F21" i="73"/>
  <c r="E8" i="73"/>
  <c r="M21" i="73"/>
  <c r="F25" i="73"/>
  <c r="E25" i="73"/>
  <c r="H24" i="73"/>
  <c r="M27" i="73" l="1"/>
  <c r="G27" i="73"/>
  <c r="J27" i="73"/>
  <c r="E27" i="73"/>
  <c r="F27" i="73"/>
  <c r="H21" i="73"/>
  <c r="H25" i="73"/>
  <c r="H23" i="106" l="1"/>
  <c r="H13" i="106"/>
  <c r="H12" i="106"/>
  <c r="H11" i="106"/>
  <c r="H8" i="106"/>
  <c r="H23" i="105"/>
  <c r="H13" i="105"/>
  <c r="H12" i="105"/>
  <c r="H11" i="105"/>
  <c r="H8" i="105"/>
  <c r="K24" i="73" l="1"/>
  <c r="P14" i="63"/>
  <c r="O14" i="63"/>
  <c r="N14" i="63"/>
  <c r="L11" i="63"/>
  <c r="K14" i="63"/>
  <c r="J14" i="63"/>
  <c r="I14" i="63"/>
  <c r="Q12" i="63"/>
  <c r="Q13" i="63"/>
  <c r="Q11" i="63"/>
  <c r="L12" i="63"/>
  <c r="L13" i="63"/>
  <c r="M9" i="83"/>
  <c r="H7" i="73"/>
  <c r="G30" i="73"/>
  <c r="J9" i="83"/>
  <c r="G9" i="83"/>
  <c r="F9" i="83"/>
  <c r="E9" i="83"/>
  <c r="H8" i="83"/>
  <c r="K8" i="83" s="1"/>
  <c r="N8" i="83" s="1"/>
  <c r="K7" i="73" l="1"/>
  <c r="N7" i="73" s="1"/>
  <c r="H8" i="73"/>
  <c r="H27" i="73" s="1"/>
  <c r="K21" i="73"/>
  <c r="K25" i="73"/>
  <c r="M30" i="73"/>
  <c r="J30" i="73"/>
  <c r="E30" i="73"/>
  <c r="F30" i="73"/>
  <c r="N24" i="73"/>
  <c r="N25" i="73" s="1"/>
  <c r="N21" i="73"/>
  <c r="N9" i="83"/>
  <c r="H9" i="83"/>
  <c r="K9" i="83"/>
  <c r="L14" i="63"/>
  <c r="Q14" i="63"/>
  <c r="N8" i="73" l="1"/>
  <c r="N27" i="73" s="1"/>
  <c r="K8" i="73"/>
  <c r="K27" i="73" s="1"/>
  <c r="K30" i="73" s="1"/>
  <c r="H30" i="73"/>
  <c r="N30" i="73" l="1"/>
</calcChain>
</file>

<file path=xl/sharedStrings.xml><?xml version="1.0" encoding="utf-8"?>
<sst xmlns="http://schemas.openxmlformats.org/spreadsheetml/2006/main" count="502" uniqueCount="177">
  <si>
    <t>VA-240920-NTT: Managed Public Cloud Services</t>
  </si>
  <si>
    <t>Exhibit 4.1: Pricing and Volumes Matrix</t>
  </si>
  <si>
    <t>Exhibit 4.1</t>
  </si>
  <si>
    <t>Pricing and Volumes Matrix</t>
  </si>
  <si>
    <t>COMMONWEALTH OF VIRGINIA</t>
  </si>
  <si>
    <t>VIRGINIA IT AGENCY</t>
  </si>
  <si>
    <t>SUPPLY CHAIN MANAGEMENT</t>
  </si>
  <si>
    <t>7325 BEAUFONT SPRINGS DR.</t>
  </si>
  <si>
    <t>RICHMOND, VA, 23225</t>
  </si>
  <si>
    <t>Pricing Structure Instructions</t>
  </si>
  <si>
    <r>
      <t xml:space="preserve">The Commonwealth is interested in creating the best possible pricing structure for the Services. In light of that fact, Supplier is invited to propose a pricing structure that they believe will serve the interests of both parties in the forms of this exhibit and describe such structure in as much detail as possible in </t>
    </r>
    <r>
      <rPr>
        <b/>
        <u/>
        <sz val="10"/>
        <rFont val="Arial"/>
        <family val="2"/>
      </rPr>
      <t>Exhibit 4.2 (Resource Unit Definitions)</t>
    </r>
    <r>
      <rPr>
        <sz val="10"/>
        <rFont val="Arial"/>
        <family val="2"/>
      </rPr>
      <t>.  All pricing models must incorporate billing in arears for services rendered.</t>
    </r>
  </si>
  <si>
    <t xml:space="preserve">The Commonwealth will contemplate any proposed pricing structure along five dimensions:
</t>
  </si>
  <si>
    <r>
      <t xml:space="preserve">1. Predictable: </t>
    </r>
    <r>
      <rPr>
        <sz val="10"/>
        <rFont val="Arial"/>
        <family val="2"/>
      </rPr>
      <t>To the greatest extent possible, customers should be able to forecast charges ahead of time; changes in pricing that occur over time should not be a surprise.</t>
    </r>
  </si>
  <si>
    <r>
      <rPr>
        <b/>
        <sz val="10"/>
        <rFont val="Arial"/>
        <family val="2"/>
      </rPr>
      <t>2. Manageable:</t>
    </r>
    <r>
      <rPr>
        <sz val="10"/>
        <rFont val="Arial"/>
        <family val="2"/>
      </rPr>
      <t xml:space="preserve"> The pricing should not be so complex that it is difficult to administer.  If quantities of work or equipment in the environment must be measured, then those quantities should be as easy and transparent as possible to measure.</t>
    </r>
  </si>
  <si>
    <r>
      <rPr>
        <b/>
        <sz val="10"/>
        <rFont val="Arial"/>
        <family val="2"/>
      </rPr>
      <t>3. Effective Cost Proxy:</t>
    </r>
    <r>
      <rPr>
        <sz val="10"/>
        <rFont val="Arial"/>
        <family val="2"/>
      </rPr>
      <t xml:space="preserve"> The service pricing must be a reasonable proxy for a services Supplier’s underlying costs and should adequately recover those costs.  Additionally, to the extent possible, the party that causes any incremental cost should bear that cost.</t>
    </r>
  </si>
  <si>
    <r>
      <rPr>
        <b/>
        <sz val="10"/>
        <rFont val="Arial"/>
        <family val="2"/>
      </rPr>
      <t>4. Incentives</t>
    </r>
    <r>
      <rPr>
        <sz val="10"/>
        <rFont val="Arial"/>
        <family val="2"/>
      </rPr>
      <t>: All pricing structures will incentivize certain behaviors and discourage others. The goals of the sourcing program must be kept in mind when considering the behaviors that might be driven by a pricing structure.  For example, a goal to encourage server consolidation might include reduced cost at a centralized data center.</t>
    </r>
  </si>
  <si>
    <r>
      <rPr>
        <b/>
        <sz val="10"/>
        <rFont val="Arial"/>
        <family val="2"/>
      </rPr>
      <t>5. Flexible:</t>
    </r>
    <r>
      <rPr>
        <sz val="10"/>
        <rFont val="Arial"/>
        <family val="2"/>
      </rPr>
      <t xml:space="preserve"> As consumption moves up and down, the charges should also adjust. Technology is an evolving industry, and the ability to turn down an old service to turn up a new service is one of the benefits of an efficient IT sourcing agreement.  Such adjustments may include minor volume changes month to month, significant scope additions, reductions, or terminations, and ability of large Suppliers to re-deploy investments.</t>
    </r>
  </si>
  <si>
    <t xml:space="preserve">As an example, a ticket-based methodology (incident, problem, change), would make it easier for the Supplier to recover their costs, it would be harder to predict the charges, manage the counts, and may drive unfortunate incentives. </t>
  </si>
  <si>
    <t>Supplier should fill out the forms in this Exhibit utilizing its proposed Pricing Structure. Supplier should:
*Identify the individual Resource Units and the related billing metric,
*Logically group sets of Resource Units into "Resource Unit Categories" as appropriate, for ease of reference, and
*Identify the Tower Services (Server &amp; Storage, Data Center, End User Support, or Voice and Data Networks) that the Resource Units belong to.</t>
  </si>
  <si>
    <t>Example</t>
  </si>
  <si>
    <t>The Example below shows how to fill out the forms:</t>
  </si>
  <si>
    <t>Blank Template</t>
  </si>
  <si>
    <t>Completed Template</t>
  </si>
  <si>
    <t>Resource Description</t>
  </si>
  <si>
    <t>Units</t>
  </si>
  <si>
    <t>Server &amp; Storage</t>
  </si>
  <si>
    <t>[Resource Unit Category]</t>
  </si>
  <si>
    <t>Server Instances</t>
  </si>
  <si>
    <t>[Resource Unit]</t>
  </si>
  <si>
    <t>Consolidated Data Centers Support - Virtual</t>
  </si>
  <si>
    <t>x86 Windows</t>
  </si>
  <si>
    <t>Platinum</t>
  </si>
  <si>
    <t>Instance</t>
  </si>
  <si>
    <t>Gold</t>
  </si>
  <si>
    <t>Silver</t>
  </si>
  <si>
    <t>Bronze</t>
  </si>
  <si>
    <t>x86 Linux</t>
  </si>
  <si>
    <t>UNIX</t>
  </si>
  <si>
    <t>Consolidated Data Centers Support - Physical</t>
  </si>
  <si>
    <t>Non-Consolidated Data Centers Support - Virtual</t>
  </si>
  <si>
    <t>Non-Consolidated Data Centers Support - Physical</t>
  </si>
  <si>
    <t>Server Storage</t>
  </si>
  <si>
    <t>Consolidated Data Centers</t>
  </si>
  <si>
    <t>Disk Storage (SAN / NAS)</t>
  </si>
  <si>
    <t>Tier 0 Storage</t>
  </si>
  <si>
    <t>GB</t>
  </si>
  <si>
    <t>Tier 1 Storage</t>
  </si>
  <si>
    <t>Tier 2 Storage</t>
  </si>
  <si>
    <t>Tier 3 Storage</t>
  </si>
  <si>
    <t>Backup</t>
  </si>
  <si>
    <t>Backup &amp; Recovery Active GB Protected</t>
  </si>
  <si>
    <t>Non-Consolidated Service Locations</t>
  </si>
  <si>
    <t>Total Estimated Charges (Annual Amounts in $)</t>
  </si>
  <si>
    <t>Renewal Option 1</t>
  </si>
  <si>
    <t>Renewal Option 2</t>
  </si>
  <si>
    <t>Contract Year 1</t>
  </si>
  <si>
    <t>Contract Year 2</t>
  </si>
  <si>
    <t>Contract Year 3</t>
  </si>
  <si>
    <t>3 Year Total</t>
  </si>
  <si>
    <t>Contract Year 4</t>
  </si>
  <si>
    <t>4 Year Total</t>
  </si>
  <si>
    <t>Contract Year 5</t>
  </si>
  <si>
    <t>5 Year Total</t>
  </si>
  <si>
    <t>MANAGED PUBLIC CLOUD SERVICES</t>
  </si>
  <si>
    <t>Account Management</t>
  </si>
  <si>
    <t>Cross Functional/Account Management (Exh 4.2 section 2.1)</t>
  </si>
  <si>
    <t>Subtotal</t>
  </si>
  <si>
    <t>Managed Public Cloud Support</t>
  </si>
  <si>
    <t>2.2.1 Consumption Pricing: $0 to $225,000</t>
  </si>
  <si>
    <t>$225,000 to $499,999</t>
  </si>
  <si>
    <t>$500,000 to $749,999</t>
  </si>
  <si>
    <t>$750,000 to $999,999</t>
  </si>
  <si>
    <t>$1,000,000 to $1,499,999</t>
  </si>
  <si>
    <t>$1,500,000 to $1,999,999</t>
  </si>
  <si>
    <t>$2,000,000 to $2,249,999</t>
  </si>
  <si>
    <t>$2,250,000 to $2,499,999</t>
  </si>
  <si>
    <t>$2,500,000 to $2,749,999</t>
  </si>
  <si>
    <t>$2,750,000 +</t>
  </si>
  <si>
    <t>Other Services</t>
  </si>
  <si>
    <t>2.3.1 Standard VM Migration</t>
  </si>
  <si>
    <t>GRAND TOTAL CHARGES</t>
  </si>
  <si>
    <t xml:space="preserve"> </t>
  </si>
  <si>
    <t>Monthly Unit Rates ($)</t>
  </si>
  <si>
    <t>Supplier Estimated Monthly Volumes</t>
  </si>
  <si>
    <t>Pass-Through Expenses ($)</t>
  </si>
  <si>
    <t>Description</t>
  </si>
  <si>
    <t>Pass-Through Expenses</t>
  </si>
  <si>
    <t>SOC Audit</t>
  </si>
  <si>
    <t>Total Pass-Through Expenses</t>
  </si>
  <si>
    <t>Milestone Charges</t>
  </si>
  <si>
    <t>($)</t>
  </si>
  <si>
    <t>Scenario 1: Milestone Charges - Paid at Completion</t>
  </si>
  <si>
    <t>Scenario 2: Milestone Charges - Paid over Term</t>
  </si>
  <si>
    <t>Critical Milestone</t>
  </si>
  <si>
    <t>Reference Document</t>
  </si>
  <si>
    <t>Completion Criteria Ref</t>
  </si>
  <si>
    <t>Completion Date</t>
  </si>
  <si>
    <t>Year -1 (Note 1)</t>
  </si>
  <si>
    <t>Total</t>
  </si>
  <si>
    <t>Tranistion Initial Document Submission</t>
  </si>
  <si>
    <t>VITA-RFP 2023-03 - Clarified Response - Exhibit 2.4.1_Implementation Milestones -NTT DATA.xlsx</t>
  </si>
  <si>
    <t>M-01, OTD 3.3.1, OTD 3.10.1</t>
  </si>
  <si>
    <t>Transition Month 2 services submission and approval</t>
  </si>
  <si>
    <t xml:space="preserve">OTD 3.2, OTD 3.4, OTD 3.11, OTD 3.12 </t>
  </si>
  <si>
    <t>Transition Complete Services Commence</t>
  </si>
  <si>
    <t>Total Milestone Payments</t>
  </si>
  <si>
    <t>Notes:</t>
  </si>
  <si>
    <t>1) Year -1 means the time after signature and prior to Commencement Date</t>
  </si>
  <si>
    <t>Rate Card</t>
  </si>
  <si>
    <t>Resource Type</t>
  </si>
  <si>
    <t>Annual Productive Hours</t>
  </si>
  <si>
    <t>Program Manger</t>
  </si>
  <si>
    <t>Hours</t>
  </si>
  <si>
    <t>Security Analyst</t>
  </si>
  <si>
    <t xml:space="preserve">SQL DBA </t>
  </si>
  <si>
    <t>Senior Cloud Architect / Enterprise / BSM</t>
  </si>
  <si>
    <t>Medium Cloud Engineer (US)</t>
  </si>
  <si>
    <t>Cloud Engineer (US) With DBA Skill</t>
  </si>
  <si>
    <t>Project Manager</t>
  </si>
  <si>
    <t>Network Engineer</t>
  </si>
  <si>
    <t>Technical Writer</t>
  </si>
  <si>
    <t>Business Analyst</t>
  </si>
  <si>
    <t>System Analyst</t>
  </si>
  <si>
    <t>Enterprise Architect</t>
  </si>
  <si>
    <t>Security Engineer</t>
  </si>
  <si>
    <t>Security Architect</t>
  </si>
  <si>
    <t>OCM Analyst</t>
  </si>
  <si>
    <t>Minimum Yrs Exp in Role</t>
  </si>
  <si>
    <t>Total Experience</t>
  </si>
  <si>
    <t>Role Description</t>
  </si>
  <si>
    <t>Qualifications</t>
  </si>
  <si>
    <t>Program Manager</t>
  </si>
  <si>
    <t>i.</t>
  </si>
  <si>
    <t>Organizing programs and activities in accordance with the mission and goals of the organization. Developing new programs to support the strategic direction of the organization. Creating and managing long-term goals. Developing a budget and operating plan for the program. technologies and recommends application solutions to address</t>
  </si>
  <si>
    <t>Bachelor's Degree in Computer Science, Business, or Information Systems preferred</t>
  </si>
  <si>
    <t>ii.</t>
  </si>
  <si>
    <t>At least five years of experience in program management</t>
  </si>
  <si>
    <t>iii.</t>
  </si>
  <si>
    <t>At least ten years of experience in IT and or business-related disciplines</t>
  </si>
  <si>
    <t>iv.</t>
  </si>
  <si>
    <t>Responsible for installing and uninstalling various security programs These programs often protect sensitive data using firewalls and data-encryption technology, and they must be updated on a regular basis to remove bugs and add new features</t>
  </si>
  <si>
    <t>Bachelor's Degree in Computer Science or Information Systems preferred</t>
  </si>
  <si>
    <t>At least one certification in security-related IT subject</t>
  </si>
  <si>
    <t>SQL DBA</t>
  </si>
  <si>
    <t>Responsible for monitoring, patching, configuring, Databases servers.</t>
  </si>
  <si>
    <t>Responsible for translating the client's business requirements into specific systems, applications or process designs with interlocked financial modeling for very large complex technical solutions. Analyzes customer service requirements and designs service solutions to meet those objectives. Primary expert to construct the specific solution, scope document, risk profile, and corresponding financials. Maintains and utilizes detailed industry and internal services knowledge in the construction of industry-leading services solutions, including expert working level knowledge of the processes, technologies, and people components involved in the services arena. Uses expertise to construct specific and detailed solutions that encompass process, technology, and staffing plans for customer sales opportunities. Constructs risk assessments and corresponding remediation plans relative to complex services proposals. Participates in the construction of detailed financial models that align with complex services proposals. Composes Statement of Work or other documents, using departmental automation tools as available, to craft detailed and accurate deliverables that specify processes, technology, staffing, and project management involved in proposed services solutions. As needed, provide a "trusted expert advisor" role as a Subject Matter Expert for technical services, to both internal and external customers, ranging from formal advice to internal and external customer presentations. Follow all organizational Standard Operating Procedures relative to cost modeling, approvals and reviews, and all other associated workflow and deliverables. nts</t>
  </si>
  <si>
    <t>Current certifications across diverse and industry-recognized IT subjects</t>
  </si>
  <si>
    <t>At least ten years of experience in IT with three as chief architect</t>
  </si>
  <si>
    <t>Designs and develops Cloud solutions including technical design, implementation, and maintenance of applications and supporting databases. Researches new issues or improve functionality of solutions.</t>
  </si>
  <si>
    <t>Bachelor's Degree in Computer Science or Engineering preferred</t>
  </si>
  <si>
    <t>At least three years in enterprise-level applications development required</t>
  </si>
  <si>
    <t>Project managers are the people in charge of a specific project or projects within a company. As the project manager, your job is to plan, budget, oversee and document all aspects of the specific project you are working on. Project managers might work by themselves or be in charge of a team to get the job done.</t>
  </si>
  <si>
    <t>Bachleor's Degree in Computer Science, Business, or Information Systems preferred</t>
  </si>
  <si>
    <t>At least five years experience in Project Management</t>
  </si>
  <si>
    <t>PMP certification preferred</t>
  </si>
  <si>
    <t>Demonstration of successful project management with on time and on budget resutls</t>
  </si>
  <si>
    <t>Responsible for installing networking technologies and supporting networks.  Performs highly complex network engineering work.  Data engineer that operates, monitors and manages network infrastructure.  Responsible for the design, implementation, management and operational support of Network Infrastructure. Assesses existing network configurations and makes recommendations based on product specifications. Configures equipment and software to meet business needs, trains others on the solution, and documents the solution for ongoing support. Functions as part of a team on larger projects, or individually provides the services on support visits or smaller projects. Provides technical support and assists with the design of network solutions.  Requires experience in the technical services and support field as well as experience in network administration (DHCP, DNS, routers, firewall, etc.).</t>
  </si>
  <si>
    <t>At least one certification in network-related IT subject</t>
  </si>
  <si>
    <t>Develops and maintains user and technical documentation and project process documentation for Application Teams. Understands the user’s view of applications and/or technology and is able to put procedures in a logical sequence. Provides expertise on technical concepts of applications and /or user groups and structuring procedures in a logical sequence, due to a broad understanding of the applications. Writes a variety of technical articles, reports, brochures, and/or manuals for documentation for a wide range of uses. May be responsible for coordinating the display of graphics and the production of the document.</t>
  </si>
  <si>
    <t>Bachelor's Degree</t>
  </si>
  <si>
    <t xml:space="preserve">Reviews, analyzes, and evaluates business systems and user needs. Formulates systems to parallel overall business strategies. Experienced with business process reengineering and identifying new applications of technology to business problems to make business more effective. Familiar with industry standard business process mapping, and reengineering. Prepares solution options, risk identification, and financial analyses such as cost/benefit, ROI, buy/build, etc. Writes detailed description of user needs, program functions, and steps required to develop or modify computer programs. </t>
  </si>
  <si>
    <t xml:space="preserve">Understands business objectives and problems, identifies alternative solutions, performs studies and cost/benefit analysis of alternatives. Analyzes user requirements, procedures, and problems to automate processing or to improve existing computer system: Confers with personnel of organizational units involved to analyze current operational procedures, identify problems, and learn specific input and output requirements, such as forms of data input, how data is to be summarized, and formats for reports. Writes detailed description of user needs, program functions, and steps required to develop or modify computer program. Reviews computer system capabilities, specifications, and scheduling limitations to determine if requested program or program change is possible within existing system. </t>
  </si>
  <si>
    <t>Responsible for the provisioning, deployment, configuration, and administration of many different pieces of network and security-related hardware and software. These include firewalls, routers, switches, various network-monitoring tools, and virtual private networks (VPNs).</t>
  </si>
  <si>
    <t>Defines computer security requirements for high-level applications, evaluates approved security product capabilities, and develops solutions to Multi-level Security (MLS) problems. Analyzes and defines security requirements for MLS issues. Designs, develops, Defines computer security requirements for high-level applications, evaluates approved security product capabilities, and develops solutions to Multi-level Security (MLS) problems. Analyzes and defines security requirements for MLS issues. Designs, develops, engineers, and implements solutions to MLS require-ments. Responsible for the implementation and development of the MLS. Gathers and organizes technical infor-mation about an organization’s mission, goals, and needs; existing security products; and ongoing programs in the MLS arena. Performs risk analyses, including risk assessments.</t>
  </si>
  <si>
    <t>At least two certification in security-related IT subject</t>
  </si>
  <si>
    <t>The primary role and responsibility of OCM analyst is to schedule, plan and execute releases, develop release plans, oversee release milestones, monitor related dependencies, manage risks and issues to ensure timely resolution. Executes project-level change strategies, including the measurement of change readiness and long-term sustainability. Assists in planning and designing business processes; assists in formulating recommendations to improve and support business activities. The analyst ensures the successful project delivery, long-term sustenance and continuous process improvements. Assists in creating basic test scenarios to be used in testing the business applications in order to verify that client requirements are incorporated into the system design. The OCM analyst works closely with the risk managers, application development team, quality assurance team, and other technology partners (DBAs, SAs, etc) to provide complete the IT Operations' tasks. The activities are creating change ticket, performing application releases, automate production release process, create reports/status updates, refresh environments for testing and scheduling/coordinating infrastructure activities. Manages scope - review changes with the Customer Director/Manager or the Program Manager, then resolve and document those changes with the product owners. Coordinates testing and communication strategies. Manages RFC documentation, make copies and files as needed. Tracks and reports on delinquent RFC completion status reporting; obtains data from RFC submitters. Reports status of each RFC.</t>
  </si>
  <si>
    <t xml:space="preserve">Bachelor's Degree </t>
  </si>
  <si>
    <t>Advanced Degree or multiple certifications in management / project management required</t>
  </si>
  <si>
    <t>CSP Service Costs</t>
  </si>
  <si>
    <t>Service Name</t>
  </si>
  <si>
    <t>Service Description</t>
  </si>
  <si>
    <t>Volume or Tier Discount Level</t>
  </si>
  <si>
    <t>Microsoft Azure</t>
  </si>
  <si>
    <t>All items available from Azure estimator</t>
  </si>
  <si>
    <t>10% off Microsoft List pricing</t>
  </si>
  <si>
    <t>M-07</t>
  </si>
  <si>
    <t>Modification No. 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</si>
</sst>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0_);[Red]\(&quot;$&quot;#,##0\)"/>
    <numFmt numFmtId="8" formatCode="&quot;$&quot;#,##0.00_);[Red]\(&quot;$&quot;#,##0.00\)"/>
    <numFmt numFmtId="42" formatCode="_(&quot;$&quot;* #,##0_);_(&quot;$&quot;* \(#,##0\);_(&quot;$&quot;* &quot;-&quot;_);_(@_)"/>
    <numFmt numFmtId="43" formatCode="_(* #,##0.00_);_(* \(#,##0.00\);_(* &quot;-&quot;??_);_(@_)"/>
    <numFmt numFmtId="164" formatCode="_(* #,##0_);_(* \(#,##0\);_(* &quot;-&quot;??_);_(@_)"/>
    <numFmt numFmtId="165" formatCode="0.0%"/>
    <numFmt numFmtId="166" formatCode="#,##0.0_);[Red]\(#,##0.0\)"/>
    <numFmt numFmtId="167" formatCode="&quot;$&quot;#,##0.0,_);[Red]\(&quot;$&quot;#,##0.0,\)"/>
    <numFmt numFmtId="168" formatCode="#,##0,_);[Red]\(#,##0,\)"/>
    <numFmt numFmtId="169" formatCode="0.0"/>
    <numFmt numFmtId="170" formatCode="&quot;Rp&quot;\ #,##0_);\(&quot;Rp&quot;\ #,##0\)"/>
    <numFmt numFmtId="171" formatCode="0.000_)"/>
    <numFmt numFmtId="172" formatCode="_-* #,##0_-;\-* #,##0_-;_-* &quot;-&quot;??_-;_-@_-"/>
    <numFmt numFmtId="173" formatCode="m/d/yy;@"/>
  </numFmts>
  <fonts count="42">
    <font>
      <sz val="10"/>
      <name val="Times New Roman"/>
      <family val="1"/>
    </font>
    <font>
      <sz val="11"/>
      <color theme="1"/>
      <name val="Calibri"/>
      <family val="2"/>
      <scheme val="minor"/>
    </font>
    <font>
      <sz val="11"/>
      <color theme="1"/>
      <name val="Calibri"/>
      <family val="2"/>
      <scheme val="minor"/>
    </font>
    <font>
      <sz val="10"/>
      <name val="Arial"/>
      <family val="2"/>
    </font>
    <font>
      <sz val="10"/>
      <name val="Times New Roman"/>
      <family val="1"/>
    </font>
    <font>
      <sz val="10"/>
      <color indexed="12"/>
      <name val="Times New Roman"/>
      <family val="1"/>
    </font>
    <font>
      <sz val="10"/>
      <color indexed="11"/>
      <name val="Times New Roman"/>
      <family val="1"/>
    </font>
    <font>
      <sz val="10"/>
      <color indexed="10"/>
      <name val="Times New Roman"/>
      <family val="1"/>
    </font>
    <font>
      <sz val="11"/>
      <name val="Tms Rmn"/>
    </font>
    <font>
      <sz val="12"/>
      <color indexed="8"/>
      <name val="Tms Rmn"/>
    </font>
    <font>
      <sz val="10"/>
      <name val="Arial MT"/>
    </font>
    <font>
      <sz val="8"/>
      <name val="Times New Roman"/>
      <family val="1"/>
    </font>
    <font>
      <b/>
      <sz val="10"/>
      <name val="Arial"/>
      <family val="2"/>
    </font>
    <font>
      <b/>
      <sz val="14"/>
      <name val="Arial"/>
      <family val="2"/>
    </font>
    <font>
      <b/>
      <sz val="12"/>
      <name val="Arial"/>
      <family val="2"/>
    </font>
    <font>
      <b/>
      <sz val="11"/>
      <name val="Arial"/>
      <family val="2"/>
    </font>
    <font>
      <i/>
      <sz val="10"/>
      <name val="Arial"/>
      <family val="2"/>
    </font>
    <font>
      <sz val="10"/>
      <name val="Arial"/>
      <family val="2"/>
    </font>
    <font>
      <sz val="9"/>
      <name val="Arial"/>
      <family val="2"/>
    </font>
    <font>
      <b/>
      <sz val="10"/>
      <color indexed="8"/>
      <name val="Arial"/>
      <family val="2"/>
    </font>
    <font>
      <sz val="10"/>
      <color indexed="8"/>
      <name val="Arial"/>
      <family val="2"/>
    </font>
    <font>
      <sz val="12"/>
      <name val="Arial"/>
      <family val="2"/>
    </font>
    <font>
      <b/>
      <sz val="8"/>
      <name val="Arial"/>
      <family val="2"/>
    </font>
    <font>
      <b/>
      <sz val="10"/>
      <color indexed="10"/>
      <name val="Arial"/>
      <family val="2"/>
    </font>
    <font>
      <sz val="10"/>
      <color indexed="10"/>
      <name val="Arial"/>
      <family val="2"/>
    </font>
    <font>
      <sz val="10"/>
      <name val="Times New Roman"/>
      <family val="1"/>
    </font>
    <font>
      <b/>
      <sz val="11"/>
      <color theme="0"/>
      <name val="Arial"/>
      <family val="2"/>
    </font>
    <font>
      <b/>
      <sz val="10"/>
      <color theme="0"/>
      <name val="Arial"/>
      <family val="2"/>
    </font>
    <font>
      <sz val="10"/>
      <name val="Calibri"/>
      <family val="2"/>
      <scheme val="minor"/>
    </font>
    <font>
      <b/>
      <sz val="11"/>
      <name val="Calibri"/>
      <family val="2"/>
      <scheme val="minor"/>
    </font>
    <font>
      <b/>
      <sz val="14"/>
      <name val="Calibri"/>
      <family val="2"/>
      <scheme val="minor"/>
    </font>
    <font>
      <sz val="12"/>
      <name val="Calibri"/>
      <family val="2"/>
      <scheme val="minor"/>
    </font>
    <font>
      <b/>
      <sz val="12"/>
      <name val="Calibri"/>
      <family val="2"/>
      <scheme val="minor"/>
    </font>
    <font>
      <b/>
      <sz val="14"/>
      <color rgb="FF0070C0"/>
      <name val="Arial"/>
      <family val="2"/>
    </font>
    <font>
      <b/>
      <sz val="20"/>
      <color rgb="FF0070C0"/>
      <name val="Arial"/>
      <family val="2"/>
    </font>
    <font>
      <b/>
      <sz val="11"/>
      <color rgb="FF0070C0"/>
      <name val="Arial"/>
      <family val="2"/>
    </font>
    <font>
      <b/>
      <u/>
      <sz val="10"/>
      <name val="Arial"/>
      <family val="2"/>
    </font>
    <font>
      <sz val="9"/>
      <color indexed="12"/>
      <name val="Arial"/>
      <family val="2"/>
    </font>
    <font>
      <b/>
      <i/>
      <sz val="9"/>
      <name val="Calibri"/>
      <family val="2"/>
      <scheme val="minor"/>
    </font>
    <font>
      <sz val="8"/>
      <name val="Arial"/>
      <family val="2"/>
    </font>
    <font>
      <b/>
      <sz val="12"/>
      <color rgb="FF0070C0"/>
      <name val="Arial"/>
      <family val="2"/>
    </font>
    <font>
      <b/>
      <i/>
      <sz val="11"/>
      <name val="Calibri"/>
      <family val="2"/>
    </font>
  </fonts>
  <fills count="13">
    <fill>
      <patternFill patternType="none"/>
    </fill>
    <fill>
      <patternFill patternType="gray125"/>
    </fill>
    <fill>
      <patternFill patternType="solid">
        <fgColor indexed="9"/>
        <bgColor indexed="64"/>
      </patternFill>
    </fill>
    <fill>
      <patternFill patternType="solid">
        <fgColor indexed="8"/>
        <bgColor indexed="64"/>
      </patternFill>
    </fill>
    <fill>
      <patternFill patternType="solid">
        <fgColor indexed="22"/>
        <bgColor indexed="64"/>
      </patternFill>
    </fill>
    <fill>
      <patternFill patternType="solid">
        <fgColor theme="6" tint="0.39997558519241921"/>
        <bgColor indexed="64"/>
      </patternFill>
    </fill>
    <fill>
      <patternFill patternType="solid">
        <fgColor theme="3" tint="0.79998168889431442"/>
        <bgColor indexed="64"/>
      </patternFill>
    </fill>
    <fill>
      <patternFill patternType="solid">
        <fgColor theme="1"/>
        <bgColor indexed="64"/>
      </patternFill>
    </fill>
    <fill>
      <patternFill patternType="solid">
        <fgColor theme="0" tint="-0.14999847407452621"/>
        <bgColor indexed="64"/>
      </patternFill>
    </fill>
    <fill>
      <patternFill patternType="solid">
        <fgColor theme="2"/>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65">
    <border>
      <left/>
      <right/>
      <top/>
      <bottom/>
      <diagonal/>
    </border>
    <border>
      <left/>
      <right style="double">
        <color auto="1"/>
      </right>
      <top/>
      <bottom style="thin">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top/>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style="thin">
        <color auto="1"/>
      </left>
      <right/>
      <top/>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medium">
        <color auto="1"/>
      </left>
      <right style="thin">
        <color auto="1"/>
      </right>
      <top style="thin">
        <color auto="1"/>
      </top>
      <bottom style="thin">
        <color auto="1"/>
      </bottom>
      <diagonal/>
    </border>
    <border>
      <left style="thin">
        <color auto="1"/>
      </left>
      <right/>
      <top/>
      <bottom style="thin">
        <color auto="1"/>
      </bottom>
      <diagonal/>
    </border>
    <border>
      <left/>
      <right style="medium">
        <color auto="1"/>
      </right>
      <top/>
      <bottom/>
      <diagonal/>
    </border>
    <border>
      <left/>
      <right/>
      <top style="thin">
        <color auto="1"/>
      </top>
      <bottom/>
      <diagonal/>
    </border>
    <border>
      <left/>
      <right/>
      <top/>
      <bottom style="medium">
        <color auto="1"/>
      </bottom>
      <diagonal/>
    </border>
    <border>
      <left/>
      <right/>
      <top/>
      <bottom style="thin">
        <color auto="1"/>
      </bottom>
      <diagonal/>
    </border>
    <border>
      <left/>
      <right style="medium">
        <color auto="1"/>
      </right>
      <top/>
      <bottom style="medium">
        <color auto="1"/>
      </bottom>
      <diagonal/>
    </border>
    <border>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top style="medium">
        <color auto="1"/>
      </top>
      <bottom/>
      <diagonal/>
    </border>
    <border>
      <left style="thin">
        <color auto="1"/>
      </left>
      <right style="thin">
        <color auto="1"/>
      </right>
      <top style="thin">
        <color auto="1"/>
      </top>
      <bottom/>
      <diagonal/>
    </border>
    <border>
      <left style="medium">
        <color indexed="64"/>
      </left>
      <right style="thin">
        <color auto="1"/>
      </right>
      <top style="medium">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style="thin">
        <color auto="1"/>
      </right>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style="medium">
        <color indexed="64"/>
      </left>
      <right style="medium">
        <color indexed="64"/>
      </right>
      <top/>
      <bottom style="thin">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auto="1"/>
      </top>
      <bottom/>
      <diagonal/>
    </border>
    <border>
      <left/>
      <right style="medium">
        <color rgb="FF000000"/>
      </right>
      <top style="thin">
        <color auto="1"/>
      </top>
      <bottom/>
      <diagonal/>
    </border>
    <border>
      <left style="medium">
        <color rgb="FF000000"/>
      </left>
      <right/>
      <top/>
      <bottom/>
      <diagonal/>
    </border>
    <border>
      <left/>
      <right style="medium">
        <color rgb="FF000000"/>
      </right>
      <top/>
      <bottom style="thin">
        <color auto="1"/>
      </bottom>
      <diagonal/>
    </border>
    <border>
      <left style="medium">
        <color rgb="FF000000"/>
      </left>
      <right style="thin">
        <color auto="1"/>
      </right>
      <top style="thin">
        <color auto="1"/>
      </top>
      <bottom style="thin">
        <color auto="1"/>
      </bottom>
      <diagonal/>
    </border>
    <border>
      <left style="thin">
        <color auto="1"/>
      </left>
      <right style="medium">
        <color rgb="FF000000"/>
      </right>
      <top style="thin">
        <color auto="1"/>
      </top>
      <bottom style="thin">
        <color auto="1"/>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auto="1"/>
      </left>
      <right style="thin">
        <color auto="1"/>
      </right>
      <top/>
      <bottom/>
      <diagonal/>
    </border>
    <border>
      <left style="thin">
        <color auto="1"/>
      </left>
      <right style="thin">
        <color auto="1"/>
      </right>
      <top/>
      <bottom/>
      <diagonal/>
    </border>
    <border>
      <left style="medium">
        <color auto="1"/>
      </left>
      <right style="thin">
        <color auto="1"/>
      </right>
      <top/>
      <bottom style="medium">
        <color auto="1"/>
      </bottom>
      <diagonal/>
    </border>
    <border>
      <left/>
      <right style="thin">
        <color auto="1"/>
      </right>
      <top style="medium">
        <color auto="1"/>
      </top>
      <bottom/>
      <diagonal/>
    </border>
    <border>
      <left/>
      <right style="thin">
        <color auto="1"/>
      </right>
      <top/>
      <bottom/>
      <diagonal/>
    </border>
    <border>
      <left style="thin">
        <color auto="1"/>
      </left>
      <right/>
      <top/>
      <bottom style="medium">
        <color auto="1"/>
      </bottom>
      <diagonal/>
    </border>
    <border>
      <left/>
      <right style="thin">
        <color auto="1"/>
      </right>
      <top/>
      <bottom style="medium">
        <color auto="1"/>
      </bottom>
      <diagonal/>
    </border>
  </borders>
  <cellStyleXfs count="34">
    <xf numFmtId="0" fontId="0" fillId="0" borderId="0"/>
    <xf numFmtId="167" fontId="4" fillId="0" borderId="0" applyFont="0" applyFill="0" applyBorder="0" applyAlignment="0" applyProtection="0">
      <protection locked="0"/>
    </xf>
    <xf numFmtId="0" fontId="25" fillId="0" borderId="0"/>
    <xf numFmtId="168" fontId="4" fillId="0" borderId="0" applyFont="0" applyFill="0" applyBorder="0" applyAlignment="0" applyProtection="0">
      <protection locked="0"/>
    </xf>
    <xf numFmtId="38" fontId="5" fillId="0" borderId="0" applyNumberFormat="0" applyFill="0" applyBorder="0" applyAlignment="0" applyProtection="0">
      <protection locked="0"/>
    </xf>
    <xf numFmtId="38" fontId="6" fillId="0" borderId="0" applyNumberFormat="0" applyFill="0" applyBorder="0" applyAlignment="0" applyProtection="0">
      <protection locked="0"/>
    </xf>
    <xf numFmtId="38" fontId="7" fillId="0" borderId="0" applyNumberFormat="0" applyFill="0" applyBorder="0" applyAlignment="0" applyProtection="0">
      <protection locked="0"/>
    </xf>
    <xf numFmtId="172" fontId="3" fillId="0" borderId="0" applyFont="0" applyFill="0" applyBorder="0" applyAlignment="0" applyProtection="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71" fontId="8" fillId="0" borderId="0"/>
    <xf numFmtId="166" fontId="4" fillId="0" borderId="0" applyFont="0" applyFill="0" applyBorder="0" applyAlignment="0" applyProtection="0">
      <protection locked="0"/>
    </xf>
    <xf numFmtId="40" fontId="4" fillId="0" borderId="0" applyFont="0" applyFill="0" applyBorder="0" applyAlignment="0" applyProtection="0">
      <protection locked="0"/>
    </xf>
    <xf numFmtId="6" fontId="3" fillId="0" borderId="0" applyFont="0" applyFill="0" applyBorder="0" applyAlignment="0" applyProtection="0"/>
    <xf numFmtId="6" fontId="4" fillId="0" borderId="0" applyFont="0" applyFill="0" applyBorder="0" applyAlignment="0" applyProtection="0">
      <protection locked="0"/>
    </xf>
    <xf numFmtId="8" fontId="4" fillId="0" borderId="0" applyFont="0" applyFill="0" applyBorder="0" applyAlignment="0" applyProtection="0">
      <protection locked="0"/>
    </xf>
    <xf numFmtId="170" fontId="4" fillId="0" borderId="0"/>
    <xf numFmtId="169" fontId="9" fillId="0" borderId="1" applyNumberFormat="0" applyBorder="0" applyAlignment="0" applyProtection="0">
      <alignment horizontal="center" vertical="center"/>
    </xf>
    <xf numFmtId="9" fontId="3" fillId="0" borderId="0" applyFont="0" applyFill="0" applyBorder="0" applyAlignment="0" applyProtection="0"/>
    <xf numFmtId="165" fontId="4" fillId="0" borderId="0" applyFont="0" applyFill="0" applyBorder="0" applyAlignment="0" applyProtection="0">
      <protection locked="0"/>
    </xf>
    <xf numFmtId="10" fontId="4" fillId="0" borderId="0" applyFont="0" applyFill="0" applyBorder="0" applyAlignment="0" applyProtection="0">
      <protection locked="0"/>
    </xf>
    <xf numFmtId="10" fontId="10" fillId="2" borderId="0"/>
    <xf numFmtId="0" fontId="2" fillId="0" borderId="0"/>
    <xf numFmtId="0" fontId="4" fillId="0" borderId="0"/>
    <xf numFmtId="43" fontId="1" fillId="0" borderId="0" applyFont="0" applyFill="0" applyBorder="0" applyAlignment="0" applyProtection="0"/>
    <xf numFmtId="0" fontId="4" fillId="0" borderId="0"/>
    <xf numFmtId="0" fontId="4" fillId="0" borderId="0"/>
    <xf numFmtId="172" fontId="3" fillId="0" borderId="0" applyFont="0" applyFill="0" applyBorder="0" applyAlignment="0" applyProtection="0"/>
    <xf numFmtId="6" fontId="3" fillId="0" borderId="0" applyFont="0" applyFill="0" applyBorder="0" applyAlignment="0" applyProtection="0"/>
  </cellStyleXfs>
  <cellXfs count="281">
    <xf numFmtId="0" fontId="0" fillId="0" borderId="0" xfId="0"/>
    <xf numFmtId="0" fontId="3" fillId="0" borderId="0" xfId="2" applyFont="1"/>
    <xf numFmtId="0" fontId="13" fillId="0" borderId="0" xfId="2" applyFont="1"/>
    <xf numFmtId="0" fontId="14" fillId="0" borderId="0" xfId="2" applyFont="1"/>
    <xf numFmtId="0" fontId="17" fillId="0" borderId="0" xfId="2" applyFont="1"/>
    <xf numFmtId="0" fontId="12" fillId="0" borderId="5" xfId="2" applyFont="1" applyBorder="1"/>
    <xf numFmtId="3" fontId="12" fillId="0" borderId="6" xfId="2" applyNumberFormat="1" applyFont="1" applyBorder="1" applyAlignment="1">
      <alignment horizontal="left"/>
    </xf>
    <xf numFmtId="1" fontId="21" fillId="0" borderId="0" xfId="2" applyNumberFormat="1" applyFont="1"/>
    <xf numFmtId="1" fontId="17" fillId="0" borderId="0" xfId="2" applyNumberFormat="1" applyFont="1"/>
    <xf numFmtId="1" fontId="12" fillId="0" borderId="0" xfId="2" applyNumberFormat="1" applyFont="1"/>
    <xf numFmtId="1" fontId="23" fillId="0" borderId="0" xfId="2" applyNumberFormat="1" applyFont="1"/>
    <xf numFmtId="0" fontId="23" fillId="0" borderId="0" xfId="2" applyFont="1"/>
    <xf numFmtId="0" fontId="12" fillId="0" borderId="0" xfId="2" applyFont="1"/>
    <xf numFmtId="164" fontId="16" fillId="3" borderId="22" xfId="7" applyNumberFormat="1" applyFont="1" applyFill="1" applyBorder="1"/>
    <xf numFmtId="0" fontId="24" fillId="0" borderId="0" xfId="2" applyFont="1"/>
    <xf numFmtId="173" fontId="17" fillId="0" borderId="0" xfId="2" applyNumberFormat="1" applyFont="1"/>
    <xf numFmtId="164" fontId="12" fillId="5" borderId="6" xfId="7" applyNumberFormat="1" applyFont="1" applyFill="1" applyBorder="1"/>
    <xf numFmtId="164" fontId="12" fillId="5" borderId="8" xfId="7" applyNumberFormat="1" applyFont="1" applyFill="1" applyBorder="1"/>
    <xf numFmtId="164" fontId="27" fillId="7" borderId="6" xfId="7" applyNumberFormat="1" applyFont="1" applyFill="1" applyBorder="1"/>
    <xf numFmtId="1" fontId="3" fillId="0" borderId="0" xfId="2" applyNumberFormat="1" applyFont="1"/>
    <xf numFmtId="42" fontId="3" fillId="0" borderId="0" xfId="2" applyNumberFormat="1" applyFont="1"/>
    <xf numFmtId="42" fontId="3" fillId="0" borderId="4" xfId="18" applyNumberFormat="1" applyFont="1" applyFill="1" applyBorder="1"/>
    <xf numFmtId="0" fontId="3" fillId="0" borderId="0" xfId="28" applyFont="1"/>
    <xf numFmtId="0" fontId="13" fillId="0" borderId="0" xfId="28" applyFont="1"/>
    <xf numFmtId="0" fontId="14" fillId="0" borderId="0" xfId="28" applyFont="1" applyAlignment="1">
      <alignment horizontal="center"/>
    </xf>
    <xf numFmtId="42" fontId="3" fillId="0" borderId="0" xfId="28" applyNumberFormat="1" applyFont="1"/>
    <xf numFmtId="0" fontId="23" fillId="0" borderId="0" xfId="28" applyFont="1"/>
    <xf numFmtId="0" fontId="12" fillId="0" borderId="15" xfId="28" applyFont="1" applyBorder="1" applyAlignment="1">
      <alignment horizontal="center" wrapText="1"/>
    </xf>
    <xf numFmtId="1" fontId="23" fillId="0" borderId="0" xfId="28" applyNumberFormat="1" applyFont="1"/>
    <xf numFmtId="0" fontId="28" fillId="0" borderId="0" xfId="0" applyFont="1"/>
    <xf numFmtId="0" fontId="28" fillId="0" borderId="11" xfId="0" applyFont="1" applyBorder="1"/>
    <xf numFmtId="0" fontId="28" fillId="0" borderId="12" xfId="0" applyFont="1" applyBorder="1"/>
    <xf numFmtId="0" fontId="28" fillId="0" borderId="24" xfId="0" applyFont="1" applyBorder="1"/>
    <xf numFmtId="0" fontId="29" fillId="0" borderId="0" xfId="0" applyFont="1"/>
    <xf numFmtId="0" fontId="29" fillId="0" borderId="19" xfId="0" applyFont="1" applyBorder="1"/>
    <xf numFmtId="0" fontId="28" fillId="0" borderId="7" xfId="0" applyFont="1" applyBorder="1"/>
    <xf numFmtId="0" fontId="28" fillId="0" borderId="19" xfId="0" applyFont="1" applyBorder="1"/>
    <xf numFmtId="0" fontId="28" fillId="0" borderId="13" xfId="0" applyFont="1" applyBorder="1"/>
    <xf numFmtId="0" fontId="28" fillId="0" borderId="21" xfId="0" applyFont="1" applyBorder="1"/>
    <xf numFmtId="0" fontId="28" fillId="0" borderId="23" xfId="0" applyFont="1" applyBorder="1"/>
    <xf numFmtId="172" fontId="3" fillId="0" borderId="4" xfId="7" applyFont="1" applyBorder="1"/>
    <xf numFmtId="0" fontId="12" fillId="0" borderId="16" xfId="28" applyFont="1" applyBorder="1" applyAlignment="1">
      <alignment horizontal="center" vertical="center" wrapText="1"/>
    </xf>
    <xf numFmtId="0" fontId="12" fillId="0" borderId="15" xfId="28" applyFont="1" applyBorder="1" applyAlignment="1">
      <alignment horizontal="center" vertical="center" wrapText="1"/>
    </xf>
    <xf numFmtId="0" fontId="12" fillId="7" borderId="15" xfId="28" applyFont="1" applyFill="1" applyBorder="1" applyAlignment="1">
      <alignment horizontal="center" vertical="center" wrapText="1"/>
    </xf>
    <xf numFmtId="0" fontId="12" fillId="0" borderId="0" xfId="28" applyFont="1" applyAlignment="1">
      <alignment horizontal="center" wrapText="1"/>
    </xf>
    <xf numFmtId="0" fontId="3" fillId="0" borderId="27" xfId="28" applyFont="1" applyBorder="1" applyAlignment="1">
      <alignment vertical="top"/>
    </xf>
    <xf numFmtId="0" fontId="3" fillId="0" borderId="4" xfId="28" applyFont="1" applyBorder="1" applyAlignment="1">
      <alignment vertical="top"/>
    </xf>
    <xf numFmtId="0" fontId="3" fillId="0" borderId="14" xfId="28" applyFont="1" applyBorder="1" applyAlignment="1">
      <alignment vertical="top"/>
    </xf>
    <xf numFmtId="0" fontId="3" fillId="0" borderId="4" xfId="28" applyFont="1" applyBorder="1" applyAlignment="1">
      <alignment horizontal="center"/>
    </xf>
    <xf numFmtId="0" fontId="12" fillId="0" borderId="16" xfId="28" applyFont="1" applyBorder="1" applyAlignment="1">
      <alignment horizontal="center" wrapText="1"/>
    </xf>
    <xf numFmtId="0" fontId="3" fillId="7" borderId="12" xfId="28" applyFont="1" applyFill="1" applyBorder="1"/>
    <xf numFmtId="0" fontId="3" fillId="7" borderId="0" xfId="28" applyFont="1" applyFill="1"/>
    <xf numFmtId="0" fontId="3" fillId="0" borderId="0" xfId="28" applyFont="1" applyAlignment="1">
      <alignment horizontal="left"/>
    </xf>
    <xf numFmtId="0" fontId="12" fillId="0" borderId="0" xfId="28" applyFont="1"/>
    <xf numFmtId="0" fontId="12" fillId="0" borderId="15" xfId="2" applyFont="1" applyBorder="1" applyAlignment="1">
      <alignment horizontal="center" vertical="center" wrapText="1"/>
    </xf>
    <xf numFmtId="3" fontId="20" fillId="6" borderId="9" xfId="2" applyNumberFormat="1" applyFont="1" applyFill="1" applyBorder="1" applyAlignment="1">
      <alignment horizontal="left"/>
    </xf>
    <xf numFmtId="0" fontId="15" fillId="6" borderId="5" xfId="2" applyFont="1" applyFill="1" applyBorder="1"/>
    <xf numFmtId="0" fontId="15" fillId="6" borderId="6" xfId="2" applyFont="1" applyFill="1" applyBorder="1"/>
    <xf numFmtId="0" fontId="12" fillId="3" borderId="6" xfId="2" applyFont="1" applyFill="1" applyBorder="1" applyAlignment="1">
      <alignment horizontal="center" vertical="center" wrapText="1"/>
    </xf>
    <xf numFmtId="0" fontId="34" fillId="0" borderId="0" xfId="28" applyFont="1" applyAlignment="1">
      <alignment horizontal="left"/>
    </xf>
    <xf numFmtId="0" fontId="35" fillId="0" borderId="0" xfId="28" applyFont="1"/>
    <xf numFmtId="0" fontId="33" fillId="0" borderId="0" xfId="28" applyFont="1"/>
    <xf numFmtId="0" fontId="3" fillId="0" borderId="4" xfId="28" applyFont="1" applyBorder="1"/>
    <xf numFmtId="0" fontId="14" fillId="0" borderId="5" xfId="2" applyFont="1" applyBorder="1"/>
    <xf numFmtId="3" fontId="14" fillId="0" borderId="6" xfId="2" applyNumberFormat="1" applyFont="1" applyBorder="1" applyAlignment="1">
      <alignment horizontal="left"/>
    </xf>
    <xf numFmtId="42" fontId="21" fillId="0" borderId="15" xfId="18" applyNumberFormat="1" applyFont="1" applyBorder="1"/>
    <xf numFmtId="42" fontId="12" fillId="0" borderId="4" xfId="18" applyNumberFormat="1" applyFont="1" applyBorder="1"/>
    <xf numFmtId="0" fontId="26" fillId="7" borderId="4" xfId="2" applyFont="1" applyFill="1" applyBorder="1"/>
    <xf numFmtId="164" fontId="27" fillId="7" borderId="4" xfId="7" applyNumberFormat="1" applyFont="1" applyFill="1" applyBorder="1"/>
    <xf numFmtId="0" fontId="12" fillId="4" borderId="4" xfId="2" applyFont="1" applyFill="1" applyBorder="1" applyAlignment="1">
      <alignment horizontal="center" vertical="center" wrapText="1"/>
    </xf>
    <xf numFmtId="42" fontId="12" fillId="0" borderId="4" xfId="18" applyNumberFormat="1" applyFont="1" applyFill="1" applyBorder="1"/>
    <xf numFmtId="42" fontId="12" fillId="3" borderId="4" xfId="18" applyNumberFormat="1" applyFont="1" applyFill="1" applyBorder="1"/>
    <xf numFmtId="0" fontId="12" fillId="0" borderId="15" xfId="28" quotePrefix="1" applyFont="1" applyBorder="1" applyAlignment="1">
      <alignment horizontal="center" vertical="center" wrapText="1"/>
    </xf>
    <xf numFmtId="0" fontId="15" fillId="5" borderId="5" xfId="28" applyFont="1" applyFill="1" applyBorder="1"/>
    <xf numFmtId="0" fontId="15" fillId="5" borderId="6" xfId="28" applyFont="1" applyFill="1" applyBorder="1"/>
    <xf numFmtId="0" fontId="12" fillId="9" borderId="38" xfId="28" applyFont="1" applyFill="1" applyBorder="1"/>
    <xf numFmtId="0" fontId="16" fillId="10" borderId="39" xfId="28" applyFont="1" applyFill="1" applyBorder="1"/>
    <xf numFmtId="164" fontId="16" fillId="3" borderId="39" xfId="7" applyNumberFormat="1" applyFont="1" applyFill="1" applyBorder="1"/>
    <xf numFmtId="3" fontId="20" fillId="0" borderId="9" xfId="28" applyNumberFormat="1" applyFont="1" applyBorder="1" applyAlignment="1">
      <alignment horizontal="left"/>
    </xf>
    <xf numFmtId="3" fontId="20" fillId="0" borderId="4" xfId="28" applyNumberFormat="1" applyFont="1" applyBorder="1" applyAlignment="1">
      <alignment horizontal="left"/>
    </xf>
    <xf numFmtId="42" fontId="3" fillId="0" borderId="4" xfId="18" applyNumberFormat="1" applyFont="1" applyFill="1" applyBorder="1" applyAlignment="1">
      <alignment horizontal="center"/>
    </xf>
    <xf numFmtId="3" fontId="20" fillId="0" borderId="34" xfId="28" applyNumberFormat="1" applyFont="1" applyBorder="1" applyAlignment="1">
      <alignment horizontal="left"/>
    </xf>
    <xf numFmtId="9" fontId="16" fillId="3" borderId="22" xfId="23" applyFont="1" applyFill="1" applyBorder="1" applyAlignment="1">
      <alignment horizontal="center"/>
    </xf>
    <xf numFmtId="0" fontId="16" fillId="10" borderId="37" xfId="28" applyFont="1" applyFill="1" applyBorder="1"/>
    <xf numFmtId="3" fontId="18" fillId="0" borderId="0" xfId="28" quotePrefix="1" applyNumberFormat="1" applyFont="1" applyAlignment="1">
      <alignment horizontal="center"/>
    </xf>
    <xf numFmtId="3" fontId="37" fillId="0" borderId="0" xfId="28" quotePrefix="1" applyNumberFormat="1" applyFont="1" applyAlignment="1">
      <alignment horizontal="center"/>
    </xf>
    <xf numFmtId="0" fontId="15" fillId="5" borderId="5" xfId="28" applyFont="1" applyFill="1" applyBorder="1" applyAlignment="1">
      <alignment horizontal="left"/>
    </xf>
    <xf numFmtId="0" fontId="15" fillId="5" borderId="6" xfId="28" applyFont="1" applyFill="1" applyBorder="1" applyAlignment="1">
      <alignment horizontal="left"/>
    </xf>
    <xf numFmtId="0" fontId="12" fillId="9" borderId="18" xfId="28" applyFont="1" applyFill="1" applyBorder="1"/>
    <xf numFmtId="0" fontId="16" fillId="10" borderId="41" xfId="28" applyFont="1" applyFill="1" applyBorder="1"/>
    <xf numFmtId="164" fontId="16" fillId="3" borderId="21" xfId="7" applyNumberFormat="1" applyFont="1" applyFill="1" applyBorder="1"/>
    <xf numFmtId="0" fontId="12" fillId="0" borderId="18" xfId="28" applyFont="1" applyBorder="1"/>
    <xf numFmtId="0" fontId="16" fillId="0" borderId="41" xfId="28" applyFont="1" applyBorder="1"/>
    <xf numFmtId="0" fontId="20" fillId="0" borderId="4" xfId="28" applyFont="1" applyBorder="1" applyAlignment="1">
      <alignment horizontal="left"/>
    </xf>
    <xf numFmtId="0" fontId="12" fillId="10" borderId="9" xfId="28" applyFont="1" applyFill="1" applyBorder="1"/>
    <xf numFmtId="164" fontId="16" fillId="3" borderId="6" xfId="7" applyNumberFormat="1" applyFont="1" applyFill="1" applyBorder="1"/>
    <xf numFmtId="3" fontId="3" fillId="0" borderId="3" xfId="28" applyNumberFormat="1" applyFont="1" applyBorder="1" applyAlignment="1">
      <alignment horizontal="left"/>
    </xf>
    <xf numFmtId="0" fontId="19" fillId="0" borderId="0" xfId="28" applyFont="1" applyAlignment="1">
      <alignment horizontal="left"/>
    </xf>
    <xf numFmtId="42" fontId="3" fillId="0" borderId="0" xfId="18" applyNumberFormat="1" applyFont="1" applyBorder="1"/>
    <xf numFmtId="42" fontId="3" fillId="6" borderId="4" xfId="18" applyNumberFormat="1" applyFont="1" applyFill="1" applyBorder="1" applyAlignment="1">
      <alignment horizontal="center"/>
    </xf>
    <xf numFmtId="0" fontId="3" fillId="0" borderId="0" xfId="2" applyFont="1" applyAlignment="1">
      <alignment vertical="center"/>
    </xf>
    <xf numFmtId="42" fontId="3" fillId="0" borderId="3" xfId="18" applyNumberFormat="1" applyFont="1" applyFill="1" applyBorder="1"/>
    <xf numFmtId="42" fontId="3" fillId="0" borderId="15" xfId="18" applyNumberFormat="1" applyFont="1" applyBorder="1"/>
    <xf numFmtId="172" fontId="3" fillId="0" borderId="0" xfId="7" applyFont="1"/>
    <xf numFmtId="173" fontId="3" fillId="0" borderId="0" xfId="2" applyNumberFormat="1" applyFont="1"/>
    <xf numFmtId="1" fontId="3" fillId="0" borderId="12" xfId="2" applyNumberFormat="1" applyFont="1" applyBorder="1" applyAlignment="1">
      <alignment vertical="center"/>
    </xf>
    <xf numFmtId="1" fontId="3" fillId="0" borderId="20" xfId="2" applyNumberFormat="1" applyFont="1" applyBorder="1"/>
    <xf numFmtId="173" fontId="3" fillId="0" borderId="20" xfId="2" applyNumberFormat="1" applyFont="1" applyBorder="1" applyAlignment="1">
      <alignment horizontal="center"/>
    </xf>
    <xf numFmtId="42" fontId="3" fillId="0" borderId="20" xfId="18" applyNumberFormat="1" applyFont="1" applyFill="1" applyBorder="1"/>
    <xf numFmtId="1" fontId="3" fillId="0" borderId="22" xfId="2" applyNumberFormat="1" applyFont="1" applyBorder="1"/>
    <xf numFmtId="173" fontId="3" fillId="0" borderId="22" xfId="2" applyNumberFormat="1" applyFont="1" applyBorder="1" applyAlignment="1">
      <alignment horizontal="center"/>
    </xf>
    <xf numFmtId="42" fontId="3" fillId="0" borderId="22" xfId="18" applyNumberFormat="1" applyFont="1" applyFill="1" applyBorder="1"/>
    <xf numFmtId="42" fontId="3" fillId="0" borderId="0" xfId="18" applyNumberFormat="1" applyFont="1" applyFill="1" applyBorder="1"/>
    <xf numFmtId="0" fontId="12" fillId="0" borderId="35" xfId="2" applyFont="1" applyBorder="1" applyAlignment="1">
      <alignment horizontal="center" vertical="center" wrapText="1"/>
    </xf>
    <xf numFmtId="0" fontId="12" fillId="0" borderId="31" xfId="2" applyFont="1" applyBorder="1" applyAlignment="1">
      <alignment horizontal="center" vertical="center" wrapText="1"/>
    </xf>
    <xf numFmtId="173" fontId="12" fillId="0" borderId="32" xfId="2" applyNumberFormat="1" applyFont="1" applyBorder="1" applyAlignment="1">
      <alignment horizontal="center" vertical="center" wrapText="1"/>
    </xf>
    <xf numFmtId="0" fontId="12" fillId="0" borderId="32" xfId="2" applyFont="1" applyBorder="1" applyAlignment="1">
      <alignment horizontal="center" vertical="center" wrapText="1"/>
    </xf>
    <xf numFmtId="0" fontId="12" fillId="3" borderId="12" xfId="2" applyFont="1" applyFill="1" applyBorder="1" applyAlignment="1">
      <alignment horizontal="center" vertical="center" wrapText="1"/>
    </xf>
    <xf numFmtId="0" fontId="12" fillId="0" borderId="0" xfId="28" quotePrefix="1" applyFont="1" applyAlignment="1">
      <alignment horizontal="center" vertical="center" wrapText="1"/>
    </xf>
    <xf numFmtId="0" fontId="12" fillId="8" borderId="25" xfId="28" quotePrefix="1" applyFont="1" applyFill="1" applyBorder="1" applyAlignment="1">
      <alignment horizontal="center" vertical="center" wrapText="1"/>
    </xf>
    <xf numFmtId="0" fontId="12" fillId="8" borderId="25" xfId="28" applyFont="1" applyFill="1" applyBorder="1" applyAlignment="1">
      <alignment horizontal="center" vertical="center" wrapText="1"/>
    </xf>
    <xf numFmtId="1" fontId="3" fillId="0" borderId="46" xfId="2" applyNumberFormat="1" applyFont="1" applyBorder="1"/>
    <xf numFmtId="1" fontId="3" fillId="0" borderId="47" xfId="2" applyNumberFormat="1" applyFont="1" applyBorder="1"/>
    <xf numFmtId="173" fontId="3" fillId="0" borderId="47" xfId="2" applyNumberFormat="1" applyFont="1" applyBorder="1"/>
    <xf numFmtId="1" fontId="3" fillId="0" borderId="48" xfId="2" applyNumberFormat="1" applyFont="1" applyBorder="1"/>
    <xf numFmtId="1" fontId="3" fillId="0" borderId="49" xfId="2" applyNumberFormat="1" applyFont="1" applyBorder="1"/>
    <xf numFmtId="42" fontId="3" fillId="0" borderId="50" xfId="18" applyNumberFormat="1" applyFont="1" applyFill="1" applyBorder="1"/>
    <xf numFmtId="0" fontId="15" fillId="0" borderId="51" xfId="2" applyFont="1" applyBorder="1"/>
    <xf numFmtId="42" fontId="3" fillId="0" borderId="52" xfId="18" applyNumberFormat="1" applyFont="1" applyFill="1" applyBorder="1"/>
    <xf numFmtId="1" fontId="12" fillId="0" borderId="53" xfId="2" applyNumberFormat="1" applyFont="1" applyBorder="1"/>
    <xf numFmtId="42" fontId="12" fillId="0" borderId="54" xfId="18" applyNumberFormat="1" applyFont="1" applyFill="1" applyBorder="1"/>
    <xf numFmtId="1" fontId="3" fillId="0" borderId="55" xfId="2" applyNumberFormat="1" applyFont="1" applyBorder="1"/>
    <xf numFmtId="1" fontId="3" fillId="0" borderId="56" xfId="2" applyNumberFormat="1" applyFont="1" applyBorder="1"/>
    <xf numFmtId="173" fontId="3" fillId="0" borderId="56" xfId="2" applyNumberFormat="1" applyFont="1" applyBorder="1"/>
    <xf numFmtId="1" fontId="3" fillId="0" borderId="57" xfId="2" applyNumberFormat="1" applyFont="1" applyBorder="1"/>
    <xf numFmtId="0" fontId="38" fillId="0" borderId="7" xfId="0" applyFont="1" applyBorder="1"/>
    <xf numFmtId="0" fontId="38" fillId="0" borderId="22" xfId="0" applyFont="1" applyBorder="1"/>
    <xf numFmtId="0" fontId="38" fillId="0" borderId="22" xfId="0" applyFont="1" applyBorder="1" applyAlignment="1">
      <alignment horizontal="right"/>
    </xf>
    <xf numFmtId="0" fontId="30" fillId="0" borderId="11" xfId="0" applyFont="1" applyBorder="1" applyAlignment="1">
      <alignment vertical="center" wrapText="1"/>
    </xf>
    <xf numFmtId="0" fontId="30" fillId="0" borderId="12" xfId="0" applyFont="1" applyBorder="1" applyAlignment="1">
      <alignment vertical="center" wrapText="1"/>
    </xf>
    <xf numFmtId="0" fontId="30" fillId="0" borderId="24" xfId="0" applyFont="1" applyBorder="1" applyAlignment="1">
      <alignment vertical="center" wrapText="1"/>
    </xf>
    <xf numFmtId="0" fontId="30" fillId="0" borderId="7" xfId="0" applyFont="1" applyBorder="1" applyAlignment="1">
      <alignment vertical="center" wrapText="1"/>
    </xf>
    <xf numFmtId="0" fontId="30" fillId="0" borderId="0" xfId="0" applyFont="1" applyAlignment="1">
      <alignment vertical="center" wrapText="1"/>
    </xf>
    <xf numFmtId="0" fontId="30" fillId="0" borderId="19" xfId="0" applyFont="1" applyBorder="1" applyAlignment="1">
      <alignment vertical="center" wrapText="1"/>
    </xf>
    <xf numFmtId="0" fontId="30" fillId="0" borderId="13" xfId="0" applyFont="1" applyBorder="1" applyAlignment="1">
      <alignment vertical="center" wrapText="1"/>
    </xf>
    <xf numFmtId="0" fontId="30" fillId="0" borderId="21" xfId="0" applyFont="1" applyBorder="1" applyAlignment="1">
      <alignment vertical="center" wrapText="1"/>
    </xf>
    <xf numFmtId="0" fontId="30" fillId="0" borderId="23" xfId="0" applyFont="1" applyBorder="1" applyAlignment="1">
      <alignment vertical="center" wrapText="1"/>
    </xf>
    <xf numFmtId="0" fontId="31" fillId="0" borderId="0" xfId="30" applyFont="1" applyAlignment="1">
      <alignment vertical="center"/>
    </xf>
    <xf numFmtId="0" fontId="3" fillId="11" borderId="0" xfId="2" applyFont="1" applyFill="1"/>
    <xf numFmtId="0" fontId="12" fillId="7" borderId="4" xfId="2" applyFont="1" applyFill="1" applyBorder="1" applyAlignment="1">
      <alignment horizontal="center" vertical="center" wrapText="1"/>
    </xf>
    <xf numFmtId="42" fontId="3" fillId="7" borderId="3" xfId="18" applyNumberFormat="1" applyFont="1" applyFill="1" applyBorder="1"/>
    <xf numFmtId="42" fontId="3" fillId="7" borderId="4" xfId="18" applyNumberFormat="1" applyFont="1" applyFill="1" applyBorder="1"/>
    <xf numFmtId="172" fontId="3" fillId="7" borderId="3" xfId="7" applyFont="1" applyFill="1" applyBorder="1"/>
    <xf numFmtId="172" fontId="3" fillId="7" borderId="4" xfId="7" applyFont="1" applyFill="1" applyBorder="1"/>
    <xf numFmtId="42" fontId="3" fillId="0" borderId="2" xfId="18" applyNumberFormat="1" applyFont="1" applyBorder="1"/>
    <xf numFmtId="42" fontId="3" fillId="0" borderId="16" xfId="18" applyNumberFormat="1" applyFont="1" applyBorder="1"/>
    <xf numFmtId="0" fontId="12" fillId="0" borderId="4" xfId="2" applyFont="1" applyBorder="1"/>
    <xf numFmtId="172" fontId="12" fillId="0" borderId="0" xfId="7" applyFont="1"/>
    <xf numFmtId="1" fontId="12" fillId="0" borderId="4" xfId="2" applyNumberFormat="1" applyFont="1" applyBorder="1"/>
    <xf numFmtId="173" fontId="12" fillId="0" borderId="4" xfId="2" applyNumberFormat="1" applyFont="1" applyBorder="1" applyAlignment="1">
      <alignment horizontal="center"/>
    </xf>
    <xf numFmtId="1" fontId="16" fillId="0" borderId="0" xfId="2" applyNumberFormat="1" applyFont="1"/>
    <xf numFmtId="0" fontId="15" fillId="7" borderId="37" xfId="2" applyFont="1" applyFill="1" applyBorder="1"/>
    <xf numFmtId="0" fontId="3" fillId="7" borderId="0" xfId="2" applyFont="1" applyFill="1"/>
    <xf numFmtId="9" fontId="3" fillId="7" borderId="3" xfId="23" applyFont="1" applyFill="1" applyBorder="1"/>
    <xf numFmtId="9" fontId="3" fillId="0" borderId="0" xfId="23" applyFont="1"/>
    <xf numFmtId="9" fontId="3" fillId="7" borderId="4" xfId="23" applyFont="1" applyFill="1" applyBorder="1"/>
    <xf numFmtId="6" fontId="3" fillId="7" borderId="3" xfId="18" applyFont="1" applyFill="1" applyBorder="1"/>
    <xf numFmtId="6" fontId="3" fillId="0" borderId="0" xfId="18" applyFont="1"/>
    <xf numFmtId="6" fontId="3" fillId="7" borderId="4" xfId="18" applyFont="1" applyFill="1" applyBorder="1"/>
    <xf numFmtId="42" fontId="3" fillId="0" borderId="3" xfId="18" applyNumberFormat="1" applyFont="1" applyBorder="1"/>
    <xf numFmtId="173" fontId="40" fillId="0" borderId="0" xfId="2" applyNumberFormat="1" applyFont="1"/>
    <xf numFmtId="0" fontId="41" fillId="0" borderId="0" xfId="2" applyFont="1"/>
    <xf numFmtId="0" fontId="15" fillId="0" borderId="9" xfId="2" applyFont="1" applyBorder="1"/>
    <xf numFmtId="0" fontId="15" fillId="0" borderId="36" xfId="2" applyFont="1" applyBorder="1"/>
    <xf numFmtId="0" fontId="15" fillId="0" borderId="37" xfId="2" applyFont="1" applyBorder="1"/>
    <xf numFmtId="3" fontId="20" fillId="0" borderId="3" xfId="2" applyNumberFormat="1" applyFont="1" applyBorder="1" applyAlignment="1">
      <alignment horizontal="left"/>
    </xf>
    <xf numFmtId="0" fontId="19" fillId="0" borderId="4" xfId="2" applyFont="1" applyBorder="1" applyAlignment="1">
      <alignment horizontal="left"/>
    </xf>
    <xf numFmtId="3" fontId="20" fillId="0" borderId="3" xfId="28" applyNumberFormat="1" applyFont="1" applyBorder="1" applyAlignment="1">
      <alignment horizontal="left"/>
    </xf>
    <xf numFmtId="3" fontId="20" fillId="0" borderId="3" xfId="28" applyNumberFormat="1" applyFont="1" applyBorder="1" applyAlignment="1">
      <alignment horizontal="left" indent="2"/>
    </xf>
    <xf numFmtId="3" fontId="3" fillId="0" borderId="3" xfId="2" applyNumberFormat="1" applyFont="1" applyBorder="1" applyAlignment="1">
      <alignment horizontal="left"/>
    </xf>
    <xf numFmtId="9" fontId="3" fillId="0" borderId="3" xfId="18" applyNumberFormat="1" applyFont="1" applyFill="1" applyBorder="1"/>
    <xf numFmtId="3" fontId="3" fillId="0" borderId="3" xfId="2" applyNumberFormat="1" applyFont="1" applyBorder="1" applyAlignment="1">
      <alignment horizontal="left" indent="2"/>
    </xf>
    <xf numFmtId="9" fontId="3" fillId="0" borderId="4" xfId="23" applyFont="1" applyFill="1" applyBorder="1"/>
    <xf numFmtId="9" fontId="3" fillId="0" borderId="3" xfId="23" applyFont="1" applyFill="1" applyBorder="1"/>
    <xf numFmtId="3" fontId="3" fillId="0" borderId="4" xfId="2" applyNumberFormat="1" applyFont="1" applyBorder="1" applyAlignment="1">
      <alignment horizontal="left"/>
    </xf>
    <xf numFmtId="172" fontId="3" fillId="0" borderId="3" xfId="7" applyFont="1" applyFill="1" applyBorder="1"/>
    <xf numFmtId="6" fontId="3" fillId="0" borderId="3" xfId="18" applyFont="1" applyFill="1" applyBorder="1"/>
    <xf numFmtId="3" fontId="20" fillId="0" borderId="3" xfId="2" applyNumberFormat="1" applyFont="1" applyBorder="1" applyAlignment="1">
      <alignment horizontal="left" indent="2"/>
    </xf>
    <xf numFmtId="3" fontId="20" fillId="0" borderId="4" xfId="2" applyNumberFormat="1" applyFont="1" applyBorder="1" applyAlignment="1">
      <alignment horizontal="left"/>
    </xf>
    <xf numFmtId="172" fontId="3" fillId="0" borderId="4" xfId="7" applyFont="1" applyFill="1" applyBorder="1"/>
    <xf numFmtId="0" fontId="20" fillId="0" borderId="4" xfId="2" applyFont="1" applyBorder="1" applyAlignment="1">
      <alignment horizontal="left"/>
    </xf>
    <xf numFmtId="172" fontId="3" fillId="0" borderId="0" xfId="7" applyFont="1" applyFill="1"/>
    <xf numFmtId="1" fontId="3" fillId="0" borderId="53" xfId="2" applyNumberFormat="1" applyFont="1" applyBorder="1"/>
    <xf numFmtId="1" fontId="3" fillId="0" borderId="4" xfId="2" applyNumberFormat="1" applyFont="1" applyBorder="1" applyAlignment="1">
      <alignment wrapText="1"/>
    </xf>
    <xf numFmtId="42" fontId="3" fillId="0" borderId="54" xfId="18" applyNumberFormat="1" applyFont="1" applyFill="1" applyBorder="1"/>
    <xf numFmtId="1" fontId="41" fillId="0" borderId="0" xfId="2" applyNumberFormat="1" applyFont="1"/>
    <xf numFmtId="0" fontId="41" fillId="0" borderId="0" xfId="0" applyFont="1"/>
    <xf numFmtId="0" fontId="22" fillId="0" borderId="29" xfId="28" applyFont="1" applyBorder="1"/>
    <xf numFmtId="0" fontId="22" fillId="0" borderId="17" xfId="28" applyFont="1" applyBorder="1"/>
    <xf numFmtId="42" fontId="3" fillId="0" borderId="45" xfId="18" applyNumberFormat="1" applyFont="1" applyFill="1" applyBorder="1"/>
    <xf numFmtId="9" fontId="3" fillId="0" borderId="45" xfId="18" applyNumberFormat="1" applyFont="1" applyFill="1" applyBorder="1"/>
    <xf numFmtId="0" fontId="12" fillId="0" borderId="4" xfId="2" applyFont="1" applyBorder="1" applyAlignment="1">
      <alignment horizontal="center" vertical="center" wrapText="1"/>
    </xf>
    <xf numFmtId="0" fontId="32" fillId="0" borderId="0" xfId="30" applyFont="1" applyAlignment="1">
      <alignment horizontal="center" vertical="center"/>
    </xf>
    <xf numFmtId="0" fontId="31" fillId="0" borderId="0" xfId="30" applyFont="1" applyAlignment="1">
      <alignment horizontal="center" vertical="center"/>
    </xf>
    <xf numFmtId="0" fontId="30" fillId="0" borderId="7" xfId="0" applyFont="1" applyBorder="1" applyAlignment="1">
      <alignment horizontal="center" vertical="center" wrapText="1"/>
    </xf>
    <xf numFmtId="0" fontId="30" fillId="0" borderId="0" xfId="0" applyFont="1" applyAlignment="1">
      <alignment horizontal="center" vertical="center" wrapText="1"/>
    </xf>
    <xf numFmtId="0" fontId="30" fillId="0" borderId="19" xfId="0" applyFont="1" applyBorder="1" applyAlignment="1">
      <alignment horizontal="center" vertical="center" wrapText="1"/>
    </xf>
    <xf numFmtId="0" fontId="32" fillId="0" borderId="0" xfId="30" applyFont="1" applyAlignment="1">
      <alignment horizontal="center" vertical="center" wrapText="1"/>
    </xf>
    <xf numFmtId="0" fontId="26" fillId="7" borderId="5" xfId="28" applyFont="1" applyFill="1" applyBorder="1" applyAlignment="1">
      <alignment horizontal="left"/>
    </xf>
    <xf numFmtId="0" fontId="26" fillId="7" borderId="6" xfId="28" applyFont="1" applyFill="1" applyBorder="1" applyAlignment="1">
      <alignment horizontal="left"/>
    </xf>
    <xf numFmtId="0" fontId="3" fillId="0" borderId="0" xfId="2" applyFont="1" applyAlignment="1">
      <alignment horizontal="left" vertical="top" wrapText="1"/>
    </xf>
    <xf numFmtId="0" fontId="3" fillId="0" borderId="0" xfId="2" applyFont="1" applyAlignment="1">
      <alignment horizontal="left" wrapText="1"/>
    </xf>
    <xf numFmtId="0" fontId="12" fillId="0" borderId="5" xfId="2" applyFont="1" applyBorder="1" applyAlignment="1">
      <alignment horizontal="center" wrapText="1"/>
    </xf>
    <xf numFmtId="0" fontId="12" fillId="0" borderId="6" xfId="2" applyFont="1" applyBorder="1" applyAlignment="1">
      <alignment horizontal="center" wrapText="1"/>
    </xf>
    <xf numFmtId="0" fontId="3" fillId="0" borderId="0" xfId="2" applyFont="1" applyAlignment="1">
      <alignment horizontal="left"/>
    </xf>
    <xf numFmtId="0" fontId="12" fillId="0" borderId="0" xfId="2" applyFont="1" applyAlignment="1">
      <alignment horizontal="left" vertical="center" wrapText="1"/>
    </xf>
    <xf numFmtId="164" fontId="12" fillId="5" borderId="9" xfId="7" applyNumberFormat="1" applyFont="1" applyFill="1" applyBorder="1" applyAlignment="1">
      <alignment horizontal="center"/>
    </xf>
    <xf numFmtId="164" fontId="12" fillId="5" borderId="37" xfId="7" applyNumberFormat="1" applyFont="1" applyFill="1" applyBorder="1" applyAlignment="1">
      <alignment horizontal="center"/>
    </xf>
    <xf numFmtId="0" fontId="14" fillId="4" borderId="4" xfId="2" applyFont="1" applyFill="1" applyBorder="1" applyAlignment="1">
      <alignment horizontal="center"/>
    </xf>
    <xf numFmtId="0" fontId="13" fillId="0" borderId="0" xfId="2" applyFont="1" applyAlignment="1">
      <alignment horizontal="center"/>
    </xf>
    <xf numFmtId="0" fontId="12" fillId="0" borderId="4" xfId="2" applyFont="1" applyBorder="1" applyAlignment="1">
      <alignment horizontal="center" vertical="center" wrapText="1"/>
    </xf>
    <xf numFmtId="0" fontId="26" fillId="7" borderId="9" xfId="2" applyFont="1" applyFill="1" applyBorder="1" applyAlignment="1">
      <alignment horizontal="left"/>
    </xf>
    <xf numFmtId="0" fontId="26" fillId="7" borderId="36" xfId="2" applyFont="1" applyFill="1" applyBorder="1" applyAlignment="1">
      <alignment horizontal="left"/>
    </xf>
    <xf numFmtId="0" fontId="26" fillId="7" borderId="37" xfId="2" applyFont="1" applyFill="1" applyBorder="1" applyAlignment="1">
      <alignment horizontal="left"/>
    </xf>
    <xf numFmtId="0" fontId="15" fillId="5" borderId="9" xfId="2" applyFont="1" applyFill="1" applyBorder="1" applyAlignment="1">
      <alignment horizontal="left"/>
    </xf>
    <xf numFmtId="0" fontId="15" fillId="5" borderId="36" xfId="2" applyFont="1" applyFill="1" applyBorder="1" applyAlignment="1">
      <alignment horizontal="left"/>
    </xf>
    <xf numFmtId="0" fontId="15" fillId="5" borderId="37" xfId="2" applyFont="1" applyFill="1" applyBorder="1" applyAlignment="1">
      <alignment horizontal="left"/>
    </xf>
    <xf numFmtId="1" fontId="13" fillId="0" borderId="0" xfId="2" applyNumberFormat="1" applyFont="1" applyAlignment="1">
      <alignment horizontal="center"/>
    </xf>
    <xf numFmtId="1" fontId="13" fillId="0" borderId="0" xfId="2" quotePrefix="1" applyNumberFormat="1" applyFont="1" applyAlignment="1">
      <alignment horizontal="center"/>
    </xf>
    <xf numFmtId="1" fontId="12" fillId="0" borderId="0" xfId="2" quotePrefix="1" applyNumberFormat="1" applyFont="1" applyAlignment="1">
      <alignment horizontal="center"/>
    </xf>
    <xf numFmtId="1" fontId="12" fillId="5" borderId="5" xfId="2" applyNumberFormat="1" applyFont="1" applyFill="1" applyBorder="1" applyAlignment="1">
      <alignment horizontal="center"/>
    </xf>
    <xf numFmtId="1" fontId="12" fillId="5" borderId="6" xfId="2" applyNumberFormat="1" applyFont="1" applyFill="1" applyBorder="1" applyAlignment="1">
      <alignment horizontal="center"/>
    </xf>
    <xf numFmtId="1" fontId="12" fillId="5" borderId="8" xfId="2" applyNumberFormat="1" applyFont="1" applyFill="1" applyBorder="1" applyAlignment="1">
      <alignment horizontal="center"/>
    </xf>
    <xf numFmtId="1" fontId="12" fillId="8" borderId="6" xfId="2" applyNumberFormat="1" applyFont="1" applyFill="1" applyBorder="1" applyAlignment="1">
      <alignment horizontal="center"/>
    </xf>
    <xf numFmtId="1" fontId="12" fillId="8" borderId="8" xfId="2" applyNumberFormat="1" applyFont="1" applyFill="1" applyBorder="1" applyAlignment="1">
      <alignment horizontal="center"/>
    </xf>
    <xf numFmtId="0" fontId="12" fillId="0" borderId="9" xfId="28" applyFont="1" applyBorder="1" applyAlignment="1">
      <alignment horizontal="center" vertical="center" wrapText="1"/>
    </xf>
    <xf numFmtId="0" fontId="12" fillId="0" borderId="36" xfId="28" applyFont="1" applyBorder="1" applyAlignment="1">
      <alignment horizontal="center" vertical="center" wrapText="1"/>
    </xf>
    <xf numFmtId="0" fontId="12" fillId="0" borderId="37" xfId="28" applyFont="1" applyBorder="1" applyAlignment="1">
      <alignment horizontal="center" vertical="center" wrapText="1"/>
    </xf>
    <xf numFmtId="0" fontId="39" fillId="0" borderId="38" xfId="28" applyFont="1" applyBorder="1" applyAlignment="1">
      <alignment horizontal="left" vertical="top" wrapText="1"/>
    </xf>
    <xf numFmtId="0" fontId="39" fillId="0" borderId="39" xfId="28" applyFont="1" applyBorder="1" applyAlignment="1">
      <alignment horizontal="left" vertical="top" wrapText="1"/>
    </xf>
    <xf numFmtId="0" fontId="39" fillId="0" borderId="40" xfId="28" applyFont="1" applyBorder="1" applyAlignment="1">
      <alignment horizontal="left" vertical="top" wrapText="1"/>
    </xf>
    <xf numFmtId="0" fontId="39" fillId="0" borderId="9" xfId="28" applyFont="1" applyBorder="1" applyAlignment="1">
      <alignment horizontal="left" vertical="top" wrapText="1"/>
    </xf>
    <xf numFmtId="0" fontId="39" fillId="0" borderId="36" xfId="28" applyFont="1" applyBorder="1" applyAlignment="1">
      <alignment horizontal="left" vertical="top" wrapText="1"/>
    </xf>
    <xf numFmtId="0" fontId="39" fillId="0" borderId="37" xfId="28" applyFont="1" applyBorder="1" applyAlignment="1">
      <alignment horizontal="left" vertical="top" wrapText="1"/>
    </xf>
    <xf numFmtId="0" fontId="39" fillId="0" borderId="42" xfId="28" applyFont="1" applyBorder="1" applyAlignment="1">
      <alignment horizontal="left" vertical="top" wrapText="1"/>
    </xf>
    <xf numFmtId="0" fontId="39" fillId="0" borderId="44" xfId="28" applyFont="1" applyBorder="1" applyAlignment="1">
      <alignment horizontal="left" vertical="top" wrapText="1"/>
    </xf>
    <xf numFmtId="0" fontId="39" fillId="0" borderId="43" xfId="28" applyFont="1" applyBorder="1" applyAlignment="1">
      <alignment horizontal="left" vertical="top" wrapText="1"/>
    </xf>
    <xf numFmtId="0" fontId="18" fillId="0" borderId="26" xfId="28" applyFont="1" applyBorder="1" applyAlignment="1">
      <alignment horizontal="center" vertical="center"/>
    </xf>
    <xf numFmtId="0" fontId="18" fillId="0" borderId="17" xfId="28" applyFont="1" applyBorder="1" applyAlignment="1">
      <alignment horizontal="center" vertical="center"/>
    </xf>
    <xf numFmtId="0" fontId="18" fillId="0" borderId="28" xfId="28" applyFont="1" applyBorder="1" applyAlignment="1">
      <alignment horizontal="center" vertical="center"/>
    </xf>
    <xf numFmtId="0" fontId="3" fillId="0" borderId="27" xfId="28" applyFont="1" applyBorder="1" applyAlignment="1">
      <alignment horizontal="center" vertical="center"/>
    </xf>
    <xf numFmtId="0" fontId="3" fillId="0" borderId="4" xfId="28" applyFont="1" applyBorder="1" applyAlignment="1">
      <alignment horizontal="center" vertical="center"/>
    </xf>
    <xf numFmtId="0" fontId="3" fillId="0" borderId="14" xfId="28" applyFont="1" applyBorder="1" applyAlignment="1">
      <alignment horizontal="center" vertical="center"/>
    </xf>
    <xf numFmtId="0" fontId="13" fillId="0" borderId="0" xfId="28" applyFont="1" applyAlignment="1">
      <alignment horizontal="center"/>
    </xf>
    <xf numFmtId="0" fontId="13" fillId="0" borderId="0" xfId="28" quotePrefix="1" applyFont="1" applyAlignment="1">
      <alignment horizontal="center"/>
    </xf>
    <xf numFmtId="0" fontId="12" fillId="0" borderId="0" xfId="28" quotePrefix="1" applyFont="1" applyAlignment="1">
      <alignment horizontal="center"/>
    </xf>
    <xf numFmtId="0" fontId="18" fillId="0" borderId="35" xfId="28" applyFont="1" applyBorder="1" applyAlignment="1">
      <alignment horizontal="center" vertical="center"/>
    </xf>
    <xf numFmtId="0" fontId="18" fillId="0" borderId="58" xfId="28" applyFont="1" applyBorder="1" applyAlignment="1">
      <alignment horizontal="center" vertical="center"/>
    </xf>
    <xf numFmtId="0" fontId="18" fillId="0" borderId="60" xfId="28" applyFont="1" applyBorder="1" applyAlignment="1">
      <alignment horizontal="center" vertical="center"/>
    </xf>
    <xf numFmtId="0" fontId="3" fillId="0" borderId="31" xfId="28" applyFont="1" applyBorder="1" applyAlignment="1">
      <alignment horizontal="center" vertical="center"/>
    </xf>
    <xf numFmtId="0" fontId="3" fillId="0" borderId="59" xfId="28" applyFont="1" applyBorder="1" applyAlignment="1">
      <alignment horizontal="center" vertical="center"/>
    </xf>
    <xf numFmtId="0" fontId="3" fillId="0" borderId="30" xfId="28" applyFont="1" applyBorder="1" applyAlignment="1">
      <alignment horizontal="center" vertical="center"/>
    </xf>
    <xf numFmtId="0" fontId="39" fillId="0" borderId="33" xfId="28" applyFont="1" applyBorder="1" applyAlignment="1">
      <alignment horizontal="left" vertical="top" wrapText="1"/>
    </xf>
    <xf numFmtId="0" fontId="39" fillId="0" borderId="12" xfId="28" applyFont="1" applyBorder="1" applyAlignment="1">
      <alignment horizontal="left" vertical="top" wrapText="1"/>
    </xf>
    <xf numFmtId="0" fontId="39" fillId="0" borderId="61" xfId="28" applyFont="1" applyBorder="1" applyAlignment="1">
      <alignment horizontal="left" vertical="top" wrapText="1"/>
    </xf>
    <xf numFmtId="0" fontId="39" fillId="0" borderId="10" xfId="28" applyFont="1" applyBorder="1" applyAlignment="1">
      <alignment horizontal="left" vertical="top" wrapText="1"/>
    </xf>
    <xf numFmtId="0" fontId="39" fillId="0" borderId="0" xfId="28" applyFont="1" applyAlignment="1">
      <alignment horizontal="left" vertical="top" wrapText="1"/>
    </xf>
    <xf numFmtId="0" fontId="39" fillId="0" borderId="62" xfId="28" applyFont="1" applyBorder="1" applyAlignment="1">
      <alignment horizontal="left" vertical="top" wrapText="1"/>
    </xf>
    <xf numFmtId="0" fontId="39" fillId="0" borderId="63" xfId="28" applyFont="1" applyBorder="1" applyAlignment="1">
      <alignment horizontal="left" vertical="top" wrapText="1"/>
    </xf>
    <xf numFmtId="0" fontId="39" fillId="0" borderId="21" xfId="28" applyFont="1" applyBorder="1" applyAlignment="1">
      <alignment horizontal="left" vertical="top" wrapText="1"/>
    </xf>
    <xf numFmtId="0" fontId="39" fillId="0" borderId="64" xfId="28" applyFont="1" applyBorder="1" applyAlignment="1">
      <alignment horizontal="left" vertical="top" wrapText="1"/>
    </xf>
    <xf numFmtId="0" fontId="18" fillId="0" borderId="26" xfId="28" applyFont="1" applyBorder="1" applyAlignment="1">
      <alignment horizontal="center" vertical="center" wrapText="1"/>
    </xf>
    <xf numFmtId="0" fontId="18" fillId="0" borderId="17" xfId="28" applyFont="1" applyBorder="1" applyAlignment="1">
      <alignment horizontal="center" vertical="center" wrapText="1"/>
    </xf>
    <xf numFmtId="0" fontId="18" fillId="0" borderId="28" xfId="28" applyFont="1" applyBorder="1" applyAlignment="1">
      <alignment horizontal="center" vertical="center" wrapText="1"/>
    </xf>
    <xf numFmtId="0" fontId="3" fillId="0" borderId="35" xfId="28" applyFont="1" applyBorder="1" applyAlignment="1">
      <alignment horizontal="center" vertical="center"/>
    </xf>
    <xf numFmtId="0" fontId="3" fillId="0" borderId="58" xfId="28" applyFont="1" applyBorder="1" applyAlignment="1">
      <alignment horizontal="center" vertical="center"/>
    </xf>
    <xf numFmtId="0" fontId="3" fillId="0" borderId="60" xfId="28" applyFont="1" applyBorder="1" applyAlignment="1">
      <alignment horizontal="center" vertical="center"/>
    </xf>
    <xf numFmtId="0" fontId="12" fillId="0" borderId="0" xfId="28" applyFont="1" applyAlignment="1">
      <alignment horizontal="center"/>
    </xf>
    <xf numFmtId="173" fontId="3" fillId="12" borderId="4" xfId="2" applyNumberFormat="1" applyFont="1" applyFill="1" applyBorder="1" applyAlignment="1">
      <alignment horizontal="center" wrapText="1"/>
    </xf>
    <xf numFmtId="1" fontId="3" fillId="12" borderId="4" xfId="2" applyNumberFormat="1" applyFont="1" applyFill="1" applyBorder="1" applyAlignment="1">
      <alignment wrapText="1"/>
    </xf>
    <xf numFmtId="0" fontId="30" fillId="12" borderId="0" xfId="0" applyFont="1" applyFill="1" applyAlignment="1">
      <alignment horizontal="center" vertical="center" wrapText="1"/>
    </xf>
  </cellXfs>
  <cellStyles count="34">
    <cellStyle name="$1000s (0)" xfId="1" xr:uid="{00000000-0005-0000-0000-000000000000}"/>
    <cellStyle name="%" xfId="2" xr:uid="{00000000-0005-0000-0000-000001000000}"/>
    <cellStyle name="% 2" xfId="28" xr:uid="{00000000-0005-0000-0000-000002000000}"/>
    <cellStyle name="1000s (0)" xfId="3" xr:uid="{00000000-0005-0000-0000-000003000000}"/>
    <cellStyle name="ColBlue" xfId="4" xr:uid="{00000000-0005-0000-0000-000004000000}"/>
    <cellStyle name="ColGreen" xfId="5" xr:uid="{00000000-0005-0000-0000-000005000000}"/>
    <cellStyle name="ColRed" xfId="6" xr:uid="{00000000-0005-0000-0000-000006000000}"/>
    <cellStyle name="Comma" xfId="7" builtinId="3"/>
    <cellStyle name="Comma  - Style1" xfId="8" xr:uid="{00000000-0005-0000-0000-000008000000}"/>
    <cellStyle name="Comma  - Style2" xfId="9" xr:uid="{00000000-0005-0000-0000-000009000000}"/>
    <cellStyle name="Comma  - Style3" xfId="10" xr:uid="{00000000-0005-0000-0000-00000A000000}"/>
    <cellStyle name="Comma  - Style4" xfId="11" xr:uid="{00000000-0005-0000-0000-00000B000000}"/>
    <cellStyle name="Comma  - Style5" xfId="12" xr:uid="{00000000-0005-0000-0000-00000C000000}"/>
    <cellStyle name="Comma  - Style6" xfId="13" xr:uid="{00000000-0005-0000-0000-00000D000000}"/>
    <cellStyle name="Comma  - Style7" xfId="14" xr:uid="{00000000-0005-0000-0000-00000E000000}"/>
    <cellStyle name="Comma  - Style8" xfId="15" xr:uid="{00000000-0005-0000-0000-00000F000000}"/>
    <cellStyle name="Comma (1)" xfId="16" xr:uid="{00000000-0005-0000-0000-000010000000}"/>
    <cellStyle name="Comma (2)" xfId="17" xr:uid="{00000000-0005-0000-0000-000011000000}"/>
    <cellStyle name="Comma 2" xfId="29" xr:uid="{00000000-0005-0000-0000-000012000000}"/>
    <cellStyle name="Comma 3" xfId="32" xr:uid="{00000000-0005-0000-0000-000013000000}"/>
    <cellStyle name="Currency" xfId="18" builtinId="4"/>
    <cellStyle name="Currency (0)" xfId="19" xr:uid="{00000000-0005-0000-0000-000015000000}"/>
    <cellStyle name="Currency (2)" xfId="20" xr:uid="{00000000-0005-0000-0000-000016000000}"/>
    <cellStyle name="Currency 2" xfId="33" xr:uid="{00000000-0005-0000-0000-000017000000}"/>
    <cellStyle name="Normal" xfId="0" builtinId="0"/>
    <cellStyle name="Normal - Style1" xfId="21" xr:uid="{00000000-0005-0000-0000-000019000000}"/>
    <cellStyle name="Normal 2" xfId="27" xr:uid="{00000000-0005-0000-0000-00001A000000}"/>
    <cellStyle name="Normal 2 4" xfId="31" xr:uid="{00000000-0005-0000-0000-00001B000000}"/>
    <cellStyle name="Normal 3" xfId="30" xr:uid="{00000000-0005-0000-0000-00001C000000}"/>
    <cellStyle name="Not_Excession" xfId="22" xr:uid="{00000000-0005-0000-0000-00001D000000}"/>
    <cellStyle name="Percent" xfId="23" builtinId="5"/>
    <cellStyle name="Percent (1)" xfId="24" xr:uid="{00000000-0005-0000-0000-00001F000000}"/>
    <cellStyle name="Percent (2)" xfId="25" xr:uid="{00000000-0005-0000-0000-000020000000}"/>
    <cellStyle name="percentage" xfId="26" xr:uid="{00000000-0005-0000-0000-00002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17497B"/>
      <rgbColor rgb="00FFFF00"/>
      <rgbColor rgb="00CA8095"/>
      <rgbColor rgb="00B3CF87"/>
      <rgbColor rgb="00641404"/>
      <rgbColor rgb="00808A00"/>
      <rgbColor rgb="00254971"/>
      <rgbColor rgb="00767661"/>
      <rgbColor rgb="00841B06"/>
      <rgbColor rgb="00457686"/>
      <rgbColor rgb="00C0C0C0"/>
      <rgbColor rgb="00777777"/>
      <rgbColor rgb="003A7C3C"/>
      <rgbColor rgb="0017497B"/>
      <rgbColor rgb="00AFBC36"/>
      <rgbColor rgb="00FFC425"/>
      <rgbColor rgb="00767661"/>
      <rgbColor rgb="00DFE1CE"/>
      <rgbColor rgb="00CA290A"/>
      <rgbColor rgb="003B75B6"/>
      <rgbColor rgb="00515800"/>
      <rgbColor rgb="00B3CF87"/>
      <rgbColor rgb="00447686"/>
      <rgbColor rgb="00A70240"/>
      <rgbColor rgb="009DB6D1"/>
      <rgbColor rgb="00CCA000"/>
      <rgbColor rgb="00641404"/>
      <rgbColor rgb="00E1E8A0"/>
      <rgbColor rgb="003B75B6"/>
      <rgbColor rgb="00DFE1CE"/>
      <rgbColor rgb="00CDDB77"/>
      <rgbColor rgb="00E1E8A0"/>
      <rgbColor rgb="009DB6D1"/>
      <rgbColor rgb="00E6C4CE"/>
      <rgbColor rgb="00BC607A"/>
      <rgbColor rgb="00FFDC5B"/>
      <rgbColor rgb="003366FF"/>
      <rgbColor rgb="007194BB"/>
      <rgbColor rgb="00AFBC36"/>
      <rgbColor rgb="00FFC425"/>
      <rgbColor rgb="00CCA000"/>
      <rgbColor rgb="00CA290A"/>
      <rgbColor rgb="003A626E"/>
      <rgbColor rgb="00969696"/>
      <rgbColor rgb="002B4953"/>
      <rgbColor rgb="0083AA44"/>
      <rgbColor rgb="00515800"/>
      <rgbColor rgb="003A7C3C"/>
      <rgbColor rgb="0078022F"/>
      <rgbColor rgb="00A70240"/>
      <rgbColor rgb="000F365D"/>
      <rgbColor rgb="005F5F5F"/>
    </indexedColors>
    <mruColors>
      <color rgb="FF00FFFF"/>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iff"/></Relationships>
</file>

<file path=xl/drawings/drawing1.xml><?xml version="1.0" encoding="utf-8"?>
<xdr:wsDr xmlns:xdr="http://schemas.openxmlformats.org/drawingml/2006/spreadsheetDrawing" xmlns:a="http://schemas.openxmlformats.org/drawingml/2006/main">
  <xdr:twoCellAnchor editAs="oneCell">
    <xdr:from>
      <xdr:col>5</xdr:col>
      <xdr:colOff>219075</xdr:colOff>
      <xdr:row>5</xdr:row>
      <xdr:rowOff>38100</xdr:rowOff>
    </xdr:from>
    <xdr:to>
      <xdr:col>10</xdr:col>
      <xdr:colOff>243180</xdr:colOff>
      <xdr:row>11</xdr:row>
      <xdr:rowOff>85725</xdr:rowOff>
    </xdr:to>
    <xdr:pic>
      <xdr:nvPicPr>
        <xdr:cNvPr id="3" name="Picture 2">
          <a:extLst>
            <a:ext uri="{FF2B5EF4-FFF2-40B4-BE49-F238E27FC236}">
              <a16:creationId xmlns:a16="http://schemas.microsoft.com/office/drawing/2014/main" id="{85AC6F60-7399-4948-97C5-46288228165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52675" y="914400"/>
          <a:ext cx="2691105" cy="10763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P31"/>
  <sheetViews>
    <sheetView showGridLines="0" tabSelected="1" zoomScale="115" zoomScaleNormal="115" workbookViewId="0">
      <selection activeCell="K15" sqref="K15"/>
    </sheetView>
  </sheetViews>
  <sheetFormatPr defaultColWidth="9.33203125" defaultRowHeight="13.8"/>
  <cols>
    <col min="1" max="1" width="5.33203125" style="29" customWidth="1"/>
    <col min="2" max="2" width="4" style="29" customWidth="1"/>
    <col min="3" max="14" width="9.33203125" style="29"/>
    <col min="15" max="15" width="1.33203125" style="29" customWidth="1"/>
    <col min="16" max="16" width="2.33203125" style="29" customWidth="1"/>
    <col min="17" max="17" width="6.109375" style="29" customWidth="1"/>
    <col min="18" max="16384" width="9.33203125" style="29"/>
  </cols>
  <sheetData>
    <row r="2" spans="2:16" ht="14.4" thickBot="1"/>
    <row r="3" spans="2:16">
      <c r="B3" s="30"/>
      <c r="C3" s="31"/>
      <c r="D3" s="31"/>
      <c r="E3" s="31"/>
      <c r="F3" s="31"/>
      <c r="G3" s="31"/>
      <c r="H3" s="31"/>
      <c r="I3" s="31"/>
      <c r="J3" s="31"/>
      <c r="K3" s="31"/>
      <c r="L3" s="31"/>
      <c r="M3" s="31"/>
      <c r="N3" s="31"/>
      <c r="O3" s="31"/>
      <c r="P3" s="32"/>
    </row>
    <row r="4" spans="2:16" s="33" customFormat="1" ht="14.4">
      <c r="B4" s="135"/>
      <c r="C4" s="136" t="s">
        <v>0</v>
      </c>
      <c r="D4" s="136"/>
      <c r="E4" s="136"/>
      <c r="F4" s="136"/>
      <c r="G4" s="136"/>
      <c r="H4" s="136"/>
      <c r="I4" s="136"/>
      <c r="J4" s="136"/>
      <c r="K4" s="136"/>
      <c r="L4" s="136"/>
      <c r="M4" s="136"/>
      <c r="N4" s="137" t="s">
        <v>1</v>
      </c>
      <c r="P4" s="34"/>
    </row>
    <row r="5" spans="2:16">
      <c r="B5" s="35"/>
      <c r="P5" s="36"/>
    </row>
    <row r="6" spans="2:16">
      <c r="B6" s="35"/>
      <c r="P6" s="36"/>
    </row>
    <row r="7" spans="2:16">
      <c r="B7" s="35"/>
      <c r="P7" s="36"/>
    </row>
    <row r="8" spans="2:16">
      <c r="B8" s="35"/>
      <c r="P8" s="36"/>
    </row>
    <row r="9" spans="2:16">
      <c r="B9" s="35"/>
      <c r="P9" s="36"/>
    </row>
    <row r="10" spans="2:16">
      <c r="B10" s="35"/>
      <c r="P10" s="36"/>
    </row>
    <row r="11" spans="2:16">
      <c r="B11" s="35"/>
      <c r="P11" s="36"/>
    </row>
    <row r="12" spans="2:16">
      <c r="B12" s="35"/>
      <c r="P12" s="36"/>
    </row>
    <row r="13" spans="2:16" ht="14.4" thickBot="1">
      <c r="B13" s="35"/>
      <c r="P13" s="36"/>
    </row>
    <row r="14" spans="2:16" ht="12.75" customHeight="1">
      <c r="B14" s="35"/>
      <c r="C14" s="138"/>
      <c r="D14" s="139"/>
      <c r="E14" s="139"/>
      <c r="F14" s="139"/>
      <c r="G14" s="139"/>
      <c r="H14" s="139"/>
      <c r="I14" s="139"/>
      <c r="J14" s="139"/>
      <c r="K14" s="139"/>
      <c r="L14" s="139"/>
      <c r="M14" s="139"/>
      <c r="N14" s="140"/>
      <c r="P14" s="36"/>
    </row>
    <row r="15" spans="2:16" ht="12.75" customHeight="1">
      <c r="B15" s="35"/>
      <c r="C15" s="141"/>
      <c r="D15" s="142"/>
      <c r="E15" s="142"/>
      <c r="F15" s="142"/>
      <c r="G15" s="142"/>
      <c r="H15" s="142"/>
      <c r="I15" s="142"/>
      <c r="J15" s="142"/>
      <c r="K15" s="142"/>
      <c r="L15" s="142"/>
      <c r="M15" s="142"/>
      <c r="N15" s="143"/>
      <c r="P15" s="36"/>
    </row>
    <row r="16" spans="2:16" ht="12.75" customHeight="1">
      <c r="B16" s="35"/>
      <c r="C16" s="204" t="s">
        <v>2</v>
      </c>
      <c r="D16" s="205"/>
      <c r="E16" s="205"/>
      <c r="F16" s="205"/>
      <c r="G16" s="205"/>
      <c r="H16" s="205"/>
      <c r="I16" s="205"/>
      <c r="J16" s="205"/>
      <c r="K16" s="205"/>
      <c r="L16" s="205"/>
      <c r="M16" s="205"/>
      <c r="N16" s="206"/>
      <c r="P16" s="36"/>
    </row>
    <row r="17" spans="2:16" ht="18">
      <c r="B17" s="35"/>
      <c r="C17" s="204" t="s">
        <v>3</v>
      </c>
      <c r="D17" s="205"/>
      <c r="E17" s="205"/>
      <c r="F17" s="205"/>
      <c r="G17" s="205"/>
      <c r="H17" s="205"/>
      <c r="I17" s="205"/>
      <c r="J17" s="205"/>
      <c r="K17" s="205"/>
      <c r="L17" s="205"/>
      <c r="M17" s="205"/>
      <c r="N17" s="206"/>
      <c r="P17" s="36"/>
    </row>
    <row r="18" spans="2:16" ht="12.75" customHeight="1">
      <c r="B18" s="35"/>
      <c r="C18" s="204"/>
      <c r="D18" s="205"/>
      <c r="E18" s="205"/>
      <c r="F18" s="205"/>
      <c r="G18" s="205"/>
      <c r="H18" s="205"/>
      <c r="I18" s="205"/>
      <c r="J18" s="205"/>
      <c r="K18" s="205"/>
      <c r="L18" s="205"/>
      <c r="M18" s="205"/>
      <c r="N18" s="206"/>
      <c r="P18" s="36"/>
    </row>
    <row r="19" spans="2:16" ht="12.75" customHeight="1">
      <c r="B19" s="35"/>
      <c r="C19" s="141"/>
      <c r="D19" s="142"/>
      <c r="E19" s="142"/>
      <c r="F19" s="142"/>
      <c r="G19" s="280" t="s">
        <v>176</v>
      </c>
      <c r="H19" s="280"/>
      <c r="I19" s="280"/>
      <c r="J19" s="280"/>
      <c r="K19" s="142"/>
      <c r="L19" s="142"/>
      <c r="M19" s="142"/>
      <c r="N19" s="143"/>
      <c r="P19" s="36"/>
    </row>
    <row r="20" spans="2:16" ht="12.75" customHeight="1">
      <c r="B20" s="35"/>
      <c r="C20" s="141"/>
      <c r="D20" s="142"/>
      <c r="E20" s="142"/>
      <c r="F20" s="142"/>
      <c r="G20" s="142"/>
      <c r="H20" s="142"/>
      <c r="I20" s="142"/>
      <c r="J20" s="142"/>
      <c r="K20" s="142"/>
      <c r="L20" s="142"/>
      <c r="M20" s="142"/>
      <c r="N20" s="143"/>
      <c r="P20" s="36"/>
    </row>
    <row r="21" spans="2:16" ht="12.75" customHeight="1">
      <c r="B21" s="35"/>
      <c r="C21" s="141"/>
      <c r="D21" s="142"/>
      <c r="E21" s="142"/>
      <c r="F21" s="142"/>
      <c r="G21" s="142"/>
      <c r="H21" s="142"/>
      <c r="I21" s="142"/>
      <c r="J21" s="142"/>
      <c r="K21" s="142"/>
      <c r="L21" s="142"/>
      <c r="M21" s="142"/>
      <c r="N21" s="143"/>
      <c r="P21" s="36"/>
    </row>
    <row r="22" spans="2:16" ht="18" customHeight="1">
      <c r="B22" s="35"/>
      <c r="C22" s="204" t="s">
        <v>0</v>
      </c>
      <c r="D22" s="205"/>
      <c r="E22" s="205"/>
      <c r="F22" s="205"/>
      <c r="G22" s="205"/>
      <c r="H22" s="205"/>
      <c r="I22" s="205"/>
      <c r="J22" s="205"/>
      <c r="K22" s="205"/>
      <c r="L22" s="205"/>
      <c r="M22" s="205"/>
      <c r="N22" s="206"/>
      <c r="P22" s="36"/>
    </row>
    <row r="23" spans="2:16" ht="13.65" customHeight="1" thickBot="1">
      <c r="B23" s="35"/>
      <c r="C23" s="144"/>
      <c r="D23" s="145"/>
      <c r="E23" s="145"/>
      <c r="F23" s="145"/>
      <c r="G23" s="145"/>
      <c r="H23" s="145"/>
      <c r="I23" s="145"/>
      <c r="J23" s="145"/>
      <c r="K23" s="145"/>
      <c r="L23" s="145"/>
      <c r="M23" s="145"/>
      <c r="N23" s="146"/>
      <c r="P23" s="36"/>
    </row>
    <row r="24" spans="2:16">
      <c r="B24" s="35"/>
      <c r="P24" s="36"/>
    </row>
    <row r="25" spans="2:16" ht="15.6">
      <c r="B25" s="35"/>
      <c r="C25" s="207" t="s">
        <v>4</v>
      </c>
      <c r="D25" s="207"/>
      <c r="E25" s="207"/>
      <c r="F25" s="207"/>
      <c r="G25" s="207"/>
      <c r="H25" s="207"/>
      <c r="I25" s="207"/>
      <c r="J25" s="207"/>
      <c r="K25" s="207"/>
      <c r="L25" s="207"/>
      <c r="M25" s="207"/>
      <c r="N25" s="207"/>
      <c r="P25" s="36"/>
    </row>
    <row r="26" spans="2:16" ht="15.6">
      <c r="B26" s="35"/>
      <c r="C26" s="202" t="s">
        <v>5</v>
      </c>
      <c r="D26" s="202"/>
      <c r="E26" s="202"/>
      <c r="F26" s="202"/>
      <c r="G26" s="202"/>
      <c r="H26" s="202"/>
      <c r="I26" s="202"/>
      <c r="J26" s="202"/>
      <c r="K26" s="202"/>
      <c r="L26" s="202"/>
      <c r="M26" s="202"/>
      <c r="N26" s="202"/>
      <c r="P26" s="36"/>
    </row>
    <row r="27" spans="2:16" ht="15.6">
      <c r="B27" s="35"/>
      <c r="C27" s="202" t="s">
        <v>6</v>
      </c>
      <c r="D27" s="202"/>
      <c r="E27" s="202"/>
      <c r="F27" s="202"/>
      <c r="G27" s="202"/>
      <c r="H27" s="202"/>
      <c r="I27" s="202"/>
      <c r="J27" s="202"/>
      <c r="K27" s="202"/>
      <c r="L27" s="202"/>
      <c r="M27" s="202"/>
      <c r="N27" s="202"/>
      <c r="P27" s="36"/>
    </row>
    <row r="28" spans="2:16" ht="15.6">
      <c r="B28" s="35"/>
      <c r="C28" s="147"/>
      <c r="D28" s="147"/>
      <c r="E28" s="147"/>
      <c r="F28" s="147"/>
      <c r="G28" s="147"/>
      <c r="H28" s="147"/>
      <c r="I28" s="147"/>
      <c r="J28" s="147"/>
      <c r="K28" s="147"/>
      <c r="L28" s="147"/>
      <c r="M28" s="147"/>
      <c r="N28" s="147"/>
      <c r="P28" s="36"/>
    </row>
    <row r="29" spans="2:16" ht="15.6">
      <c r="B29" s="35"/>
      <c r="C29" s="203" t="s">
        <v>7</v>
      </c>
      <c r="D29" s="203"/>
      <c r="E29" s="203"/>
      <c r="F29" s="203"/>
      <c r="G29" s="203"/>
      <c r="H29" s="203"/>
      <c r="I29" s="203"/>
      <c r="J29" s="203"/>
      <c r="K29" s="203"/>
      <c r="L29" s="203"/>
      <c r="M29" s="203"/>
      <c r="N29" s="203"/>
      <c r="P29" s="36"/>
    </row>
    <row r="30" spans="2:16" ht="15.6">
      <c r="B30" s="35"/>
      <c r="C30" s="203" t="s">
        <v>8</v>
      </c>
      <c r="D30" s="203"/>
      <c r="E30" s="203"/>
      <c r="F30" s="203"/>
      <c r="G30" s="203"/>
      <c r="H30" s="203"/>
      <c r="I30" s="203"/>
      <c r="J30" s="203"/>
      <c r="K30" s="203"/>
      <c r="L30" s="203"/>
      <c r="M30" s="203"/>
      <c r="N30" s="203"/>
      <c r="P30" s="36"/>
    </row>
    <row r="31" spans="2:16" ht="14.4" thickBot="1">
      <c r="B31" s="37"/>
      <c r="C31" s="38"/>
      <c r="D31" s="38"/>
      <c r="E31" s="38"/>
      <c r="F31" s="38"/>
      <c r="G31" s="38"/>
      <c r="H31" s="38"/>
      <c r="I31" s="38"/>
      <c r="J31" s="38"/>
      <c r="K31" s="38"/>
      <c r="L31" s="38"/>
      <c r="M31" s="38"/>
      <c r="N31" s="38"/>
      <c r="O31" s="38"/>
      <c r="P31" s="39"/>
    </row>
  </sheetData>
  <mergeCells count="10">
    <mergeCell ref="C26:N26"/>
    <mergeCell ref="C27:N27"/>
    <mergeCell ref="C29:N29"/>
    <mergeCell ref="C30:N30"/>
    <mergeCell ref="C16:N16"/>
    <mergeCell ref="C17:N17"/>
    <mergeCell ref="C18:N18"/>
    <mergeCell ref="C22:N22"/>
    <mergeCell ref="C25:N25"/>
    <mergeCell ref="G19:J19"/>
  </mergeCells>
  <phoneticPr fontId="11" type="noConversion"/>
  <pageMargins left="0.7" right="0.7" top="0.75" bottom="0.75" header="0.3" footer="0.3"/>
  <pageSetup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2060"/>
  </sheetPr>
  <dimension ref="B2:P106"/>
  <sheetViews>
    <sheetView showGridLines="0" zoomScale="90" zoomScaleNormal="90" zoomScalePageLayoutView="80" workbookViewId="0"/>
  </sheetViews>
  <sheetFormatPr defaultColWidth="9.33203125" defaultRowHeight="13.2"/>
  <cols>
    <col min="1" max="1" width="3.109375" style="4" customWidth="1"/>
    <col min="2" max="3" width="4.6640625" style="4" customWidth="1"/>
    <col min="4" max="4" width="54.109375" style="4" customWidth="1"/>
    <col min="5" max="5" width="20.6640625" style="4" customWidth="1"/>
    <col min="6" max="6" width="6.33203125" style="4" customWidth="1"/>
    <col min="7" max="8" width="12.6640625" style="4" customWidth="1"/>
    <col min="9" max="9" width="43.6640625" style="4" bestFit="1" customWidth="1"/>
    <col min="10" max="12" width="12.6640625" style="4" customWidth="1"/>
    <col min="13" max="14" width="9.33203125" style="4"/>
    <col min="15" max="15" width="12" style="4" customWidth="1"/>
    <col min="16" max="16384" width="9.33203125" style="4"/>
  </cols>
  <sheetData>
    <row r="2" spans="2:13" s="52" customFormat="1" ht="24.6">
      <c r="B2" s="59" t="s">
        <v>9</v>
      </c>
    </row>
    <row r="3" spans="2:13" s="52" customFormat="1" ht="17.399999999999999" customHeight="1">
      <c r="B3" s="59"/>
    </row>
    <row r="4" spans="2:13" ht="38.25" customHeight="1">
      <c r="B4" s="210" t="s">
        <v>10</v>
      </c>
      <c r="C4" s="210"/>
      <c r="D4" s="210"/>
      <c r="E4" s="210"/>
      <c r="F4" s="210"/>
      <c r="G4" s="210"/>
      <c r="H4" s="210"/>
      <c r="I4" s="210"/>
      <c r="J4" s="210"/>
      <c r="K4" s="210"/>
      <c r="L4" s="210"/>
      <c r="M4" s="1"/>
    </row>
    <row r="5" spans="2:13" ht="17.399999999999999">
      <c r="B5" s="1"/>
      <c r="C5" s="2"/>
      <c r="D5" s="3"/>
      <c r="E5" s="20"/>
      <c r="F5" s="20"/>
      <c r="G5" s="20"/>
      <c r="H5" s="20"/>
      <c r="I5" s="20"/>
      <c r="J5" s="20"/>
      <c r="K5" s="1"/>
      <c r="L5" s="1"/>
      <c r="M5" s="1"/>
    </row>
    <row r="6" spans="2:13">
      <c r="B6" s="210" t="s">
        <v>11</v>
      </c>
      <c r="C6" s="210"/>
      <c r="D6" s="210"/>
      <c r="E6" s="210"/>
      <c r="F6" s="210"/>
      <c r="G6" s="210"/>
      <c r="H6" s="210"/>
      <c r="I6" s="210"/>
      <c r="J6" s="210"/>
      <c r="K6" s="210"/>
      <c r="L6" s="210"/>
      <c r="M6" s="20"/>
    </row>
    <row r="7" spans="2:13" ht="17.399999999999999" customHeight="1">
      <c r="B7" s="215" t="s">
        <v>12</v>
      </c>
      <c r="C7" s="215"/>
      <c r="D7" s="215"/>
      <c r="E7" s="215"/>
      <c r="F7" s="215"/>
      <c r="G7" s="215"/>
      <c r="H7" s="215"/>
      <c r="I7" s="215"/>
      <c r="J7" s="215"/>
      <c r="K7" s="215"/>
      <c r="L7" s="215"/>
      <c r="M7" s="20"/>
    </row>
    <row r="8" spans="2:13" ht="27.75" customHeight="1">
      <c r="B8" s="211" t="s">
        <v>13</v>
      </c>
      <c r="C8" s="214"/>
      <c r="D8" s="214"/>
      <c r="E8" s="214"/>
      <c r="F8" s="214"/>
      <c r="G8" s="214"/>
      <c r="H8" s="214"/>
      <c r="I8" s="214"/>
      <c r="J8" s="214"/>
      <c r="K8" s="214"/>
      <c r="L8" s="214"/>
      <c r="M8" s="20"/>
    </row>
    <row r="9" spans="2:13" ht="27.75" customHeight="1">
      <c r="B9" s="211" t="s">
        <v>14</v>
      </c>
      <c r="C9" s="214"/>
      <c r="D9" s="214"/>
      <c r="E9" s="214"/>
      <c r="F9" s="214"/>
      <c r="G9" s="214"/>
      <c r="H9" s="214"/>
      <c r="I9" s="214"/>
      <c r="J9" s="214"/>
      <c r="K9" s="214"/>
      <c r="L9" s="214"/>
      <c r="M9" s="20"/>
    </row>
    <row r="10" spans="2:13" ht="30.45" customHeight="1">
      <c r="B10" s="211" t="s">
        <v>15</v>
      </c>
      <c r="C10" s="214"/>
      <c r="D10" s="214"/>
      <c r="E10" s="214"/>
      <c r="F10" s="214"/>
      <c r="G10" s="214"/>
      <c r="H10" s="214"/>
      <c r="I10" s="214"/>
      <c r="J10" s="214"/>
      <c r="K10" s="214"/>
      <c r="L10" s="214"/>
      <c r="M10" s="20"/>
    </row>
    <row r="11" spans="2:13" ht="43.2" customHeight="1">
      <c r="B11" s="211" t="s">
        <v>16</v>
      </c>
      <c r="C11" s="211"/>
      <c r="D11" s="211"/>
      <c r="E11" s="211"/>
      <c r="F11" s="211"/>
      <c r="G11" s="211"/>
      <c r="H11" s="211"/>
      <c r="I11" s="211"/>
      <c r="J11" s="211"/>
      <c r="K11" s="211"/>
      <c r="L11" s="211"/>
      <c r="M11" s="20"/>
    </row>
    <row r="12" spans="2:13" ht="17.399999999999999">
      <c r="B12" s="11"/>
      <c r="C12" s="2"/>
      <c r="D12" s="3"/>
      <c r="E12" s="20"/>
      <c r="F12" s="20"/>
      <c r="G12" s="20"/>
      <c r="H12" s="20"/>
      <c r="I12" s="20"/>
      <c r="J12" s="20"/>
      <c r="K12" s="20"/>
      <c r="L12" s="20"/>
      <c r="M12" s="20"/>
    </row>
    <row r="13" spans="2:13" ht="36" customHeight="1">
      <c r="B13" s="210" t="s">
        <v>17</v>
      </c>
      <c r="C13" s="210"/>
      <c r="D13" s="210"/>
      <c r="E13" s="210"/>
      <c r="F13" s="210"/>
      <c r="G13" s="210"/>
      <c r="H13" s="210"/>
      <c r="I13" s="210"/>
      <c r="J13" s="210"/>
      <c r="K13" s="210"/>
      <c r="L13" s="210"/>
      <c r="M13" s="20"/>
    </row>
    <row r="14" spans="2:13" ht="59.4" customHeight="1">
      <c r="B14" s="211" t="s">
        <v>18</v>
      </c>
      <c r="C14" s="211"/>
      <c r="D14" s="211"/>
      <c r="E14" s="211"/>
      <c r="F14" s="211"/>
      <c r="G14" s="211"/>
      <c r="H14" s="211"/>
      <c r="I14" s="211"/>
      <c r="J14" s="211"/>
      <c r="K14" s="211"/>
      <c r="L14" s="211"/>
      <c r="M14" s="20"/>
    </row>
    <row r="15" spans="2:13" ht="17.399999999999999">
      <c r="B15" s="11"/>
      <c r="C15" s="2"/>
      <c r="D15" s="3"/>
      <c r="E15" s="20"/>
      <c r="F15" s="20"/>
      <c r="G15" s="20"/>
      <c r="H15" s="20"/>
      <c r="I15" s="20"/>
      <c r="J15" s="20"/>
      <c r="K15" s="20"/>
      <c r="L15" s="20"/>
      <c r="M15" s="20"/>
    </row>
    <row r="16" spans="2:13" ht="17.399999999999999">
      <c r="B16" s="61" t="s">
        <v>19</v>
      </c>
      <c r="C16" s="2"/>
      <c r="D16" s="3"/>
      <c r="E16" s="20"/>
      <c r="F16" s="20"/>
      <c r="G16" s="20"/>
      <c r="H16" s="20"/>
      <c r="I16" s="20"/>
      <c r="J16" s="20"/>
      <c r="K16" s="20"/>
      <c r="L16" s="20"/>
      <c r="M16" s="20"/>
    </row>
    <row r="17" spans="2:16" ht="17.399999999999999">
      <c r="B17" s="1" t="s">
        <v>20</v>
      </c>
      <c r="C17" s="2"/>
      <c r="D17" s="3"/>
      <c r="E17" s="20"/>
      <c r="F17" s="20"/>
      <c r="G17" s="20"/>
      <c r="H17" s="20"/>
      <c r="I17" s="20"/>
      <c r="J17" s="20"/>
      <c r="K17" s="20"/>
      <c r="L17" s="20"/>
      <c r="M17" s="20"/>
      <c r="N17" s="1"/>
      <c r="O17" s="1"/>
      <c r="P17" s="1"/>
    </row>
    <row r="18" spans="2:16" ht="17.399999999999999">
      <c r="B18" s="1"/>
      <c r="C18" s="2"/>
      <c r="D18" s="3"/>
      <c r="E18" s="20"/>
      <c r="F18" s="20"/>
      <c r="G18" s="20"/>
      <c r="H18" s="20"/>
      <c r="I18" s="20"/>
      <c r="J18" s="20"/>
      <c r="K18" s="20"/>
      <c r="L18" s="20"/>
      <c r="M18" s="20"/>
      <c r="N18" s="1"/>
      <c r="O18" s="1"/>
      <c r="P18" s="1"/>
    </row>
    <row r="19" spans="2:16" ht="17.399999999999999">
      <c r="B19" s="60" t="s">
        <v>21</v>
      </c>
      <c r="C19" s="2"/>
      <c r="D19" s="3"/>
      <c r="E19" s="20"/>
      <c r="F19" s="20"/>
      <c r="G19" s="60" t="s">
        <v>22</v>
      </c>
      <c r="H19" s="2"/>
      <c r="I19" s="3"/>
      <c r="J19" s="20"/>
      <c r="K19" s="20"/>
      <c r="L19" s="20"/>
      <c r="M19" s="20"/>
      <c r="N19" s="1"/>
      <c r="O19" s="1"/>
      <c r="P19" s="1"/>
    </row>
    <row r="20" spans="2:16" ht="18" thickBot="1">
      <c r="B20" s="11"/>
      <c r="C20" s="2"/>
      <c r="D20" s="3"/>
      <c r="E20" s="20"/>
      <c r="F20" s="20"/>
      <c r="G20" s="11"/>
      <c r="H20" s="2"/>
      <c r="I20" s="3"/>
      <c r="J20" s="20"/>
      <c r="K20" s="20"/>
      <c r="L20" s="20"/>
      <c r="M20" s="1"/>
      <c r="N20" s="1"/>
      <c r="O20" s="1"/>
      <c r="P20" s="1"/>
    </row>
    <row r="21" spans="2:16" ht="32.4" customHeight="1" thickBot="1">
      <c r="B21" s="212" t="s">
        <v>23</v>
      </c>
      <c r="C21" s="213"/>
      <c r="D21" s="213"/>
      <c r="E21" s="54" t="s">
        <v>24</v>
      </c>
      <c r="F21" s="20"/>
      <c r="G21" s="212" t="s">
        <v>23</v>
      </c>
      <c r="H21" s="213"/>
      <c r="I21" s="213"/>
      <c r="J21" s="54" t="s">
        <v>24</v>
      </c>
      <c r="K21" s="20"/>
      <c r="L21" s="20"/>
      <c r="M21" s="1"/>
      <c r="N21" s="1"/>
      <c r="O21" s="1"/>
      <c r="P21" s="1"/>
    </row>
    <row r="22" spans="2:16" ht="14.4" thickBot="1">
      <c r="B22" s="208" t="s">
        <v>25</v>
      </c>
      <c r="C22" s="209"/>
      <c r="D22" s="209"/>
      <c r="E22" s="18"/>
      <c r="F22" s="20"/>
      <c r="G22" s="208" t="s">
        <v>25</v>
      </c>
      <c r="H22" s="209"/>
      <c r="I22" s="209"/>
      <c r="J22" s="18"/>
      <c r="K22" s="20"/>
      <c r="L22" s="20"/>
      <c r="M22" s="1"/>
      <c r="N22" s="1"/>
      <c r="O22" s="1"/>
      <c r="P22" s="1"/>
    </row>
    <row r="23" spans="2:16" ht="14.4" thickBot="1">
      <c r="B23" s="1"/>
      <c r="C23" s="56" t="s">
        <v>26</v>
      </c>
      <c r="D23" s="57"/>
      <c r="E23" s="17"/>
      <c r="F23" s="20"/>
      <c r="G23" s="22"/>
      <c r="H23" s="73" t="s">
        <v>27</v>
      </c>
      <c r="I23" s="74"/>
      <c r="J23" s="16"/>
      <c r="K23" s="20"/>
      <c r="L23" s="20"/>
      <c r="M23" s="1"/>
      <c r="N23" s="1"/>
      <c r="O23" s="1"/>
      <c r="P23" s="1"/>
    </row>
    <row r="24" spans="2:16">
      <c r="B24" s="1"/>
      <c r="C24" s="1"/>
      <c r="D24" s="55" t="s">
        <v>28</v>
      </c>
      <c r="E24" s="99"/>
      <c r="F24" s="20"/>
      <c r="G24" s="22"/>
      <c r="H24" s="75" t="s">
        <v>29</v>
      </c>
      <c r="I24" s="76"/>
      <c r="J24" s="77"/>
      <c r="K24" s="20"/>
      <c r="L24" s="20"/>
      <c r="M24" s="1"/>
      <c r="N24" s="1"/>
      <c r="O24" s="1"/>
      <c r="P24" s="1"/>
    </row>
    <row r="25" spans="2:16">
      <c r="B25" s="1"/>
      <c r="C25" s="1"/>
      <c r="D25" s="55" t="s">
        <v>28</v>
      </c>
      <c r="E25" s="99"/>
      <c r="F25" s="20"/>
      <c r="G25" s="22"/>
      <c r="H25" s="78" t="s">
        <v>30</v>
      </c>
      <c r="I25" s="78"/>
      <c r="J25" s="13"/>
      <c r="K25" s="20"/>
      <c r="L25" s="20"/>
      <c r="M25" s="1"/>
      <c r="N25" s="1"/>
      <c r="O25" s="1"/>
      <c r="P25" s="1"/>
    </row>
    <row r="26" spans="2:16">
      <c r="B26" s="1"/>
      <c r="C26" s="1"/>
      <c r="D26" s="55" t="s">
        <v>28</v>
      </c>
      <c r="E26" s="99"/>
      <c r="F26" s="20"/>
      <c r="G26" s="22"/>
      <c r="H26" s="22"/>
      <c r="I26" s="79" t="s">
        <v>31</v>
      </c>
      <c r="J26" s="80" t="s">
        <v>32</v>
      </c>
      <c r="K26" s="20"/>
      <c r="L26" s="20"/>
      <c r="M26" s="1"/>
      <c r="N26" s="1"/>
      <c r="O26" s="1"/>
      <c r="P26" s="1"/>
    </row>
    <row r="27" spans="2:16">
      <c r="B27" s="1"/>
      <c r="C27" s="1"/>
      <c r="D27" s="55" t="s">
        <v>28</v>
      </c>
      <c r="E27" s="99"/>
      <c r="F27" s="20"/>
      <c r="G27" s="22"/>
      <c r="H27" s="22"/>
      <c r="I27" s="79" t="s">
        <v>33</v>
      </c>
      <c r="J27" s="80" t="s">
        <v>32</v>
      </c>
      <c r="K27" s="1"/>
      <c r="L27" s="1"/>
      <c r="M27" s="1"/>
      <c r="N27" s="1"/>
      <c r="O27" s="1"/>
      <c r="P27" s="1"/>
    </row>
    <row r="28" spans="2:16">
      <c r="B28" s="1"/>
      <c r="C28" s="1"/>
      <c r="D28" s="55" t="s">
        <v>28</v>
      </c>
      <c r="E28" s="99"/>
      <c r="F28" s="20"/>
      <c r="G28" s="22"/>
      <c r="H28" s="22"/>
      <c r="I28" s="81" t="s">
        <v>34</v>
      </c>
      <c r="J28" s="80" t="s">
        <v>32</v>
      </c>
      <c r="K28" s="1"/>
      <c r="L28" s="1"/>
      <c r="M28" s="1"/>
      <c r="N28" s="1"/>
      <c r="O28" s="1"/>
      <c r="P28" s="1"/>
    </row>
    <row r="29" spans="2:16">
      <c r="B29" s="1"/>
      <c r="C29" s="1"/>
      <c r="D29" s="55" t="s">
        <v>28</v>
      </c>
      <c r="E29" s="99"/>
      <c r="F29" s="20"/>
      <c r="G29" s="22"/>
      <c r="H29" s="22"/>
      <c r="I29" s="81" t="s">
        <v>35</v>
      </c>
      <c r="J29" s="80" t="s">
        <v>32</v>
      </c>
      <c r="K29" s="1"/>
      <c r="L29" s="1"/>
      <c r="M29" s="1"/>
      <c r="N29" s="1"/>
      <c r="O29" s="1"/>
      <c r="P29" s="1"/>
    </row>
    <row r="30" spans="2:16">
      <c r="B30" s="1"/>
      <c r="C30" s="1"/>
      <c r="D30" s="55" t="s">
        <v>28</v>
      </c>
      <c r="E30" s="99"/>
      <c r="F30" s="20"/>
      <c r="G30" s="22"/>
      <c r="H30" s="78" t="s">
        <v>36</v>
      </c>
      <c r="I30" s="78"/>
      <c r="J30" s="82"/>
      <c r="K30" s="1"/>
      <c r="L30" s="20"/>
      <c r="M30" s="1"/>
      <c r="N30" s="1"/>
      <c r="O30" s="1"/>
      <c r="P30" s="1"/>
    </row>
    <row r="31" spans="2:16">
      <c r="B31" s="1"/>
      <c r="C31" s="1"/>
      <c r="D31" s="55" t="s">
        <v>28</v>
      </c>
      <c r="E31" s="99"/>
      <c r="F31" s="20"/>
      <c r="G31" s="22"/>
      <c r="H31" s="22"/>
      <c r="I31" s="79" t="s">
        <v>31</v>
      </c>
      <c r="J31" s="80" t="s">
        <v>32</v>
      </c>
      <c r="K31" s="1"/>
      <c r="L31" s="20"/>
      <c r="M31" s="1"/>
      <c r="N31" s="1"/>
      <c r="O31" s="1"/>
      <c r="P31" s="1"/>
    </row>
    <row r="32" spans="2:16">
      <c r="B32" s="1"/>
      <c r="C32" s="1"/>
      <c r="D32" s="55" t="s">
        <v>28</v>
      </c>
      <c r="E32" s="99"/>
      <c r="F32" s="20"/>
      <c r="G32" s="22"/>
      <c r="H32" s="22"/>
      <c r="I32" s="79" t="s">
        <v>33</v>
      </c>
      <c r="J32" s="80" t="s">
        <v>32</v>
      </c>
      <c r="K32" s="1"/>
      <c r="L32" s="20"/>
      <c r="M32" s="1"/>
      <c r="N32" s="1"/>
      <c r="O32" s="1"/>
      <c r="P32" s="1"/>
    </row>
    <row r="33" spans="3:16">
      <c r="C33" s="1"/>
      <c r="D33" s="55" t="s">
        <v>28</v>
      </c>
      <c r="E33" s="99"/>
      <c r="F33" s="20"/>
      <c r="G33" s="22"/>
      <c r="H33" s="22"/>
      <c r="I33" s="81" t="s">
        <v>34</v>
      </c>
      <c r="J33" s="80" t="s">
        <v>32</v>
      </c>
      <c r="K33" s="1"/>
      <c r="L33" s="20"/>
      <c r="M33" s="1"/>
      <c r="N33" s="1"/>
      <c r="O33" s="1"/>
      <c r="P33" s="1"/>
    </row>
    <row r="34" spans="3:16">
      <c r="C34" s="1"/>
      <c r="D34" s="1"/>
      <c r="E34" s="1"/>
      <c r="F34" s="20"/>
      <c r="G34" s="22"/>
      <c r="H34" s="22"/>
      <c r="I34" s="81" t="s">
        <v>35</v>
      </c>
      <c r="J34" s="80" t="s">
        <v>32</v>
      </c>
      <c r="K34" s="20"/>
      <c r="L34" s="20"/>
      <c r="M34" s="1"/>
      <c r="N34" s="1"/>
      <c r="O34" s="1"/>
      <c r="P34" s="1"/>
    </row>
    <row r="35" spans="3:16" ht="13.8" thickBot="1">
      <c r="C35" s="1"/>
      <c r="D35" s="1"/>
      <c r="E35" s="1"/>
      <c r="F35" s="20"/>
      <c r="G35" s="22"/>
      <c r="H35" s="78" t="s">
        <v>37</v>
      </c>
      <c r="I35" s="78"/>
      <c r="J35" s="82"/>
      <c r="K35" s="20"/>
      <c r="L35" s="20"/>
      <c r="M35" s="1"/>
      <c r="N35" s="1"/>
      <c r="O35" s="1"/>
      <c r="P35" s="1"/>
    </row>
    <row r="36" spans="3:16" ht="14.4" thickBot="1">
      <c r="C36" s="56" t="s">
        <v>26</v>
      </c>
      <c r="D36" s="57"/>
      <c r="E36" s="17"/>
      <c r="F36" s="20"/>
      <c r="G36" s="22"/>
      <c r="H36" s="22"/>
      <c r="I36" s="79" t="s">
        <v>31</v>
      </c>
      <c r="J36" s="80" t="s">
        <v>32</v>
      </c>
      <c r="K36" s="20"/>
      <c r="L36" s="20"/>
      <c r="M36" s="1"/>
      <c r="N36" s="1"/>
      <c r="O36" s="1"/>
      <c r="P36" s="1"/>
    </row>
    <row r="37" spans="3:16">
      <c r="C37" s="1"/>
      <c r="D37" s="55" t="s">
        <v>28</v>
      </c>
      <c r="E37" s="99"/>
      <c r="F37" s="20"/>
      <c r="G37" s="22"/>
      <c r="H37" s="22"/>
      <c r="I37" s="79" t="s">
        <v>33</v>
      </c>
      <c r="J37" s="80" t="s">
        <v>32</v>
      </c>
      <c r="K37" s="20"/>
      <c r="L37" s="20"/>
      <c r="M37" s="1"/>
      <c r="N37" s="1"/>
      <c r="O37" s="1"/>
      <c r="P37" s="1"/>
    </row>
    <row r="38" spans="3:16">
      <c r="C38" s="1"/>
      <c r="D38" s="55" t="s">
        <v>28</v>
      </c>
      <c r="E38" s="99"/>
      <c r="F38" s="20"/>
      <c r="G38" s="22"/>
      <c r="H38" s="22"/>
      <c r="I38" s="81" t="s">
        <v>34</v>
      </c>
      <c r="J38" s="80" t="s">
        <v>32</v>
      </c>
      <c r="K38" s="20"/>
      <c r="L38" s="20"/>
      <c r="M38" s="1"/>
      <c r="N38" s="1"/>
      <c r="O38" s="1"/>
      <c r="P38" s="1"/>
    </row>
    <row r="39" spans="3:16" ht="13.8" thickBot="1">
      <c r="C39" s="1"/>
      <c r="D39" s="55" t="s">
        <v>28</v>
      </c>
      <c r="E39" s="99"/>
      <c r="F39" s="20"/>
      <c r="G39" s="22"/>
      <c r="H39" s="22"/>
      <c r="I39" s="81" t="s">
        <v>35</v>
      </c>
      <c r="J39" s="80" t="s">
        <v>32</v>
      </c>
      <c r="K39" s="20"/>
      <c r="L39" s="20"/>
      <c r="M39" s="1"/>
      <c r="N39" s="1"/>
      <c r="O39" s="1"/>
      <c r="P39" s="1"/>
    </row>
    <row r="40" spans="3:16">
      <c r="C40" s="1"/>
      <c r="D40" s="55" t="s">
        <v>28</v>
      </c>
      <c r="E40" s="99"/>
      <c r="F40" s="20"/>
      <c r="G40" s="22"/>
      <c r="H40" s="75" t="s">
        <v>38</v>
      </c>
      <c r="I40" s="76"/>
      <c r="J40" s="77"/>
      <c r="K40" s="20"/>
      <c r="L40" s="20"/>
      <c r="M40" s="1"/>
      <c r="N40" s="1"/>
      <c r="O40" s="1"/>
      <c r="P40" s="1"/>
    </row>
    <row r="41" spans="3:16">
      <c r="C41" s="1"/>
      <c r="D41" s="55" t="s">
        <v>28</v>
      </c>
      <c r="E41" s="99"/>
      <c r="F41" s="20"/>
      <c r="G41" s="22"/>
      <c r="H41" s="78" t="s">
        <v>30</v>
      </c>
      <c r="I41" s="78"/>
      <c r="J41" s="13"/>
      <c r="K41" s="1"/>
      <c r="L41" s="20"/>
      <c r="M41" s="1"/>
      <c r="N41" s="1"/>
      <c r="O41" s="1"/>
      <c r="P41" s="1"/>
    </row>
    <row r="42" spans="3:16">
      <c r="C42" s="1"/>
      <c r="D42" s="55" t="s">
        <v>28</v>
      </c>
      <c r="E42" s="99"/>
      <c r="F42" s="20"/>
      <c r="G42" s="22"/>
      <c r="H42" s="22"/>
      <c r="I42" s="79" t="s">
        <v>31</v>
      </c>
      <c r="J42" s="80" t="s">
        <v>32</v>
      </c>
      <c r="K42" s="1"/>
      <c r="L42" s="20"/>
      <c r="M42" s="1"/>
      <c r="N42" s="1"/>
      <c r="O42" s="1"/>
      <c r="P42" s="1"/>
    </row>
    <row r="43" spans="3:16">
      <c r="C43" s="1"/>
      <c r="D43" s="55" t="s">
        <v>28</v>
      </c>
      <c r="E43" s="99"/>
      <c r="F43" s="20"/>
      <c r="G43" s="22"/>
      <c r="H43" s="22"/>
      <c r="I43" s="79" t="s">
        <v>33</v>
      </c>
      <c r="J43" s="80" t="s">
        <v>32</v>
      </c>
      <c r="K43" s="1"/>
      <c r="L43" s="20"/>
      <c r="M43" s="1"/>
      <c r="N43" s="1"/>
      <c r="O43" s="1"/>
      <c r="P43" s="1"/>
    </row>
    <row r="44" spans="3:16">
      <c r="C44" s="1"/>
      <c r="D44" s="55" t="s">
        <v>28</v>
      </c>
      <c r="E44" s="99"/>
      <c r="F44" s="20"/>
      <c r="G44" s="22"/>
      <c r="H44" s="22"/>
      <c r="I44" s="81" t="s">
        <v>34</v>
      </c>
      <c r="J44" s="80" t="s">
        <v>32</v>
      </c>
      <c r="K44" s="1"/>
      <c r="L44" s="20"/>
      <c r="M44" s="1"/>
      <c r="N44" s="1"/>
      <c r="O44" s="1"/>
      <c r="P44" s="1"/>
    </row>
    <row r="45" spans="3:16">
      <c r="C45" s="1"/>
      <c r="D45" s="55" t="s">
        <v>28</v>
      </c>
      <c r="E45" s="99"/>
      <c r="F45" s="20"/>
      <c r="G45" s="22"/>
      <c r="H45" s="22"/>
      <c r="I45" s="81" t="s">
        <v>35</v>
      </c>
      <c r="J45" s="80" t="s">
        <v>32</v>
      </c>
      <c r="K45" s="1"/>
      <c r="L45" s="20"/>
      <c r="M45" s="1"/>
      <c r="N45" s="1"/>
      <c r="O45" s="1"/>
      <c r="P45" s="1"/>
    </row>
    <row r="46" spans="3:16">
      <c r="C46" s="1"/>
      <c r="D46" s="55" t="s">
        <v>28</v>
      </c>
      <c r="E46" s="99"/>
      <c r="F46" s="20"/>
      <c r="G46" s="22"/>
      <c r="H46" s="78" t="s">
        <v>36</v>
      </c>
      <c r="I46" s="78"/>
      <c r="J46" s="82"/>
      <c r="K46" s="1"/>
      <c r="L46" s="20"/>
      <c r="M46" s="1"/>
      <c r="N46" s="1"/>
      <c r="O46" s="1"/>
      <c r="P46" s="1"/>
    </row>
    <row r="47" spans="3:16" ht="13.8" thickBot="1">
      <c r="C47" s="1"/>
      <c r="D47" s="1"/>
      <c r="E47" s="1"/>
      <c r="F47" s="20"/>
      <c r="G47" s="22"/>
      <c r="H47" s="22"/>
      <c r="I47" s="79" t="s">
        <v>31</v>
      </c>
      <c r="J47" s="80" t="s">
        <v>32</v>
      </c>
      <c r="K47" s="20"/>
      <c r="L47" s="20"/>
      <c r="M47" s="1"/>
      <c r="N47" s="1"/>
      <c r="O47" s="1"/>
      <c r="P47" s="1"/>
    </row>
    <row r="48" spans="3:16" ht="14.4" thickBot="1">
      <c r="C48" s="56" t="s">
        <v>26</v>
      </c>
      <c r="D48" s="57"/>
      <c r="E48" s="17"/>
      <c r="F48" s="20"/>
      <c r="G48" s="22"/>
      <c r="H48" s="22"/>
      <c r="I48" s="79" t="s">
        <v>33</v>
      </c>
      <c r="J48" s="80" t="s">
        <v>32</v>
      </c>
      <c r="K48" s="20"/>
      <c r="L48" s="20"/>
      <c r="M48" s="1"/>
      <c r="N48" s="1"/>
      <c r="O48" s="1"/>
      <c r="P48" s="1"/>
    </row>
    <row r="49" spans="3:12">
      <c r="C49" s="1"/>
      <c r="D49" s="55" t="s">
        <v>28</v>
      </c>
      <c r="E49" s="99"/>
      <c r="F49" s="20"/>
      <c r="G49" s="22"/>
      <c r="H49" s="22"/>
      <c r="I49" s="81" t="s">
        <v>34</v>
      </c>
      <c r="J49" s="80" t="s">
        <v>32</v>
      </c>
      <c r="K49" s="20"/>
      <c r="L49" s="20"/>
    </row>
    <row r="50" spans="3:12">
      <c r="C50" s="1"/>
      <c r="D50" s="55" t="s">
        <v>28</v>
      </c>
      <c r="E50" s="99"/>
      <c r="F50" s="20"/>
      <c r="G50" s="22"/>
      <c r="H50" s="22"/>
      <c r="I50" s="81" t="s">
        <v>35</v>
      </c>
      <c r="J50" s="80" t="s">
        <v>32</v>
      </c>
      <c r="K50" s="20"/>
      <c r="L50" s="20"/>
    </row>
    <row r="51" spans="3:12">
      <c r="C51" s="1"/>
      <c r="D51" s="55" t="s">
        <v>28</v>
      </c>
      <c r="E51" s="99"/>
      <c r="F51" s="20"/>
      <c r="G51" s="22"/>
      <c r="H51" s="78" t="s">
        <v>37</v>
      </c>
      <c r="I51" s="78"/>
      <c r="J51" s="82"/>
      <c r="K51" s="20"/>
      <c r="L51" s="20"/>
    </row>
    <row r="52" spans="3:12">
      <c r="C52" s="1"/>
      <c r="D52" s="55" t="s">
        <v>28</v>
      </c>
      <c r="E52" s="99"/>
      <c r="F52" s="20"/>
      <c r="G52" s="22"/>
      <c r="H52" s="22"/>
      <c r="I52" s="79" t="s">
        <v>31</v>
      </c>
      <c r="J52" s="80" t="s">
        <v>32</v>
      </c>
      <c r="K52" s="20"/>
      <c r="L52" s="20"/>
    </row>
    <row r="53" spans="3:12">
      <c r="C53" s="1"/>
      <c r="D53" s="55" t="s">
        <v>28</v>
      </c>
      <c r="E53" s="99"/>
      <c r="F53" s="20"/>
      <c r="G53" s="22"/>
      <c r="H53" s="22"/>
      <c r="I53" s="79" t="s">
        <v>33</v>
      </c>
      <c r="J53" s="80" t="s">
        <v>32</v>
      </c>
      <c r="K53" s="20"/>
      <c r="L53" s="20"/>
    </row>
    <row r="54" spans="3:12">
      <c r="C54" s="1"/>
      <c r="D54" s="55" t="s">
        <v>28</v>
      </c>
      <c r="E54" s="99"/>
      <c r="F54" s="20"/>
      <c r="G54" s="22"/>
      <c r="H54" s="22"/>
      <c r="I54" s="81" t="s">
        <v>34</v>
      </c>
      <c r="J54" s="80" t="s">
        <v>32</v>
      </c>
      <c r="K54" s="20"/>
      <c r="L54" s="20"/>
    </row>
    <row r="55" spans="3:12" ht="13.8" thickBot="1">
      <c r="C55" s="1"/>
      <c r="D55" s="55" t="s">
        <v>28</v>
      </c>
      <c r="E55" s="99"/>
      <c r="F55" s="20"/>
      <c r="G55" s="22"/>
      <c r="H55" s="22"/>
      <c r="I55" s="81" t="s">
        <v>35</v>
      </c>
      <c r="J55" s="80" t="s">
        <v>32</v>
      </c>
      <c r="K55" s="20"/>
      <c r="L55" s="20"/>
    </row>
    <row r="56" spans="3:12">
      <c r="C56" s="1"/>
      <c r="D56" s="55" t="s">
        <v>28</v>
      </c>
      <c r="E56" s="99"/>
      <c r="F56" s="20"/>
      <c r="G56" s="22"/>
      <c r="H56" s="75" t="s">
        <v>39</v>
      </c>
      <c r="I56" s="83"/>
      <c r="J56" s="82"/>
      <c r="K56" s="20"/>
      <c r="L56" s="20"/>
    </row>
    <row r="57" spans="3:12">
      <c r="C57" s="1"/>
      <c r="D57" s="55" t="s">
        <v>28</v>
      </c>
      <c r="E57" s="99"/>
      <c r="F57" s="20"/>
      <c r="G57" s="22"/>
      <c r="H57" s="78" t="s">
        <v>30</v>
      </c>
      <c r="I57" s="78"/>
      <c r="J57" s="82"/>
      <c r="K57" s="20"/>
      <c r="L57" s="20"/>
    </row>
    <row r="58" spans="3:12">
      <c r="C58" s="1"/>
      <c r="D58" s="55" t="s">
        <v>28</v>
      </c>
      <c r="E58" s="99"/>
      <c r="F58" s="20"/>
      <c r="G58" s="22"/>
      <c r="H58" s="22"/>
      <c r="I58" s="79" t="s">
        <v>31</v>
      </c>
      <c r="J58" s="80" t="s">
        <v>32</v>
      </c>
      <c r="K58" s="20"/>
      <c r="L58" s="20"/>
    </row>
    <row r="59" spans="3:12" ht="13.8" thickBot="1">
      <c r="C59" s="1"/>
      <c r="D59" s="1"/>
      <c r="E59" s="1"/>
      <c r="F59" s="20"/>
      <c r="G59" s="22"/>
      <c r="H59" s="22"/>
      <c r="I59" s="79" t="s">
        <v>33</v>
      </c>
      <c r="J59" s="80" t="s">
        <v>32</v>
      </c>
      <c r="K59" s="20"/>
      <c r="L59" s="20"/>
    </row>
    <row r="60" spans="3:12" ht="14.4" thickBot="1">
      <c r="C60" s="56" t="s">
        <v>26</v>
      </c>
      <c r="D60" s="57"/>
      <c r="E60" s="17"/>
      <c r="F60" s="20"/>
      <c r="G60" s="22"/>
      <c r="H60" s="22"/>
      <c r="I60" s="81" t="s">
        <v>34</v>
      </c>
      <c r="J60" s="80" t="s">
        <v>32</v>
      </c>
      <c r="K60" s="20"/>
      <c r="L60" s="20"/>
    </row>
    <row r="61" spans="3:12">
      <c r="C61" s="1"/>
      <c r="D61" s="55" t="s">
        <v>28</v>
      </c>
      <c r="E61" s="99"/>
      <c r="F61" s="20"/>
      <c r="G61" s="22"/>
      <c r="H61" s="22"/>
      <c r="I61" s="81" t="s">
        <v>35</v>
      </c>
      <c r="J61" s="80" t="s">
        <v>32</v>
      </c>
      <c r="K61" s="20"/>
      <c r="L61" s="20"/>
    </row>
    <row r="62" spans="3:12">
      <c r="C62" s="1"/>
      <c r="D62" s="55" t="s">
        <v>28</v>
      </c>
      <c r="E62" s="99"/>
      <c r="F62" s="20"/>
      <c r="G62" s="22"/>
      <c r="H62" s="78" t="s">
        <v>36</v>
      </c>
      <c r="I62" s="62"/>
      <c r="J62" s="82"/>
      <c r="K62" s="20"/>
      <c r="L62" s="20"/>
    </row>
    <row r="63" spans="3:12">
      <c r="C63" s="1"/>
      <c r="D63" s="55" t="s">
        <v>28</v>
      </c>
      <c r="E63" s="99"/>
      <c r="F63" s="20"/>
      <c r="G63" s="22"/>
      <c r="H63" s="22"/>
      <c r="I63" s="79" t="s">
        <v>31</v>
      </c>
      <c r="J63" s="80" t="s">
        <v>32</v>
      </c>
      <c r="K63" s="20"/>
      <c r="L63" s="20"/>
    </row>
    <row r="64" spans="3:12">
      <c r="C64" s="1"/>
      <c r="D64" s="55" t="s">
        <v>28</v>
      </c>
      <c r="E64" s="99"/>
      <c r="F64" s="20"/>
      <c r="G64" s="22"/>
      <c r="H64" s="22"/>
      <c r="I64" s="79" t="s">
        <v>33</v>
      </c>
      <c r="J64" s="80" t="s">
        <v>32</v>
      </c>
      <c r="K64" s="20"/>
      <c r="L64" s="20"/>
    </row>
    <row r="65" spans="3:16">
      <c r="C65" s="1"/>
      <c r="D65" s="55" t="s">
        <v>28</v>
      </c>
      <c r="E65" s="99"/>
      <c r="F65" s="20"/>
      <c r="G65" s="22"/>
      <c r="H65" s="22"/>
      <c r="I65" s="81" t="s">
        <v>34</v>
      </c>
      <c r="J65" s="80" t="s">
        <v>32</v>
      </c>
      <c r="K65" s="20"/>
      <c r="L65" s="20"/>
      <c r="M65" s="1"/>
      <c r="N65" s="1"/>
      <c r="O65" s="1"/>
      <c r="P65" s="1"/>
    </row>
    <row r="66" spans="3:16">
      <c r="C66" s="1"/>
      <c r="D66" s="55" t="s">
        <v>28</v>
      </c>
      <c r="E66" s="99"/>
      <c r="F66" s="20"/>
      <c r="G66" s="22"/>
      <c r="H66" s="22"/>
      <c r="I66" s="81" t="s">
        <v>35</v>
      </c>
      <c r="J66" s="80" t="s">
        <v>32</v>
      </c>
      <c r="K66" s="20"/>
      <c r="L66" s="20"/>
      <c r="M66" s="1"/>
      <c r="N66" s="1"/>
      <c r="O66" s="1"/>
      <c r="P66" s="1"/>
    </row>
    <row r="67" spans="3:16">
      <c r="C67" s="1"/>
      <c r="D67" s="55" t="s">
        <v>28</v>
      </c>
      <c r="E67" s="99"/>
      <c r="F67" s="20"/>
      <c r="G67" s="22"/>
      <c r="H67" s="78" t="s">
        <v>37</v>
      </c>
      <c r="I67" s="78"/>
      <c r="J67" s="82"/>
      <c r="K67" s="20"/>
      <c r="L67" s="20"/>
      <c r="M67" s="1"/>
      <c r="N67" s="1"/>
      <c r="O67" s="1"/>
      <c r="P67" s="1"/>
    </row>
    <row r="68" spans="3:16">
      <c r="C68" s="1"/>
      <c r="D68" s="55" t="s">
        <v>28</v>
      </c>
      <c r="E68" s="99"/>
      <c r="F68" s="20"/>
      <c r="G68" s="22"/>
      <c r="H68" s="22"/>
      <c r="I68" s="79" t="s">
        <v>31</v>
      </c>
      <c r="J68" s="80" t="s">
        <v>32</v>
      </c>
      <c r="K68" s="20"/>
      <c r="L68" s="20"/>
      <c r="M68" s="1"/>
      <c r="N68" s="1"/>
      <c r="O68" s="1"/>
      <c r="P68" s="1"/>
    </row>
    <row r="69" spans="3:16">
      <c r="C69" s="1"/>
      <c r="D69" s="55" t="s">
        <v>28</v>
      </c>
      <c r="E69" s="99"/>
      <c r="F69" s="20"/>
      <c r="G69" s="22"/>
      <c r="H69" s="22"/>
      <c r="I69" s="79" t="s">
        <v>33</v>
      </c>
      <c r="J69" s="80" t="s">
        <v>32</v>
      </c>
      <c r="K69" s="20"/>
      <c r="L69" s="20"/>
      <c r="M69" s="1"/>
      <c r="N69" s="1"/>
      <c r="O69" s="1"/>
      <c r="P69" s="1"/>
    </row>
    <row r="70" spans="3:16">
      <c r="C70" s="1"/>
      <c r="D70" s="55" t="s">
        <v>28</v>
      </c>
      <c r="E70" s="99"/>
      <c r="F70" s="20"/>
      <c r="G70" s="22"/>
      <c r="H70" s="22"/>
      <c r="I70" s="81" t="s">
        <v>34</v>
      </c>
      <c r="J70" s="80" t="s">
        <v>32</v>
      </c>
      <c r="K70" s="20"/>
      <c r="L70" s="20"/>
      <c r="M70" s="1"/>
      <c r="N70" s="1"/>
      <c r="O70" s="1"/>
      <c r="P70" s="1"/>
    </row>
    <row r="71" spans="3:16" ht="13.8" thickBot="1">
      <c r="C71" s="1"/>
      <c r="D71" s="1"/>
      <c r="E71" s="1"/>
      <c r="F71" s="20"/>
      <c r="G71" s="22"/>
      <c r="H71" s="22"/>
      <c r="I71" s="79" t="s">
        <v>35</v>
      </c>
      <c r="J71" s="80" t="s">
        <v>32</v>
      </c>
      <c r="K71" s="20"/>
      <c r="L71" s="20"/>
      <c r="M71" s="1"/>
      <c r="N71" s="1"/>
      <c r="O71" s="1"/>
      <c r="P71" s="1"/>
    </row>
    <row r="72" spans="3:16" ht="14.4" thickBot="1">
      <c r="C72" s="56" t="s">
        <v>26</v>
      </c>
      <c r="D72" s="57"/>
      <c r="E72" s="17"/>
      <c r="F72" s="20"/>
      <c r="G72" s="22"/>
      <c r="H72" s="75" t="s">
        <v>40</v>
      </c>
      <c r="I72" s="83"/>
      <c r="J72" s="82"/>
      <c r="K72" s="20"/>
      <c r="L72" s="20"/>
      <c r="M72" s="1"/>
      <c r="N72" s="1"/>
      <c r="O72" s="1"/>
      <c r="P72" s="1"/>
    </row>
    <row r="73" spans="3:16">
      <c r="C73" s="1"/>
      <c r="D73" s="55" t="s">
        <v>28</v>
      </c>
      <c r="E73" s="99"/>
      <c r="F73" s="20"/>
      <c r="G73" s="22"/>
      <c r="H73" s="78" t="s">
        <v>30</v>
      </c>
      <c r="I73" s="78"/>
      <c r="J73" s="82"/>
      <c r="K73" s="20"/>
      <c r="L73" s="20"/>
      <c r="M73" s="1"/>
      <c r="N73" s="1"/>
      <c r="O73" s="1"/>
      <c r="P73" s="1"/>
    </row>
    <row r="74" spans="3:16">
      <c r="C74" s="1"/>
      <c r="D74" s="55" t="s">
        <v>28</v>
      </c>
      <c r="E74" s="99"/>
      <c r="F74" s="20"/>
      <c r="G74" s="22"/>
      <c r="H74" s="22"/>
      <c r="I74" s="79" t="s">
        <v>31</v>
      </c>
      <c r="J74" s="80" t="s">
        <v>32</v>
      </c>
      <c r="K74" s="20"/>
      <c r="L74" s="20"/>
      <c r="M74" s="1"/>
      <c r="N74" s="1"/>
      <c r="O74" s="1"/>
      <c r="P74" s="1"/>
    </row>
    <row r="75" spans="3:16">
      <c r="C75" s="1"/>
      <c r="D75" s="55" t="s">
        <v>28</v>
      </c>
      <c r="E75" s="99"/>
      <c r="F75" s="20"/>
      <c r="G75" s="22"/>
      <c r="H75" s="22"/>
      <c r="I75" s="79" t="s">
        <v>33</v>
      </c>
      <c r="J75" s="80" t="s">
        <v>32</v>
      </c>
      <c r="K75" s="20"/>
      <c r="L75" s="20"/>
      <c r="M75" s="1"/>
      <c r="N75" s="1"/>
      <c r="O75" s="1"/>
      <c r="P75" s="1"/>
    </row>
    <row r="76" spans="3:16">
      <c r="C76" s="1"/>
      <c r="D76" s="55" t="s">
        <v>28</v>
      </c>
      <c r="E76" s="99"/>
      <c r="F76" s="20"/>
      <c r="G76" s="22"/>
      <c r="H76" s="22"/>
      <c r="I76" s="81" t="s">
        <v>34</v>
      </c>
      <c r="J76" s="80" t="s">
        <v>32</v>
      </c>
      <c r="K76" s="20"/>
      <c r="L76" s="20"/>
      <c r="M76" s="1"/>
      <c r="N76" s="1"/>
      <c r="O76" s="1"/>
      <c r="P76" s="1"/>
    </row>
    <row r="77" spans="3:16">
      <c r="C77" s="1"/>
      <c r="D77" s="55" t="s">
        <v>28</v>
      </c>
      <c r="E77" s="99"/>
      <c r="F77" s="20"/>
      <c r="G77" s="22"/>
      <c r="H77" s="22"/>
      <c r="I77" s="81" t="s">
        <v>35</v>
      </c>
      <c r="J77" s="80" t="s">
        <v>32</v>
      </c>
      <c r="K77" s="20"/>
      <c r="L77" s="20"/>
      <c r="M77" s="1"/>
      <c r="N77" s="1"/>
      <c r="O77" s="1"/>
      <c r="P77" s="1"/>
    </row>
    <row r="78" spans="3:16">
      <c r="C78" s="1"/>
      <c r="D78" s="55" t="s">
        <v>28</v>
      </c>
      <c r="E78" s="99"/>
      <c r="F78" s="20"/>
      <c r="G78" s="22"/>
      <c r="H78" s="78" t="s">
        <v>36</v>
      </c>
      <c r="I78" s="62"/>
      <c r="J78" s="82"/>
      <c r="K78" s="20"/>
      <c r="L78" s="20"/>
      <c r="M78" s="1"/>
      <c r="N78" s="1"/>
      <c r="O78" s="1"/>
      <c r="P78" s="1"/>
    </row>
    <row r="79" spans="3:16">
      <c r="C79" s="1"/>
      <c r="D79" s="55" t="s">
        <v>28</v>
      </c>
      <c r="E79" s="99"/>
      <c r="F79" s="20"/>
      <c r="G79" s="22"/>
      <c r="H79" s="22"/>
      <c r="I79" s="79" t="s">
        <v>31</v>
      </c>
      <c r="J79" s="80" t="s">
        <v>32</v>
      </c>
      <c r="K79" s="20"/>
      <c r="L79" s="20"/>
      <c r="M79" s="1"/>
      <c r="N79" s="1"/>
      <c r="O79" s="1"/>
      <c r="P79" s="1"/>
    </row>
    <row r="80" spans="3:16">
      <c r="C80" s="1"/>
      <c r="D80" s="55" t="s">
        <v>28</v>
      </c>
      <c r="E80" s="99"/>
      <c r="F80" s="20"/>
      <c r="G80" s="22"/>
      <c r="H80" s="22"/>
      <c r="I80" s="79" t="s">
        <v>33</v>
      </c>
      <c r="J80" s="80" t="s">
        <v>32</v>
      </c>
      <c r="K80" s="20"/>
      <c r="L80" s="20"/>
      <c r="M80" s="1"/>
      <c r="N80" s="1"/>
      <c r="O80" s="1"/>
      <c r="P80" s="1"/>
    </row>
    <row r="81" spans="4:12">
      <c r="D81" s="55" t="s">
        <v>28</v>
      </c>
      <c r="E81" s="99"/>
      <c r="F81" s="20"/>
      <c r="G81" s="22"/>
      <c r="H81" s="22"/>
      <c r="I81" s="81" t="s">
        <v>34</v>
      </c>
      <c r="J81" s="80" t="s">
        <v>32</v>
      </c>
      <c r="K81" s="20"/>
      <c r="L81" s="20"/>
    </row>
    <row r="82" spans="4:12">
      <c r="D82" s="55" t="s">
        <v>28</v>
      </c>
      <c r="E82" s="99"/>
      <c r="F82" s="20"/>
      <c r="G82" s="22"/>
      <c r="H82" s="22"/>
      <c r="I82" s="81" t="s">
        <v>35</v>
      </c>
      <c r="J82" s="80" t="s">
        <v>32</v>
      </c>
      <c r="K82" s="20"/>
      <c r="L82" s="20"/>
    </row>
    <row r="83" spans="4:12">
      <c r="D83" s="1"/>
      <c r="E83" s="1"/>
      <c r="F83" s="20"/>
      <c r="G83" s="22"/>
      <c r="H83" s="78" t="s">
        <v>37</v>
      </c>
      <c r="I83" s="78"/>
      <c r="J83" s="82"/>
      <c r="K83" s="20"/>
      <c r="L83" s="20"/>
    </row>
    <row r="84" spans="4:12">
      <c r="D84" s="1"/>
      <c r="E84" s="1"/>
      <c r="F84" s="20"/>
      <c r="G84" s="22"/>
      <c r="H84" s="22"/>
      <c r="I84" s="79" t="s">
        <v>31</v>
      </c>
      <c r="J84" s="80" t="s">
        <v>32</v>
      </c>
      <c r="K84" s="20"/>
      <c r="L84" s="20"/>
    </row>
    <row r="85" spans="4:12">
      <c r="D85" s="1"/>
      <c r="E85" s="1"/>
      <c r="F85" s="20"/>
      <c r="G85" s="22"/>
      <c r="H85" s="22"/>
      <c r="I85" s="79" t="s">
        <v>33</v>
      </c>
      <c r="J85" s="80" t="s">
        <v>32</v>
      </c>
      <c r="K85" s="20"/>
      <c r="L85" s="20"/>
    </row>
    <row r="86" spans="4:12">
      <c r="D86" s="1"/>
      <c r="E86" s="1"/>
      <c r="F86" s="20"/>
      <c r="G86" s="22"/>
      <c r="H86" s="22"/>
      <c r="I86" s="81" t="s">
        <v>34</v>
      </c>
      <c r="J86" s="80" t="s">
        <v>32</v>
      </c>
      <c r="K86" s="20"/>
      <c r="L86" s="20"/>
    </row>
    <row r="87" spans="4:12">
      <c r="D87" s="1"/>
      <c r="E87" s="1"/>
      <c r="F87" s="1"/>
      <c r="G87" s="22"/>
      <c r="H87" s="22"/>
      <c r="I87" s="79" t="s">
        <v>35</v>
      </c>
      <c r="J87" s="80" t="s">
        <v>32</v>
      </c>
      <c r="K87" s="1"/>
      <c r="L87" s="1"/>
    </row>
    <row r="88" spans="4:12" ht="13.8" thickBot="1">
      <c r="D88" s="1"/>
      <c r="E88" s="1"/>
      <c r="F88" s="1"/>
      <c r="G88" s="84"/>
      <c r="H88" s="85"/>
      <c r="I88" s="85"/>
      <c r="J88" s="85"/>
      <c r="K88" s="1"/>
      <c r="L88" s="1"/>
    </row>
    <row r="89" spans="4:12" ht="14.4" thickBot="1">
      <c r="D89" s="1"/>
      <c r="E89" s="1"/>
      <c r="F89" s="1"/>
      <c r="G89" s="22"/>
      <c r="H89" s="86" t="s">
        <v>41</v>
      </c>
      <c r="I89" s="87"/>
      <c r="J89" s="16"/>
      <c r="K89" s="1"/>
      <c r="L89" s="1"/>
    </row>
    <row r="90" spans="4:12" ht="13.8" thickBot="1">
      <c r="D90" s="1"/>
      <c r="E90" s="1"/>
      <c r="F90" s="1"/>
      <c r="G90" s="22"/>
      <c r="H90" s="88" t="s">
        <v>42</v>
      </c>
      <c r="I90" s="89"/>
      <c r="J90" s="90"/>
      <c r="K90" s="1"/>
      <c r="L90" s="1"/>
    </row>
    <row r="91" spans="4:12" ht="13.8" thickBot="1">
      <c r="D91" s="1"/>
      <c r="E91" s="1"/>
      <c r="F91" s="1"/>
      <c r="G91" s="22"/>
      <c r="H91" s="91" t="s">
        <v>43</v>
      </c>
      <c r="I91" s="92"/>
      <c r="J91" s="90"/>
      <c r="K91" s="1"/>
      <c r="L91" s="1"/>
    </row>
    <row r="92" spans="4:12">
      <c r="D92" s="1"/>
      <c r="E92" s="1"/>
      <c r="F92" s="1"/>
      <c r="G92" s="22"/>
      <c r="H92" s="53"/>
      <c r="I92" s="79" t="s">
        <v>44</v>
      </c>
      <c r="J92" s="80" t="s">
        <v>45</v>
      </c>
      <c r="K92" s="1"/>
      <c r="L92" s="1"/>
    </row>
    <row r="93" spans="4:12">
      <c r="D93" s="1"/>
      <c r="E93" s="1"/>
      <c r="F93" s="1"/>
      <c r="G93" s="84"/>
      <c r="H93" s="22"/>
      <c r="I93" s="79" t="s">
        <v>46</v>
      </c>
      <c r="J93" s="80" t="s">
        <v>45</v>
      </c>
      <c r="K93" s="1"/>
      <c r="L93" s="1"/>
    </row>
    <row r="94" spans="4:12">
      <c r="D94" s="1"/>
      <c r="E94" s="1"/>
      <c r="F94" s="1"/>
      <c r="G94" s="84"/>
      <c r="H94" s="84"/>
      <c r="I94" s="93" t="s">
        <v>47</v>
      </c>
      <c r="J94" s="80" t="s">
        <v>45</v>
      </c>
      <c r="K94" s="1"/>
      <c r="L94" s="1"/>
    </row>
    <row r="95" spans="4:12" ht="13.8" thickBot="1">
      <c r="D95" s="1"/>
      <c r="E95" s="1"/>
      <c r="F95" s="1"/>
      <c r="G95" s="84"/>
      <c r="H95" s="84"/>
      <c r="I95" s="93" t="s">
        <v>48</v>
      </c>
      <c r="J95" s="80" t="s">
        <v>45</v>
      </c>
      <c r="K95" s="1"/>
      <c r="L95" s="1"/>
    </row>
    <row r="96" spans="4:12" ht="13.8" thickBot="1">
      <c r="D96" s="1"/>
      <c r="E96" s="1"/>
      <c r="F96" s="1"/>
      <c r="G96" s="84"/>
      <c r="H96" s="94" t="s">
        <v>49</v>
      </c>
      <c r="I96" s="94"/>
      <c r="J96" s="95"/>
      <c r="K96" s="1"/>
      <c r="L96" s="1"/>
    </row>
    <row r="97" spans="7:10">
      <c r="G97" s="84"/>
      <c r="H97" s="22"/>
      <c r="I97" s="96" t="s">
        <v>50</v>
      </c>
      <c r="J97" s="80" t="s">
        <v>45</v>
      </c>
    </row>
    <row r="98" spans="7:10" ht="13.8" thickBot="1">
      <c r="G98" s="84"/>
      <c r="H98" s="94" t="s">
        <v>51</v>
      </c>
      <c r="I98" s="83"/>
      <c r="J98" s="90"/>
    </row>
    <row r="99" spans="7:10" ht="13.8" thickBot="1">
      <c r="G99" s="84"/>
      <c r="H99" s="91" t="s">
        <v>43</v>
      </c>
      <c r="I99" s="92"/>
      <c r="J99" s="90"/>
    </row>
    <row r="100" spans="7:10">
      <c r="G100" s="84"/>
      <c r="H100" s="84"/>
      <c r="I100" s="93" t="s">
        <v>47</v>
      </c>
      <c r="J100" s="80" t="s">
        <v>45</v>
      </c>
    </row>
    <row r="101" spans="7:10" ht="13.8" thickBot="1">
      <c r="G101" s="84"/>
      <c r="H101" s="84"/>
      <c r="I101" s="93" t="s">
        <v>48</v>
      </c>
      <c r="J101" s="80" t="s">
        <v>45</v>
      </c>
    </row>
    <row r="102" spans="7:10" ht="13.8" thickBot="1">
      <c r="G102" s="84"/>
      <c r="H102" s="94" t="s">
        <v>49</v>
      </c>
      <c r="I102" s="94"/>
      <c r="J102" s="95"/>
    </row>
    <row r="103" spans="7:10">
      <c r="G103" s="84"/>
      <c r="H103" s="22"/>
      <c r="I103" s="96" t="s">
        <v>50</v>
      </c>
      <c r="J103" s="80" t="s">
        <v>45</v>
      </c>
    </row>
    <row r="104" spans="7:10">
      <c r="G104" s="84"/>
      <c r="H104" s="22"/>
      <c r="I104" s="22"/>
      <c r="J104" s="22"/>
    </row>
    <row r="105" spans="7:10">
      <c r="G105" s="22"/>
      <c r="H105" s="97"/>
      <c r="I105" s="97"/>
      <c r="J105" s="98"/>
    </row>
    <row r="106" spans="7:10">
      <c r="G106" s="22"/>
      <c r="H106" s="22"/>
      <c r="I106" s="22"/>
      <c r="J106" s="22"/>
    </row>
  </sheetData>
  <mergeCells count="13">
    <mergeCell ref="B10:L10"/>
    <mergeCell ref="B11:L11"/>
    <mergeCell ref="B4:L4"/>
    <mergeCell ref="B6:L6"/>
    <mergeCell ref="B7:L7"/>
    <mergeCell ref="B8:L8"/>
    <mergeCell ref="B9:L9"/>
    <mergeCell ref="G22:I22"/>
    <mergeCell ref="B22:D22"/>
    <mergeCell ref="B13:L13"/>
    <mergeCell ref="B14:L14"/>
    <mergeCell ref="G21:I21"/>
    <mergeCell ref="B21:D21"/>
  </mergeCells>
  <pageMargins left="0.7" right="0.7" top="0.5" bottom="0.5" header="0.3" footer="0.3"/>
  <pageSetup scale="65" fitToHeight="2" orientation="landscape" r:id="rId1"/>
  <headerFooter>
    <oddHeader xml:space="preserve">&amp;L&amp;"Calibri (Body),Italic"RFP 2017-04: Server, Storage,  Data Center&amp;R&amp;"Calibri (Body),Italic"Exhibit 4.1: Pricing and Volumes Matrix </oddHeader>
    <oddFooter>&amp;L&amp;"Calibri (Body),Regular"&amp;A&amp;R&amp;"Calibri (Body),Regular"Page &amp;P of &amp;N</oddFooter>
  </headerFooter>
  <rowBreaks count="1" manualBreakCount="1">
    <brk id="15"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33"/>
  <sheetViews>
    <sheetView showGridLines="0" zoomScale="110" zoomScaleNormal="90" zoomScalePageLayoutView="80" workbookViewId="0">
      <selection activeCell="M33" sqref="M33"/>
    </sheetView>
  </sheetViews>
  <sheetFormatPr defaultColWidth="9.33203125" defaultRowHeight="13.2"/>
  <cols>
    <col min="1" max="1" width="3.109375" style="4" customWidth="1"/>
    <col min="2" max="3" width="4.6640625" style="4" customWidth="1"/>
    <col min="4" max="4" width="64.6640625" style="4" customWidth="1"/>
    <col min="5" max="5" width="19.33203125" style="4" bestFit="1" customWidth="1"/>
    <col min="6" max="7" width="13.33203125" style="4" bestFit="1" customWidth="1"/>
    <col min="8" max="8" width="15.6640625" style="4" customWidth="1"/>
    <col min="9" max="9" width="5.33203125" style="4" customWidth="1"/>
    <col min="10" max="10" width="13.33203125" style="4" bestFit="1" customWidth="1"/>
    <col min="11" max="11" width="15.6640625" style="4" customWidth="1"/>
    <col min="12" max="12" width="5.33203125" style="4" customWidth="1"/>
    <col min="13" max="13" width="13.44140625" style="4" bestFit="1" customWidth="1"/>
    <col min="14" max="14" width="15.6640625" style="4" customWidth="1"/>
    <col min="15" max="15" width="5.33203125" style="4" customWidth="1"/>
    <col min="16" max="16384" width="9.33203125" style="4"/>
  </cols>
  <sheetData>
    <row r="1" spans="1:15" ht="14.4">
      <c r="A1" s="1"/>
      <c r="B1" s="171" t="s">
        <v>0</v>
      </c>
      <c r="C1" s="1"/>
      <c r="D1" s="1"/>
      <c r="E1" s="1"/>
      <c r="F1" s="1"/>
      <c r="G1" s="1"/>
      <c r="H1" s="1"/>
      <c r="I1" s="1"/>
      <c r="J1" s="1"/>
      <c r="K1" s="1"/>
      <c r="L1" s="1"/>
      <c r="M1" s="1"/>
      <c r="N1" s="1"/>
      <c r="O1" s="1"/>
    </row>
    <row r="2" spans="1:15" ht="17.399999999999999">
      <c r="A2" s="1"/>
      <c r="B2" s="219" t="s">
        <v>52</v>
      </c>
      <c r="C2" s="219"/>
      <c r="D2" s="219"/>
      <c r="E2" s="219"/>
      <c r="F2" s="219"/>
      <c r="G2" s="219"/>
      <c r="H2" s="219"/>
      <c r="I2" s="219"/>
      <c r="J2" s="219"/>
      <c r="K2" s="219"/>
      <c r="L2" s="1"/>
      <c r="M2" s="1"/>
      <c r="N2" s="1"/>
      <c r="O2" s="1"/>
    </row>
    <row r="3" spans="1:15" ht="17.399999999999999">
      <c r="A3" s="1"/>
      <c r="B3" s="11"/>
      <c r="C3" s="2"/>
      <c r="D3" s="3"/>
      <c r="E3" s="20"/>
      <c r="F3" s="20"/>
      <c r="G3" s="20"/>
      <c r="H3" s="148"/>
      <c r="I3" s="1"/>
      <c r="J3" s="218" t="s">
        <v>53</v>
      </c>
      <c r="K3" s="218"/>
      <c r="L3" s="1"/>
      <c r="M3" s="218" t="s">
        <v>54</v>
      </c>
      <c r="N3" s="218"/>
      <c r="O3" s="1"/>
    </row>
    <row r="4" spans="1:15" ht="32.4" customHeight="1">
      <c r="A4" s="1"/>
      <c r="B4" s="220" t="s">
        <v>23</v>
      </c>
      <c r="C4" s="220"/>
      <c r="D4" s="220"/>
      <c r="E4" s="201" t="s">
        <v>55</v>
      </c>
      <c r="F4" s="201" t="s">
        <v>56</v>
      </c>
      <c r="G4" s="201" t="s">
        <v>57</v>
      </c>
      <c r="H4" s="201" t="s">
        <v>58</v>
      </c>
      <c r="I4" s="100"/>
      <c r="J4" s="69" t="s">
        <v>59</v>
      </c>
      <c r="K4" s="69" t="s">
        <v>60</v>
      </c>
      <c r="L4" s="100"/>
      <c r="M4" s="69" t="s">
        <v>61</v>
      </c>
      <c r="N4" s="69" t="s">
        <v>62</v>
      </c>
      <c r="O4" s="100"/>
    </row>
    <row r="5" spans="1:15" ht="13.8">
      <c r="A5" s="1"/>
      <c r="B5" s="67" t="s">
        <v>63</v>
      </c>
      <c r="C5" s="67"/>
      <c r="D5" s="67"/>
      <c r="E5" s="68"/>
      <c r="F5" s="68"/>
      <c r="G5" s="68"/>
      <c r="H5" s="68"/>
      <c r="I5" s="1"/>
      <c r="J5" s="68"/>
      <c r="K5" s="68"/>
      <c r="L5" s="1"/>
      <c r="M5" s="68"/>
      <c r="N5" s="68"/>
      <c r="O5" s="1"/>
    </row>
    <row r="6" spans="1:15" ht="13.8">
      <c r="A6" s="1"/>
      <c r="B6" s="1"/>
      <c r="C6" s="172" t="s">
        <v>64</v>
      </c>
      <c r="D6" s="173"/>
      <c r="E6" s="173"/>
      <c r="F6" s="173"/>
      <c r="G6" s="173"/>
      <c r="H6" s="174"/>
      <c r="I6" s="1"/>
      <c r="J6" s="216"/>
      <c r="K6" s="217"/>
      <c r="L6" s="1"/>
      <c r="M6" s="216"/>
      <c r="N6" s="217"/>
      <c r="O6" s="1"/>
    </row>
    <row r="7" spans="1:15">
      <c r="A7" s="1"/>
      <c r="B7" s="1"/>
      <c r="C7" s="1"/>
      <c r="D7" s="175" t="s">
        <v>65</v>
      </c>
      <c r="E7" s="101">
        <f>('Monthly Unit Rates'!E8*'Supplier Estimated Volumes'!E8)*12</f>
        <v>870000</v>
      </c>
      <c r="F7" s="101">
        <f>('Monthly Unit Rates'!F8*'Supplier Estimated Volumes'!F8)*12</f>
        <v>870000</v>
      </c>
      <c r="G7" s="101">
        <f>('Monthly Unit Rates'!G8*'Supplier Estimated Volumes'!G8)*12</f>
        <v>870000</v>
      </c>
      <c r="H7" s="101">
        <f>SUM(E7:G7)</f>
        <v>2610000</v>
      </c>
      <c r="I7" s="1"/>
      <c r="J7" s="101">
        <f>('Monthly Unit Rates'!J8*'Supplier Estimated Volumes'!J8)*12</f>
        <v>870000</v>
      </c>
      <c r="K7" s="101">
        <f t="shared" ref="K7" si="0">SUM(H7:J7)</f>
        <v>3480000</v>
      </c>
      <c r="L7" s="1"/>
      <c r="M7" s="101">
        <f>('Monthly Unit Rates'!M8*'Supplier Estimated Volumes'!M8)*12</f>
        <v>870000</v>
      </c>
      <c r="N7" s="101">
        <f t="shared" ref="N7" si="1">SUM(K7:M7)</f>
        <v>4350000</v>
      </c>
      <c r="O7" s="1"/>
    </row>
    <row r="8" spans="1:15">
      <c r="A8" s="1"/>
      <c r="B8" s="1"/>
      <c r="C8" s="1"/>
      <c r="D8" s="176" t="s">
        <v>66</v>
      </c>
      <c r="E8" s="70">
        <f>SUM(E7:E7)</f>
        <v>870000</v>
      </c>
      <c r="F8" s="70">
        <f>SUM(F7:F7)</f>
        <v>870000</v>
      </c>
      <c r="G8" s="70">
        <f>SUM(G7:G7)</f>
        <v>870000</v>
      </c>
      <c r="H8" s="70">
        <f>SUM(H7:H7)</f>
        <v>2610000</v>
      </c>
      <c r="I8" s="1"/>
      <c r="J8" s="66">
        <f>SUM(J7:J7)</f>
        <v>870000</v>
      </c>
      <c r="K8" s="66">
        <f>SUM(K7:K7)</f>
        <v>3480000</v>
      </c>
      <c r="L8" s="1"/>
      <c r="M8" s="66">
        <f>SUM(M7:M7)</f>
        <v>870000</v>
      </c>
      <c r="N8" s="66">
        <f>SUM(N7:N7)</f>
        <v>4350000</v>
      </c>
      <c r="O8" s="1"/>
    </row>
    <row r="10" spans="1:15" ht="13.8">
      <c r="A10" s="1"/>
      <c r="B10" s="1"/>
      <c r="C10" s="172" t="s">
        <v>67</v>
      </c>
      <c r="D10" s="173"/>
      <c r="E10" s="173"/>
      <c r="F10" s="173"/>
      <c r="G10" s="173"/>
      <c r="H10" s="174"/>
      <c r="I10" s="1"/>
      <c r="J10" s="216"/>
      <c r="K10" s="217"/>
      <c r="L10" s="1"/>
      <c r="M10" s="216"/>
      <c r="N10" s="217"/>
      <c r="O10" s="1"/>
    </row>
    <row r="11" spans="1:15">
      <c r="A11" s="1"/>
      <c r="B11" s="1"/>
      <c r="C11" s="1"/>
      <c r="D11" s="177" t="s">
        <v>68</v>
      </c>
      <c r="E11" s="101">
        <f>('Monthly Unit Rates'!E11*'Supplier Estimated Volumes'!E11)*12</f>
        <v>0</v>
      </c>
      <c r="F11" s="101">
        <f>('Monthly Unit Rates'!F11*'Supplier Estimated Volumes'!F11)*12</f>
        <v>0</v>
      </c>
      <c r="G11" s="101">
        <f>('Monthly Unit Rates'!G11*'Supplier Estimated Volumes'!G11)*12</f>
        <v>0</v>
      </c>
      <c r="H11" s="101">
        <f t="shared" ref="H11:H20" si="2">SUM(E11:G11)</f>
        <v>0</v>
      </c>
      <c r="I11" s="1"/>
      <c r="J11" s="101">
        <f>('Monthly Unit Rates'!J11*'Supplier Estimated Volumes'!J11)*12</f>
        <v>0</v>
      </c>
      <c r="K11" s="101">
        <f t="shared" ref="K11:K20" si="3">SUM(H11:J11)</f>
        <v>0</v>
      </c>
      <c r="L11" s="1"/>
      <c r="M11" s="101">
        <f>('Monthly Unit Rates'!M11*'Supplier Estimated Volumes'!M11)*12</f>
        <v>0</v>
      </c>
      <c r="N11" s="101">
        <f t="shared" ref="N11:N20" si="4">SUM(K11:M11)</f>
        <v>0</v>
      </c>
      <c r="O11" s="1"/>
    </row>
    <row r="12" spans="1:15">
      <c r="A12" s="1"/>
      <c r="B12" s="1"/>
      <c r="C12" s="1"/>
      <c r="D12" s="178" t="s">
        <v>69</v>
      </c>
      <c r="E12" s="101">
        <f>ROUND(('Monthly Unit Rates'!E12*'Supplier Estimated Volumes'!E12)*12,0)</f>
        <v>930864</v>
      </c>
      <c r="F12" s="101">
        <f>ROUND(('Monthly Unit Rates'!F12*'Supplier Estimated Volumes'!F12)*12,0)</f>
        <v>930864</v>
      </c>
      <c r="G12" s="101">
        <f>ROUND(('Monthly Unit Rates'!G12*'Supplier Estimated Volumes'!G12)*12,0)</f>
        <v>930864</v>
      </c>
      <c r="H12" s="101">
        <f t="shared" si="2"/>
        <v>2792592</v>
      </c>
      <c r="I12" s="1"/>
      <c r="J12" s="101">
        <f>ROUND(('Monthly Unit Rates'!J12*'Supplier Estimated Volumes'!J12)*12,0)</f>
        <v>930864</v>
      </c>
      <c r="K12" s="169">
        <f>SUM(H12:J12)</f>
        <v>3723456</v>
      </c>
      <c r="L12" s="1"/>
      <c r="M12" s="101">
        <f>ROUND(('Monthly Unit Rates'!M12*'Supplier Estimated Volumes'!M12)*12,0)</f>
        <v>930864</v>
      </c>
      <c r="N12" s="169">
        <f>SUM(K12:M12)</f>
        <v>4654320</v>
      </c>
      <c r="O12" s="1"/>
    </row>
    <row r="13" spans="1:15">
      <c r="A13" s="1"/>
      <c r="B13" s="1"/>
      <c r="C13" s="1"/>
      <c r="D13" s="178" t="s">
        <v>70</v>
      </c>
      <c r="E13" s="101">
        <f>('Monthly Unit Rates'!E13*'Supplier Estimated Volumes'!E13)*12</f>
        <v>0</v>
      </c>
      <c r="F13" s="101">
        <f>('Monthly Unit Rates'!F13*'Supplier Estimated Volumes'!F13)*12</f>
        <v>0</v>
      </c>
      <c r="G13" s="101">
        <f>('Monthly Unit Rates'!G13*'Supplier Estimated Volumes'!G13)*12</f>
        <v>0</v>
      </c>
      <c r="H13" s="101">
        <f t="shared" si="2"/>
        <v>0</v>
      </c>
      <c r="I13" s="1"/>
      <c r="J13" s="101">
        <f>('Monthly Unit Rates'!J13*'Supplier Estimated Volumes'!J13)*12</f>
        <v>0</v>
      </c>
      <c r="K13" s="169">
        <f t="shared" si="3"/>
        <v>0</v>
      </c>
      <c r="L13" s="1"/>
      <c r="M13" s="101">
        <f>('Monthly Unit Rates'!M13*'Supplier Estimated Volumes'!M13)*12</f>
        <v>0</v>
      </c>
      <c r="N13" s="169">
        <f t="shared" si="4"/>
        <v>0</v>
      </c>
      <c r="O13" s="1"/>
    </row>
    <row r="14" spans="1:15">
      <c r="A14" s="1"/>
      <c r="B14" s="1"/>
      <c r="C14" s="1"/>
      <c r="D14" s="178" t="s">
        <v>71</v>
      </c>
      <c r="E14" s="101">
        <f>('Monthly Unit Rates'!E14*'Supplier Estimated Volumes'!E14)*12</f>
        <v>0</v>
      </c>
      <c r="F14" s="101">
        <f>('Monthly Unit Rates'!F14*'Supplier Estimated Volumes'!F14)*12</f>
        <v>0</v>
      </c>
      <c r="G14" s="101">
        <f>('Monthly Unit Rates'!G14*'Supplier Estimated Volumes'!G14)*12</f>
        <v>0</v>
      </c>
      <c r="H14" s="101">
        <f t="shared" si="2"/>
        <v>0</v>
      </c>
      <c r="I14" s="1"/>
      <c r="J14" s="101">
        <f>('Monthly Unit Rates'!J14*'Supplier Estimated Volumes'!J14)*12</f>
        <v>0</v>
      </c>
      <c r="K14" s="169">
        <f t="shared" si="3"/>
        <v>0</v>
      </c>
      <c r="L14" s="1"/>
      <c r="M14" s="101">
        <f>('Monthly Unit Rates'!M14*'Supplier Estimated Volumes'!M14)*12</f>
        <v>0</v>
      </c>
      <c r="N14" s="169">
        <f t="shared" si="4"/>
        <v>0</v>
      </c>
      <c r="O14" s="1"/>
    </row>
    <row r="15" spans="1:15">
      <c r="A15" s="1"/>
      <c r="B15" s="1"/>
      <c r="C15" s="1"/>
      <c r="D15" s="178" t="s">
        <v>72</v>
      </c>
      <c r="E15" s="101">
        <f>ROUND(('Monthly Unit Rates'!E15*'Supplier Estimated Volumes'!E15)*12,0)</f>
        <v>0</v>
      </c>
      <c r="F15" s="101">
        <f>('Monthly Unit Rates'!F15*'Supplier Estimated Volumes'!F15)*12</f>
        <v>0</v>
      </c>
      <c r="G15" s="101">
        <f>ROUND(('Monthly Unit Rates'!G15*'Supplier Estimated Volumes'!G15)*12,0)</f>
        <v>0</v>
      </c>
      <c r="H15" s="101">
        <f t="shared" si="2"/>
        <v>0</v>
      </c>
      <c r="I15" s="1"/>
      <c r="J15" s="101">
        <f>('Monthly Unit Rates'!J15*'Supplier Estimated Volumes'!J15)*12</f>
        <v>0</v>
      </c>
      <c r="K15" s="169">
        <f t="shared" si="3"/>
        <v>0</v>
      </c>
      <c r="L15" s="1"/>
      <c r="M15" s="101">
        <f>('Monthly Unit Rates'!M15*'Supplier Estimated Volumes'!M15)*12</f>
        <v>0</v>
      </c>
      <c r="N15" s="169">
        <f t="shared" si="4"/>
        <v>0</v>
      </c>
      <c r="O15" s="1"/>
    </row>
    <row r="16" spans="1:15">
      <c r="A16" s="1"/>
      <c r="B16" s="1"/>
      <c r="C16" s="1"/>
      <c r="D16" s="178" t="s">
        <v>73</v>
      </c>
      <c r="E16" s="101">
        <f>('Monthly Unit Rates'!E16*'Supplier Estimated Volumes'!E16)*12</f>
        <v>0</v>
      </c>
      <c r="F16" s="101">
        <f>('Monthly Unit Rates'!F16*'Supplier Estimated Volumes'!F16)*12</f>
        <v>0</v>
      </c>
      <c r="G16" s="101">
        <f>('Monthly Unit Rates'!G16*'Supplier Estimated Volumes'!G16)*12</f>
        <v>0</v>
      </c>
      <c r="H16" s="101">
        <f t="shared" si="2"/>
        <v>0</v>
      </c>
      <c r="I16" s="1"/>
      <c r="J16" s="101">
        <f>('Monthly Unit Rates'!J16*'Supplier Estimated Volumes'!J16)*12</f>
        <v>0</v>
      </c>
      <c r="K16" s="169">
        <f t="shared" si="3"/>
        <v>0</v>
      </c>
      <c r="L16" s="1"/>
      <c r="M16" s="101">
        <f>('Monthly Unit Rates'!M16*'Supplier Estimated Volumes'!M16)*12</f>
        <v>0</v>
      </c>
      <c r="N16" s="169">
        <f t="shared" si="4"/>
        <v>0</v>
      </c>
      <c r="O16" s="1"/>
    </row>
    <row r="17" spans="1:15">
      <c r="A17" s="1"/>
      <c r="B17" s="1"/>
      <c r="C17" s="1"/>
      <c r="D17" s="178" t="s">
        <v>74</v>
      </c>
      <c r="E17" s="101">
        <f>('Monthly Unit Rates'!E17*'Supplier Estimated Volumes'!E17)*12</f>
        <v>0</v>
      </c>
      <c r="F17" s="101">
        <f>('Monthly Unit Rates'!F17*'Supplier Estimated Volumes'!F17)*12</f>
        <v>0</v>
      </c>
      <c r="G17" s="101">
        <f>('Monthly Unit Rates'!G17*'Supplier Estimated Volumes'!G17)*12</f>
        <v>0</v>
      </c>
      <c r="H17" s="101">
        <f t="shared" si="2"/>
        <v>0</v>
      </c>
      <c r="I17" s="1"/>
      <c r="J17" s="101">
        <f>('Monthly Unit Rates'!J17*'Supplier Estimated Volumes'!J17)*12</f>
        <v>0</v>
      </c>
      <c r="K17" s="169">
        <f t="shared" si="3"/>
        <v>0</v>
      </c>
      <c r="L17" s="1"/>
      <c r="M17" s="101">
        <f>('Monthly Unit Rates'!M17*'Supplier Estimated Volumes'!M17)*12</f>
        <v>0</v>
      </c>
      <c r="N17" s="169">
        <f t="shared" si="4"/>
        <v>0</v>
      </c>
      <c r="O17" s="1"/>
    </row>
    <row r="18" spans="1:15">
      <c r="A18" s="1"/>
      <c r="B18" s="1"/>
      <c r="C18" s="1"/>
      <c r="D18" s="178" t="s">
        <v>75</v>
      </c>
      <c r="E18" s="101">
        <f>('Monthly Unit Rates'!E18*'Supplier Estimated Volumes'!E18)*12</f>
        <v>0</v>
      </c>
      <c r="F18" s="101">
        <f>('Monthly Unit Rates'!F18*'Supplier Estimated Volumes'!F18)*12</f>
        <v>0</v>
      </c>
      <c r="G18" s="101">
        <f>('Monthly Unit Rates'!G18*'Supplier Estimated Volumes'!G18)*12</f>
        <v>0</v>
      </c>
      <c r="H18" s="101">
        <f t="shared" si="2"/>
        <v>0</v>
      </c>
      <c r="I18" s="1"/>
      <c r="J18" s="101">
        <f>('Monthly Unit Rates'!J18*'Supplier Estimated Volumes'!J18)*12</f>
        <v>0</v>
      </c>
      <c r="K18" s="169">
        <f t="shared" si="3"/>
        <v>0</v>
      </c>
      <c r="L18" s="1"/>
      <c r="M18" s="101">
        <f>('Monthly Unit Rates'!M18*'Supplier Estimated Volumes'!M18)*12</f>
        <v>0</v>
      </c>
      <c r="N18" s="169">
        <f t="shared" si="4"/>
        <v>0</v>
      </c>
      <c r="O18" s="1"/>
    </row>
    <row r="19" spans="1:15">
      <c r="A19" s="1"/>
      <c r="B19" s="1"/>
      <c r="C19" s="1"/>
      <c r="D19" s="178" t="s">
        <v>76</v>
      </c>
      <c r="E19" s="101">
        <f>('Monthly Unit Rates'!E19*'Supplier Estimated Volumes'!E19)*12</f>
        <v>0</v>
      </c>
      <c r="F19" s="101">
        <f>('Monthly Unit Rates'!F19*'Supplier Estimated Volumes'!F19)*12</f>
        <v>0</v>
      </c>
      <c r="G19" s="101">
        <f>('Monthly Unit Rates'!G19*'Supplier Estimated Volumes'!G19)*12</f>
        <v>0</v>
      </c>
      <c r="H19" s="101">
        <f t="shared" si="2"/>
        <v>0</v>
      </c>
      <c r="I19" s="1"/>
      <c r="J19" s="101">
        <f>('Monthly Unit Rates'!J19*'Supplier Estimated Volumes'!J19)*12</f>
        <v>0</v>
      </c>
      <c r="K19" s="169">
        <f t="shared" si="3"/>
        <v>0</v>
      </c>
      <c r="L19" s="1"/>
      <c r="M19" s="101">
        <f>('Monthly Unit Rates'!M19*'Supplier Estimated Volumes'!M19)*12</f>
        <v>0</v>
      </c>
      <c r="N19" s="169">
        <f t="shared" si="4"/>
        <v>0</v>
      </c>
      <c r="O19" s="1"/>
    </row>
    <row r="20" spans="1:15">
      <c r="A20" s="1"/>
      <c r="B20" s="1"/>
      <c r="C20" s="1"/>
      <c r="D20" s="178" t="s">
        <v>77</v>
      </c>
      <c r="E20" s="101">
        <f>('Monthly Unit Rates'!E20*'Supplier Estimated Volumes'!E20)*12</f>
        <v>0</v>
      </c>
      <c r="F20" s="101">
        <f>('Monthly Unit Rates'!F20*'Supplier Estimated Volumes'!F20)*12</f>
        <v>0</v>
      </c>
      <c r="G20" s="101">
        <f>('Monthly Unit Rates'!G20*'Supplier Estimated Volumes'!G20)*12</f>
        <v>0</v>
      </c>
      <c r="H20" s="101">
        <f t="shared" si="2"/>
        <v>0</v>
      </c>
      <c r="I20" s="1"/>
      <c r="J20" s="101">
        <f>('Monthly Unit Rates'!J20*'Supplier Estimated Volumes'!J20)*12</f>
        <v>0</v>
      </c>
      <c r="K20" s="169">
        <f t="shared" si="3"/>
        <v>0</v>
      </c>
      <c r="L20" s="1"/>
      <c r="M20" s="101">
        <f>('Monthly Unit Rates'!M20*'Supplier Estimated Volumes'!M20)*12</f>
        <v>0</v>
      </c>
      <c r="N20" s="169">
        <f t="shared" si="4"/>
        <v>0</v>
      </c>
      <c r="O20" s="1"/>
    </row>
    <row r="21" spans="1:15">
      <c r="A21" s="1"/>
      <c r="B21" s="1"/>
      <c r="C21" s="1"/>
      <c r="D21" s="176" t="s">
        <v>66</v>
      </c>
      <c r="E21" s="70">
        <f>SUM(E11:E20)</f>
        <v>930864</v>
      </c>
      <c r="F21" s="70">
        <f>SUM(F11:F20)</f>
        <v>930864</v>
      </c>
      <c r="G21" s="70">
        <f>SUM(G11:G20)</f>
        <v>930864</v>
      </c>
      <c r="H21" s="70">
        <f>SUM(H11:H20)</f>
        <v>2792592</v>
      </c>
      <c r="I21" s="1"/>
      <c r="J21" s="66">
        <f>SUM(J11:J20)</f>
        <v>930864</v>
      </c>
      <c r="K21" s="66">
        <f>SUM(K11:K20)</f>
        <v>3723456</v>
      </c>
      <c r="L21" s="1"/>
      <c r="M21" s="66">
        <f>SUM(M11:M20)</f>
        <v>930864</v>
      </c>
      <c r="N21" s="66">
        <f>SUM(N11:N20)</f>
        <v>4654320</v>
      </c>
      <c r="O21" s="1"/>
    </row>
    <row r="22" spans="1:15">
      <c r="A22" s="1"/>
      <c r="B22" s="1"/>
      <c r="C22" s="1"/>
      <c r="D22" s="1"/>
      <c r="E22" s="1"/>
      <c r="F22" s="1"/>
      <c r="G22" s="1"/>
      <c r="H22" s="1"/>
      <c r="I22" s="1"/>
      <c r="J22" s="1"/>
      <c r="K22" s="1"/>
      <c r="L22" s="1"/>
      <c r="M22" s="1"/>
      <c r="N22" s="1"/>
      <c r="O22" s="1"/>
    </row>
    <row r="23" spans="1:15" ht="13.8">
      <c r="A23" s="1"/>
      <c r="B23" s="1"/>
      <c r="C23" s="172" t="s">
        <v>78</v>
      </c>
      <c r="D23" s="173"/>
      <c r="E23" s="173"/>
      <c r="F23" s="173"/>
      <c r="G23" s="173"/>
      <c r="H23" s="174"/>
      <c r="I23" s="1"/>
      <c r="J23" s="216"/>
      <c r="K23" s="217"/>
      <c r="L23" s="1"/>
      <c r="M23" s="216"/>
      <c r="N23" s="217"/>
      <c r="O23" s="1"/>
    </row>
    <row r="24" spans="1:15">
      <c r="A24" s="1"/>
      <c r="B24" s="1"/>
      <c r="C24" s="1"/>
      <c r="D24" s="177" t="s">
        <v>79</v>
      </c>
      <c r="E24" s="101">
        <v>0</v>
      </c>
      <c r="F24" s="101">
        <v>0</v>
      </c>
      <c r="G24" s="101">
        <v>0</v>
      </c>
      <c r="H24" s="101">
        <f t="shared" ref="H24" si="5">SUM(E24:G24)</f>
        <v>0</v>
      </c>
      <c r="I24" s="1"/>
      <c r="J24" s="101">
        <v>0</v>
      </c>
      <c r="K24" s="101">
        <f t="shared" ref="K24" si="6">SUM(H24:J24)</f>
        <v>0</v>
      </c>
      <c r="L24" s="1"/>
      <c r="M24" s="101">
        <v>0</v>
      </c>
      <c r="N24" s="101">
        <f t="shared" ref="N24" si="7">SUM(K24:M24)</f>
        <v>0</v>
      </c>
      <c r="O24" s="1"/>
    </row>
    <row r="25" spans="1:15">
      <c r="A25" s="1"/>
      <c r="B25" s="1"/>
      <c r="C25" s="1"/>
      <c r="D25" s="176" t="s">
        <v>66</v>
      </c>
      <c r="E25" s="70">
        <f>SUM(E24:E24)</f>
        <v>0</v>
      </c>
      <c r="F25" s="70">
        <f>SUM(F24:F24)</f>
        <v>0</v>
      </c>
      <c r="G25" s="70">
        <f>SUM(G24:G24)</f>
        <v>0</v>
      </c>
      <c r="H25" s="70">
        <f>SUM(H24:H24)</f>
        <v>0</v>
      </c>
      <c r="I25" s="1"/>
      <c r="J25" s="66">
        <f>SUM(J24:J24)</f>
        <v>0</v>
      </c>
      <c r="K25" s="66">
        <f>SUM(K24:K24)</f>
        <v>0</v>
      </c>
      <c r="L25" s="1"/>
      <c r="M25" s="66">
        <f>SUM(M24:M24)</f>
        <v>0</v>
      </c>
      <c r="N25" s="66">
        <f>SUM(N24:N24)</f>
        <v>0</v>
      </c>
      <c r="O25" s="1"/>
    </row>
    <row r="26" spans="1:15" ht="13.8" thickBot="1">
      <c r="A26" s="1"/>
      <c r="B26" s="1"/>
      <c r="C26" s="1"/>
      <c r="D26" s="1"/>
      <c r="E26" s="1"/>
      <c r="F26" s="1"/>
      <c r="G26" s="1"/>
      <c r="H26" s="1"/>
      <c r="I26" s="1"/>
      <c r="J26" s="1"/>
      <c r="K26" s="1"/>
      <c r="L26" s="1"/>
      <c r="M26" s="1"/>
      <c r="N26" s="1"/>
      <c r="O26" s="1"/>
    </row>
    <row r="27" spans="1:15" ht="13.8" thickBot="1">
      <c r="A27" s="1"/>
      <c r="B27" s="1"/>
      <c r="C27" s="5" t="str">
        <f>"TOTAL "&amp;B5</f>
        <v>TOTAL MANAGED PUBLIC CLOUD SERVICES</v>
      </c>
      <c r="D27" s="6"/>
      <c r="E27" s="102">
        <f>E8+E21+E25</f>
        <v>1800864</v>
      </c>
      <c r="F27" s="102">
        <f>F8+F21+F25</f>
        <v>1800864</v>
      </c>
      <c r="G27" s="102">
        <f>G8+G21+G25</f>
        <v>1800864</v>
      </c>
      <c r="H27" s="154">
        <f>H8+H21+H25</f>
        <v>5402592</v>
      </c>
      <c r="I27" s="1"/>
      <c r="J27" s="155">
        <f>J8+J21+J25</f>
        <v>1800864</v>
      </c>
      <c r="K27" s="154">
        <f>K8+K21+K25</f>
        <v>7203456</v>
      </c>
      <c r="L27" s="1"/>
      <c r="M27" s="155">
        <f>M8+M21+M25</f>
        <v>1800864</v>
      </c>
      <c r="N27" s="154">
        <f>N8+N21+N25</f>
        <v>9004320</v>
      </c>
      <c r="O27" s="1"/>
    </row>
    <row r="28" spans="1:15">
      <c r="A28" s="1"/>
      <c r="B28" s="12"/>
      <c r="C28" s="12"/>
      <c r="D28" s="12"/>
      <c r="E28" s="12"/>
      <c r="F28" s="12"/>
      <c r="G28" s="12"/>
      <c r="H28" s="12"/>
      <c r="I28" s="1"/>
      <c r="J28" s="98"/>
      <c r="K28" s="98"/>
      <c r="L28" s="1"/>
      <c r="M28" s="98"/>
      <c r="N28" s="98"/>
      <c r="O28" s="1"/>
    </row>
    <row r="29" spans="1:15" ht="13.8" thickBot="1">
      <c r="A29" s="1"/>
      <c r="B29" s="1"/>
      <c r="C29" s="1"/>
      <c r="D29" s="1"/>
      <c r="E29" s="1"/>
      <c r="F29" s="1"/>
      <c r="G29" s="1"/>
      <c r="H29" s="1"/>
      <c r="I29" s="1"/>
      <c r="J29" s="1"/>
      <c r="K29" s="1"/>
      <c r="L29" s="1"/>
      <c r="M29" s="1"/>
      <c r="N29" s="1"/>
      <c r="O29" s="1"/>
    </row>
    <row r="30" spans="1:15" ht="16.2" thickBot="1">
      <c r="A30" s="1"/>
      <c r="B30" s="63" t="s">
        <v>80</v>
      </c>
      <c r="C30" s="64"/>
      <c r="D30" s="65"/>
      <c r="E30" s="102">
        <f>E27</f>
        <v>1800864</v>
      </c>
      <c r="F30" s="102">
        <f t="shared" ref="F30:H30" si="8">F27</f>
        <v>1800864</v>
      </c>
      <c r="G30" s="102">
        <f t="shared" si="8"/>
        <v>1800864</v>
      </c>
      <c r="H30" s="102">
        <f t="shared" si="8"/>
        <v>5402592</v>
      </c>
      <c r="I30" s="1"/>
      <c r="J30" s="102">
        <f t="shared" ref="J30:K30" si="9">J27</f>
        <v>1800864</v>
      </c>
      <c r="K30" s="102">
        <f t="shared" si="9"/>
        <v>7203456</v>
      </c>
      <c r="L30" s="1"/>
      <c r="M30" s="102">
        <f t="shared" ref="M30:N30" si="10">M27</f>
        <v>1800864</v>
      </c>
      <c r="N30" s="102">
        <f t="shared" si="10"/>
        <v>9004320</v>
      </c>
      <c r="O30" s="1"/>
    </row>
    <row r="31" spans="1:15">
      <c r="A31" s="1"/>
      <c r="B31" s="1"/>
      <c r="C31" s="1"/>
      <c r="D31" s="1"/>
      <c r="E31" s="1"/>
      <c r="F31" s="1"/>
      <c r="G31" s="1"/>
      <c r="H31" s="1"/>
      <c r="I31" s="1"/>
      <c r="J31" s="1"/>
      <c r="K31" s="1"/>
      <c r="L31" s="1"/>
      <c r="M31" s="1"/>
      <c r="N31" s="20"/>
      <c r="O31" s="1"/>
    </row>
    <row r="32" spans="1:15">
      <c r="A32" s="1"/>
      <c r="B32" s="1"/>
      <c r="C32" s="1"/>
      <c r="D32" s="53"/>
      <c r="E32" s="1"/>
      <c r="F32" s="1"/>
      <c r="G32" s="1"/>
      <c r="H32" s="1"/>
      <c r="I32" s="1"/>
      <c r="J32" s="1"/>
      <c r="K32" s="1"/>
      <c r="L32" s="1"/>
      <c r="M32" s="1"/>
      <c r="N32" s="1"/>
      <c r="O32" s="1"/>
    </row>
    <row r="33" spans="10:10">
      <c r="J33" s="1" t="s">
        <v>81</v>
      </c>
    </row>
  </sheetData>
  <mergeCells count="10">
    <mergeCell ref="B2:K2"/>
    <mergeCell ref="J3:K3"/>
    <mergeCell ref="B4:D4"/>
    <mergeCell ref="J6:K6"/>
    <mergeCell ref="J10:K10"/>
    <mergeCell ref="M23:N23"/>
    <mergeCell ref="J23:K23"/>
    <mergeCell ref="M3:N3"/>
    <mergeCell ref="M6:N6"/>
    <mergeCell ref="M10:N10"/>
  </mergeCells>
  <phoneticPr fontId="11" type="noConversion"/>
  <pageMargins left="0.7" right="0.7" top="0.5" bottom="0.5" header="0.3" footer="0.3"/>
  <pageSetup scale="65" fitToHeight="2" orientation="landscape" r:id="rId1"/>
  <headerFooter>
    <oddFooter>&amp;L&amp;"Calibri (Body),Regular"&amp;A&amp;R&amp;"Calibri (Body),Regular"Page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O25"/>
  <sheetViews>
    <sheetView showGridLines="0" zoomScale="110" zoomScaleNormal="110" zoomScalePageLayoutView="80" workbookViewId="0">
      <selection activeCell="D25" sqref="D25"/>
    </sheetView>
  </sheetViews>
  <sheetFormatPr defaultColWidth="9.33203125" defaultRowHeight="13.2"/>
  <cols>
    <col min="1" max="1" width="3.109375" style="4" customWidth="1"/>
    <col min="2" max="3" width="4.6640625" style="4" customWidth="1"/>
    <col min="4" max="4" width="59.44140625" style="4" customWidth="1"/>
    <col min="5" max="7" width="12.6640625" style="4" customWidth="1"/>
    <col min="8" max="8" width="15.6640625" style="4" customWidth="1"/>
    <col min="9" max="9" width="5.33203125" style="4" customWidth="1"/>
    <col min="10" max="10" width="12.6640625" style="4" customWidth="1"/>
    <col min="11" max="11" width="15.6640625" style="4" customWidth="1"/>
    <col min="12" max="12" width="5.33203125" style="4" customWidth="1"/>
    <col min="13" max="13" width="12.6640625" style="4" customWidth="1"/>
    <col min="14" max="14" width="15.6640625" style="4" customWidth="1"/>
    <col min="15" max="15" width="5.33203125" style="4" customWidth="1"/>
    <col min="16" max="16384" width="9.33203125" style="4"/>
  </cols>
  <sheetData>
    <row r="1" spans="2:15" ht="14.4">
      <c r="B1" s="171" t="str">
        <f>'Total Estimated Charges'!B1</f>
        <v>VA-240920-NTT: Managed Public Cloud Services</v>
      </c>
      <c r="C1" s="1"/>
      <c r="D1" s="1"/>
      <c r="E1" s="1"/>
      <c r="F1" s="1"/>
      <c r="G1" s="1"/>
      <c r="H1" s="1"/>
      <c r="I1" s="1"/>
      <c r="J1" s="1"/>
      <c r="K1" s="1"/>
      <c r="L1" s="1"/>
      <c r="M1" s="1"/>
      <c r="N1" s="1"/>
      <c r="O1" s="1"/>
    </row>
    <row r="2" spans="2:15" ht="17.399999999999999">
      <c r="B2" s="219" t="s">
        <v>82</v>
      </c>
      <c r="C2" s="219"/>
      <c r="D2" s="219"/>
      <c r="E2" s="219"/>
      <c r="F2" s="219"/>
      <c r="G2" s="219"/>
      <c r="H2" s="219"/>
      <c r="I2" s="219"/>
      <c r="J2" s="219"/>
      <c r="K2" s="219"/>
      <c r="L2" s="219"/>
      <c r="M2" s="1"/>
      <c r="N2" s="1"/>
      <c r="O2" s="1"/>
    </row>
    <row r="3" spans="2:15" ht="17.399999999999999">
      <c r="B3" s="11"/>
      <c r="C3" s="2"/>
      <c r="D3" s="3"/>
      <c r="E3" s="1"/>
      <c r="F3" s="1"/>
      <c r="G3" s="1"/>
      <c r="H3" s="1"/>
      <c r="I3" s="1"/>
      <c r="J3" s="148"/>
      <c r="K3" s="1"/>
      <c r="L3" s="1"/>
      <c r="M3" s="1"/>
      <c r="N3" s="1"/>
      <c r="O3" s="1"/>
    </row>
    <row r="4" spans="2:15" ht="17.399999999999999">
      <c r="B4" s="11"/>
      <c r="C4" s="2"/>
      <c r="D4" s="3"/>
      <c r="E4" s="20"/>
      <c r="F4" s="20"/>
      <c r="G4" s="20"/>
      <c r="H4" s="148"/>
      <c r="I4" s="1"/>
      <c r="J4" s="218" t="s">
        <v>53</v>
      </c>
      <c r="K4" s="218"/>
      <c r="L4" s="1"/>
      <c r="M4" s="218" t="s">
        <v>54</v>
      </c>
      <c r="N4" s="218"/>
      <c r="O4" s="1"/>
    </row>
    <row r="5" spans="2:15" ht="32.4" customHeight="1">
      <c r="B5" s="220" t="s">
        <v>23</v>
      </c>
      <c r="C5" s="220"/>
      <c r="D5" s="220"/>
      <c r="E5" s="201" t="s">
        <v>55</v>
      </c>
      <c r="F5" s="201" t="s">
        <v>56</v>
      </c>
      <c r="G5" s="201" t="s">
        <v>57</v>
      </c>
      <c r="H5" s="149" t="s">
        <v>58</v>
      </c>
      <c r="I5" s="100"/>
      <c r="J5" s="69" t="s">
        <v>59</v>
      </c>
      <c r="K5" s="149"/>
      <c r="L5" s="100"/>
      <c r="M5" s="69" t="s">
        <v>61</v>
      </c>
      <c r="N5" s="149"/>
      <c r="O5" s="100"/>
    </row>
    <row r="6" spans="2:15" ht="13.8">
      <c r="B6" s="67" t="str">
        <f>'Total Estimated Charges'!B5</f>
        <v>MANAGED PUBLIC CLOUD SERVICES</v>
      </c>
      <c r="C6" s="67"/>
      <c r="D6" s="67"/>
      <c r="E6" s="68"/>
      <c r="F6" s="68"/>
      <c r="G6" s="68"/>
      <c r="H6" s="68"/>
      <c r="I6" s="1"/>
      <c r="J6" s="68"/>
      <c r="K6" s="68"/>
      <c r="L6" s="1"/>
      <c r="M6" s="68"/>
      <c r="N6" s="68"/>
      <c r="O6" s="1"/>
    </row>
    <row r="7" spans="2:15" ht="13.8">
      <c r="B7" s="1"/>
      <c r="C7" s="172" t="str">
        <f>'Total Estimated Charges'!C6</f>
        <v>Account Management</v>
      </c>
      <c r="D7" s="173"/>
      <c r="E7" s="173"/>
      <c r="F7" s="173"/>
      <c r="G7" s="173"/>
      <c r="H7" s="161"/>
      <c r="I7" s="1"/>
      <c r="J7" s="216"/>
      <c r="K7" s="217"/>
      <c r="L7" s="1"/>
      <c r="M7" s="216"/>
      <c r="N7" s="217"/>
      <c r="O7" s="1"/>
    </row>
    <row r="8" spans="2:15">
      <c r="B8" s="1"/>
      <c r="C8" s="1"/>
      <c r="D8" s="179" t="str">
        <f>'Total Estimated Charges'!D7</f>
        <v>Cross Functional/Account Management (Exh 4.2 section 2.1)</v>
      </c>
      <c r="E8" s="101">
        <v>72500</v>
      </c>
      <c r="F8" s="101">
        <f t="shared" ref="F8:G8" si="0">E8</f>
        <v>72500</v>
      </c>
      <c r="G8" s="101">
        <f t="shared" si="0"/>
        <v>72500</v>
      </c>
      <c r="H8" s="150">
        <f t="shared" ref="H8" si="1">SUM(E8:G8)</f>
        <v>217500</v>
      </c>
      <c r="I8" s="1"/>
      <c r="J8" s="101">
        <f>G8</f>
        <v>72500</v>
      </c>
      <c r="K8" s="150"/>
      <c r="L8" s="1"/>
      <c r="M8" s="101">
        <f>J8</f>
        <v>72500</v>
      </c>
      <c r="N8" s="150"/>
      <c r="O8" s="1"/>
    </row>
    <row r="9" spans="2:15">
      <c r="B9" s="1"/>
      <c r="C9" s="1"/>
      <c r="D9" s="1"/>
      <c r="E9" s="1"/>
      <c r="F9" s="1"/>
      <c r="G9" s="1"/>
      <c r="H9" s="162"/>
      <c r="I9" s="1"/>
      <c r="J9" s="1"/>
      <c r="K9" s="1"/>
      <c r="L9" s="1"/>
      <c r="M9" s="1"/>
      <c r="N9" s="1"/>
      <c r="O9" s="1"/>
    </row>
    <row r="10" spans="2:15" ht="13.8">
      <c r="B10" s="1"/>
      <c r="C10" s="172" t="str">
        <f>'Total Estimated Charges'!C10</f>
        <v>Managed Public Cloud Support</v>
      </c>
      <c r="D10" s="173"/>
      <c r="E10" s="173"/>
      <c r="F10" s="173"/>
      <c r="G10" s="173"/>
      <c r="H10" s="161"/>
      <c r="I10" s="1"/>
      <c r="J10" s="216"/>
      <c r="K10" s="217"/>
      <c r="L10" s="1"/>
      <c r="M10" s="216"/>
      <c r="N10" s="217"/>
      <c r="O10" s="1"/>
    </row>
    <row r="11" spans="2:15">
      <c r="B11" s="1"/>
      <c r="C11" s="1"/>
      <c r="D11" s="179" t="str">
        <f>'Total Estimated Charges'!D11</f>
        <v>2.2.1 Consumption Pricing: $0 to $225,000</v>
      </c>
      <c r="E11" s="180">
        <v>0.3</v>
      </c>
      <c r="F11" s="180">
        <f>E11</f>
        <v>0.3</v>
      </c>
      <c r="G11" s="180">
        <f>F11</f>
        <v>0.3</v>
      </c>
      <c r="H11" s="163">
        <f>SUM(E11:G11)</f>
        <v>0.89999999999999991</v>
      </c>
      <c r="I11" s="164"/>
      <c r="J11" s="180">
        <f>G11</f>
        <v>0.3</v>
      </c>
      <c r="K11" s="163"/>
      <c r="L11" s="164"/>
      <c r="M11" s="180">
        <f>J11</f>
        <v>0.3</v>
      </c>
      <c r="N11" s="150"/>
      <c r="O11" s="1"/>
    </row>
    <row r="12" spans="2:15">
      <c r="B12" s="1"/>
      <c r="C12" s="1"/>
      <c r="D12" s="181" t="str">
        <f>'Total Estimated Charges'!D12</f>
        <v>$225,000 to $499,999</v>
      </c>
      <c r="E12" s="182">
        <v>0.26</v>
      </c>
      <c r="F12" s="183">
        <f>E12</f>
        <v>0.26</v>
      </c>
      <c r="G12" s="183">
        <f>F12</f>
        <v>0.26</v>
      </c>
      <c r="H12" s="165">
        <f>SUM(E12:G12)</f>
        <v>0.78</v>
      </c>
      <c r="I12" s="164"/>
      <c r="J12" s="183">
        <f>G12</f>
        <v>0.26</v>
      </c>
      <c r="K12" s="165"/>
      <c r="L12" s="164"/>
      <c r="M12" s="183">
        <f>J12</f>
        <v>0.26</v>
      </c>
      <c r="N12" s="151"/>
      <c r="O12" s="1"/>
    </row>
    <row r="13" spans="2:15">
      <c r="B13" s="1"/>
      <c r="C13" s="1"/>
      <c r="D13" s="181" t="str">
        <f>'Total Estimated Charges'!D13</f>
        <v>$500,000 to $749,999</v>
      </c>
      <c r="E13" s="182">
        <v>0.25</v>
      </c>
      <c r="F13" s="183">
        <f t="shared" ref="F13:G20" si="2">E13</f>
        <v>0.25</v>
      </c>
      <c r="G13" s="183">
        <f t="shared" si="2"/>
        <v>0.25</v>
      </c>
      <c r="H13" s="165">
        <f>SUM(E13:G13)</f>
        <v>0.75</v>
      </c>
      <c r="I13" s="164"/>
      <c r="J13" s="183">
        <f t="shared" ref="J13:J20" si="3">G13</f>
        <v>0.25</v>
      </c>
      <c r="K13" s="165"/>
      <c r="L13" s="164"/>
      <c r="M13" s="183">
        <f t="shared" ref="M13:M20" si="4">J13</f>
        <v>0.25</v>
      </c>
      <c r="N13" s="151"/>
      <c r="O13" s="1"/>
    </row>
    <row r="14" spans="2:15">
      <c r="B14" s="1"/>
      <c r="C14" s="1"/>
      <c r="D14" s="181" t="str">
        <f>'Total Estimated Charges'!D14</f>
        <v>$750,000 to $999,999</v>
      </c>
      <c r="E14" s="182">
        <v>0.24</v>
      </c>
      <c r="F14" s="183">
        <f t="shared" si="2"/>
        <v>0.24</v>
      </c>
      <c r="G14" s="183">
        <f t="shared" si="2"/>
        <v>0.24</v>
      </c>
      <c r="H14" s="165">
        <f t="shared" ref="H14:H20" si="5">SUM(E14:G14)</f>
        <v>0.72</v>
      </c>
      <c r="I14" s="164"/>
      <c r="J14" s="183">
        <f t="shared" si="3"/>
        <v>0.24</v>
      </c>
      <c r="K14" s="165"/>
      <c r="L14" s="164"/>
      <c r="M14" s="183">
        <f t="shared" si="4"/>
        <v>0.24</v>
      </c>
      <c r="N14" s="150"/>
      <c r="O14" s="1"/>
    </row>
    <row r="15" spans="2:15">
      <c r="B15" s="1"/>
      <c r="C15" s="1"/>
      <c r="D15" s="181" t="str">
        <f>'Total Estimated Charges'!D15</f>
        <v>$1,000,000 to $1,499,999</v>
      </c>
      <c r="E15" s="182">
        <v>0.19</v>
      </c>
      <c r="F15" s="183">
        <f t="shared" si="2"/>
        <v>0.19</v>
      </c>
      <c r="G15" s="183">
        <f t="shared" si="2"/>
        <v>0.19</v>
      </c>
      <c r="H15" s="165">
        <f t="shared" si="5"/>
        <v>0.57000000000000006</v>
      </c>
      <c r="I15" s="164"/>
      <c r="J15" s="183">
        <f t="shared" si="3"/>
        <v>0.19</v>
      </c>
      <c r="K15" s="165"/>
      <c r="L15" s="164"/>
      <c r="M15" s="183">
        <f t="shared" si="4"/>
        <v>0.19</v>
      </c>
      <c r="N15" s="150"/>
      <c r="O15" s="1"/>
    </row>
    <row r="16" spans="2:15">
      <c r="B16" s="1"/>
      <c r="C16" s="1"/>
      <c r="D16" s="181" t="str">
        <f>'Total Estimated Charges'!D16</f>
        <v>$1,500,000 to $1,999,999</v>
      </c>
      <c r="E16" s="182">
        <v>0.14000000000000001</v>
      </c>
      <c r="F16" s="183">
        <f t="shared" si="2"/>
        <v>0.14000000000000001</v>
      </c>
      <c r="G16" s="183">
        <f t="shared" si="2"/>
        <v>0.14000000000000001</v>
      </c>
      <c r="H16" s="165">
        <f t="shared" si="5"/>
        <v>0.42000000000000004</v>
      </c>
      <c r="I16" s="164"/>
      <c r="J16" s="183">
        <f t="shared" si="3"/>
        <v>0.14000000000000001</v>
      </c>
      <c r="K16" s="165"/>
      <c r="L16" s="164"/>
      <c r="M16" s="183">
        <f t="shared" si="4"/>
        <v>0.14000000000000001</v>
      </c>
      <c r="N16" s="150"/>
      <c r="O16" s="1"/>
    </row>
    <row r="17" spans="2:15">
      <c r="B17" s="1"/>
      <c r="C17" s="1"/>
      <c r="D17" s="181" t="str">
        <f>'Total Estimated Charges'!D17</f>
        <v>$2,000,000 to $2,249,999</v>
      </c>
      <c r="E17" s="182">
        <v>0.13</v>
      </c>
      <c r="F17" s="183">
        <f t="shared" si="2"/>
        <v>0.13</v>
      </c>
      <c r="G17" s="183">
        <f t="shared" si="2"/>
        <v>0.13</v>
      </c>
      <c r="H17" s="165">
        <f t="shared" si="5"/>
        <v>0.39</v>
      </c>
      <c r="I17" s="164"/>
      <c r="J17" s="183">
        <f t="shared" si="3"/>
        <v>0.13</v>
      </c>
      <c r="K17" s="165"/>
      <c r="L17" s="164"/>
      <c r="M17" s="183">
        <f t="shared" si="4"/>
        <v>0.13</v>
      </c>
      <c r="N17" s="150"/>
      <c r="O17" s="1"/>
    </row>
    <row r="18" spans="2:15">
      <c r="B18" s="1"/>
      <c r="C18" s="1"/>
      <c r="D18" s="181" t="str">
        <f>'Total Estimated Charges'!D18</f>
        <v>$2,250,000 to $2,499,999</v>
      </c>
      <c r="E18" s="182">
        <v>0.12</v>
      </c>
      <c r="F18" s="183">
        <f t="shared" si="2"/>
        <v>0.12</v>
      </c>
      <c r="G18" s="183">
        <f t="shared" si="2"/>
        <v>0.12</v>
      </c>
      <c r="H18" s="165">
        <f t="shared" si="5"/>
        <v>0.36</v>
      </c>
      <c r="I18" s="164"/>
      <c r="J18" s="183">
        <f t="shared" si="3"/>
        <v>0.12</v>
      </c>
      <c r="K18" s="165"/>
      <c r="L18" s="164"/>
      <c r="M18" s="183">
        <f t="shared" si="4"/>
        <v>0.12</v>
      </c>
      <c r="N18" s="150"/>
      <c r="O18" s="1"/>
    </row>
    <row r="19" spans="2:15">
      <c r="B19" s="1"/>
      <c r="C19" s="1"/>
      <c r="D19" s="181" t="str">
        <f>'Total Estimated Charges'!D19</f>
        <v>$2,500,000 to $2,749,999</v>
      </c>
      <c r="E19" s="182">
        <v>0.11</v>
      </c>
      <c r="F19" s="183">
        <f t="shared" si="2"/>
        <v>0.11</v>
      </c>
      <c r="G19" s="183">
        <f t="shared" si="2"/>
        <v>0.11</v>
      </c>
      <c r="H19" s="165">
        <f t="shared" si="5"/>
        <v>0.33</v>
      </c>
      <c r="I19" s="164"/>
      <c r="J19" s="183">
        <f t="shared" si="3"/>
        <v>0.11</v>
      </c>
      <c r="K19" s="165"/>
      <c r="L19" s="164"/>
      <c r="M19" s="183">
        <f t="shared" si="4"/>
        <v>0.11</v>
      </c>
      <c r="N19" s="150"/>
      <c r="O19" s="1"/>
    </row>
    <row r="20" spans="2:15">
      <c r="B20" s="1"/>
      <c r="C20" s="1"/>
      <c r="D20" s="179" t="str">
        <f>'Total Estimated Charges'!D20</f>
        <v>$2,750,000 +</v>
      </c>
      <c r="E20" s="182">
        <v>0.1</v>
      </c>
      <c r="F20" s="183">
        <f t="shared" si="2"/>
        <v>0.1</v>
      </c>
      <c r="G20" s="183">
        <f t="shared" si="2"/>
        <v>0.1</v>
      </c>
      <c r="H20" s="165">
        <f t="shared" si="5"/>
        <v>0.30000000000000004</v>
      </c>
      <c r="I20" s="164"/>
      <c r="J20" s="183">
        <f t="shared" si="3"/>
        <v>0.1</v>
      </c>
      <c r="K20" s="165"/>
      <c r="L20" s="164"/>
      <c r="M20" s="183">
        <f t="shared" si="4"/>
        <v>0.1</v>
      </c>
      <c r="N20" s="150"/>
      <c r="O20" s="1"/>
    </row>
    <row r="21" spans="2:15">
      <c r="B21" s="1"/>
      <c r="C21" s="1"/>
      <c r="D21" s="1"/>
      <c r="E21" s="1"/>
      <c r="F21" s="1"/>
      <c r="G21" s="1"/>
      <c r="H21" s="162"/>
      <c r="I21" s="1"/>
      <c r="J21" s="1"/>
      <c r="K21" s="1"/>
      <c r="L21" s="1"/>
      <c r="M21" s="1"/>
      <c r="N21" s="1"/>
      <c r="O21" s="1"/>
    </row>
    <row r="22" spans="2:15" ht="13.8">
      <c r="B22" s="1"/>
      <c r="C22" s="172" t="str">
        <f>'Total Estimated Charges'!C23</f>
        <v>Other Services</v>
      </c>
      <c r="D22" s="173"/>
      <c r="E22" s="173"/>
      <c r="F22" s="173"/>
      <c r="G22" s="173"/>
      <c r="H22" s="161"/>
      <c r="I22" s="1"/>
      <c r="J22" s="216"/>
      <c r="K22" s="217"/>
      <c r="L22" s="1"/>
      <c r="M22" s="216"/>
      <c r="N22" s="217"/>
      <c r="O22" s="1"/>
    </row>
    <row r="23" spans="2:15">
      <c r="B23" s="1"/>
      <c r="C23" s="1"/>
      <c r="D23" s="184" t="str">
        <f>'Total Estimated Charges'!D24</f>
        <v>2.3.1 Standard VM Migration</v>
      </c>
      <c r="E23" s="21">
        <v>850</v>
      </c>
      <c r="F23" s="21">
        <v>850</v>
      </c>
      <c r="G23" s="21">
        <v>850</v>
      </c>
      <c r="H23" s="151">
        <f t="shared" ref="H23" si="6">SUM(E23:G23)</f>
        <v>2550</v>
      </c>
      <c r="I23" s="1"/>
      <c r="J23" s="21">
        <v>850</v>
      </c>
      <c r="K23" s="151"/>
      <c r="L23" s="1"/>
      <c r="M23" s="21">
        <v>850</v>
      </c>
      <c r="N23" s="151"/>
      <c r="O23" s="1"/>
    </row>
    <row r="24" spans="2:15">
      <c r="B24" s="1"/>
      <c r="C24" s="1"/>
      <c r="D24" s="1"/>
      <c r="E24" s="1"/>
      <c r="F24" s="1"/>
      <c r="G24" s="1"/>
      <c r="H24" s="1"/>
      <c r="I24" s="1"/>
      <c r="J24" s="1"/>
      <c r="K24" s="1"/>
      <c r="L24" s="1"/>
      <c r="M24" s="1"/>
      <c r="N24" s="1"/>
      <c r="O24" s="1"/>
    </row>
    <row r="25" spans="2:15">
      <c r="B25" s="1"/>
      <c r="C25" s="1"/>
      <c r="D25" s="22"/>
      <c r="E25" s="1"/>
      <c r="F25" s="1"/>
      <c r="G25" s="1"/>
      <c r="H25" s="1"/>
      <c r="I25" s="1"/>
      <c r="J25" s="1"/>
      <c r="K25" s="1"/>
      <c r="L25" s="1"/>
      <c r="M25" s="1"/>
      <c r="N25" s="1"/>
      <c r="O25" s="1"/>
    </row>
  </sheetData>
  <mergeCells count="10">
    <mergeCell ref="B2:L2"/>
    <mergeCell ref="J10:K10"/>
    <mergeCell ref="M10:N10"/>
    <mergeCell ref="J22:K22"/>
    <mergeCell ref="M22:N22"/>
    <mergeCell ref="J4:K4"/>
    <mergeCell ref="M4:N4"/>
    <mergeCell ref="B5:D5"/>
    <mergeCell ref="J7:K7"/>
    <mergeCell ref="M7:N7"/>
  </mergeCells>
  <pageMargins left="0.7" right="0.7" top="0.5" bottom="0.5" header="0.3" footer="0.3"/>
  <pageSetup scale="65" fitToHeight="2" orientation="landscape" r:id="rId1"/>
  <headerFooter>
    <oddFooter>&amp;L&amp;"Calibri (Body),Regular"&amp;A&amp;R&amp;"Calibri (Body),Regular"Page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26"/>
  <sheetViews>
    <sheetView showGridLines="0" zoomScale="110" zoomScaleNormal="110" zoomScalePageLayoutView="80" workbookViewId="0">
      <selection activeCell="D26" sqref="D26"/>
    </sheetView>
  </sheetViews>
  <sheetFormatPr defaultColWidth="9.33203125" defaultRowHeight="13.2"/>
  <cols>
    <col min="1" max="1" width="3.109375" style="4" customWidth="1"/>
    <col min="2" max="3" width="4.6640625" style="4" customWidth="1"/>
    <col min="4" max="4" width="55.6640625" style="4" bestFit="1" customWidth="1"/>
    <col min="5" max="7" width="12.6640625" style="4" customWidth="1"/>
    <col min="8" max="8" width="15.6640625" style="4" customWidth="1"/>
    <col min="9" max="9" width="5.33203125" style="4" customWidth="1"/>
    <col min="10" max="10" width="12.6640625" style="4" customWidth="1"/>
    <col min="11" max="11" width="15.6640625" style="4" customWidth="1"/>
    <col min="12" max="12" width="5.33203125" style="4" customWidth="1"/>
    <col min="13" max="13" width="12.6640625" style="4" customWidth="1"/>
    <col min="14" max="14" width="15.6640625" style="4" customWidth="1"/>
    <col min="15" max="15" width="5.33203125" style="4" customWidth="1"/>
    <col min="16" max="16384" width="9.33203125" style="4"/>
  </cols>
  <sheetData>
    <row r="1" spans="1:15" ht="14.4">
      <c r="A1" s="1"/>
      <c r="B1" s="171" t="str">
        <f>'Total Estimated Charges'!B1</f>
        <v>VA-240920-NTT: Managed Public Cloud Services</v>
      </c>
      <c r="C1" s="1"/>
      <c r="D1" s="1"/>
      <c r="E1" s="1"/>
      <c r="F1" s="1"/>
      <c r="G1" s="1"/>
      <c r="H1" s="1"/>
      <c r="I1" s="1"/>
      <c r="J1" s="1"/>
      <c r="K1" s="1"/>
      <c r="L1" s="1"/>
      <c r="M1" s="1"/>
      <c r="N1" s="1"/>
      <c r="O1" s="1"/>
    </row>
    <row r="2" spans="1:15" ht="17.399999999999999">
      <c r="A2" s="1"/>
      <c r="B2" s="219" t="s">
        <v>83</v>
      </c>
      <c r="C2" s="219"/>
      <c r="D2" s="219"/>
      <c r="E2" s="219"/>
      <c r="F2" s="219"/>
      <c r="G2" s="219"/>
      <c r="H2" s="219"/>
      <c r="I2" s="219"/>
      <c r="J2" s="219"/>
      <c r="K2" s="219"/>
      <c r="L2" s="219"/>
      <c r="M2" s="219"/>
      <c r="N2" s="219"/>
      <c r="O2" s="219"/>
    </row>
    <row r="3" spans="1:15" ht="17.399999999999999">
      <c r="A3" s="1"/>
      <c r="B3" s="11"/>
      <c r="C3" s="2"/>
      <c r="D3" s="3"/>
      <c r="E3" s="1"/>
      <c r="F3" s="1"/>
      <c r="G3" s="1"/>
      <c r="H3" s="1"/>
      <c r="I3" s="1"/>
      <c r="J3" s="148"/>
      <c r="K3" s="1"/>
      <c r="L3" s="1"/>
      <c r="M3" s="1"/>
      <c r="N3" s="1"/>
      <c r="O3" s="1"/>
    </row>
    <row r="4" spans="1:15" ht="17.399999999999999">
      <c r="A4" s="1"/>
      <c r="B4" s="11"/>
      <c r="C4" s="2"/>
      <c r="D4" s="3"/>
      <c r="E4" s="20"/>
      <c r="F4" s="20"/>
      <c r="G4" s="20"/>
      <c r="H4" s="148"/>
      <c r="I4" s="1"/>
      <c r="J4" s="218" t="s">
        <v>53</v>
      </c>
      <c r="K4" s="218"/>
      <c r="L4" s="1"/>
      <c r="M4" s="218" t="s">
        <v>54</v>
      </c>
      <c r="N4" s="218"/>
      <c r="O4" s="1"/>
    </row>
    <row r="5" spans="1:15" ht="32.4" customHeight="1">
      <c r="A5" s="1"/>
      <c r="B5" s="220" t="s">
        <v>23</v>
      </c>
      <c r="C5" s="220"/>
      <c r="D5" s="220"/>
      <c r="E5" s="201" t="s">
        <v>55</v>
      </c>
      <c r="F5" s="201" t="s">
        <v>56</v>
      </c>
      <c r="G5" s="201" t="s">
        <v>57</v>
      </c>
      <c r="H5" s="149" t="s">
        <v>58</v>
      </c>
      <c r="I5" s="100"/>
      <c r="J5" s="69" t="s">
        <v>59</v>
      </c>
      <c r="K5" s="149"/>
      <c r="L5" s="100"/>
      <c r="M5" s="69" t="s">
        <v>61</v>
      </c>
      <c r="N5" s="149"/>
      <c r="O5" s="100"/>
    </row>
    <row r="6" spans="1:15" ht="13.8">
      <c r="A6" s="1"/>
      <c r="B6" s="67" t="str">
        <f>'Total Estimated Charges'!B5</f>
        <v>MANAGED PUBLIC CLOUD SERVICES</v>
      </c>
      <c r="C6" s="67"/>
      <c r="D6" s="67"/>
      <c r="E6" s="68"/>
      <c r="F6" s="68"/>
      <c r="G6" s="68"/>
      <c r="H6" s="68"/>
      <c r="I6" s="1"/>
      <c r="J6" s="68"/>
      <c r="K6" s="68"/>
      <c r="L6" s="1"/>
      <c r="M6" s="68"/>
      <c r="N6" s="68"/>
      <c r="O6" s="1"/>
    </row>
    <row r="7" spans="1:15" ht="13.8">
      <c r="A7" s="1"/>
      <c r="B7" s="148"/>
      <c r="C7" s="172" t="str">
        <f>'Total Estimated Charges'!C6</f>
        <v>Account Management</v>
      </c>
      <c r="D7" s="173"/>
      <c r="E7" s="173"/>
      <c r="F7" s="173"/>
      <c r="G7" s="173"/>
      <c r="H7" s="161"/>
      <c r="I7" s="1"/>
      <c r="J7" s="216"/>
      <c r="K7" s="217"/>
      <c r="L7" s="1"/>
      <c r="M7" s="216"/>
      <c r="N7" s="217"/>
      <c r="O7" s="1"/>
    </row>
    <row r="8" spans="1:15">
      <c r="A8" s="1"/>
      <c r="B8" s="148"/>
      <c r="C8" s="1"/>
      <c r="D8" s="175" t="str">
        <f>'Total Estimated Charges'!D7</f>
        <v>Cross Functional/Account Management (Exh 4.2 section 2.1)</v>
      </c>
      <c r="E8" s="185">
        <v>1</v>
      </c>
      <c r="F8" s="185">
        <v>1</v>
      </c>
      <c r="G8" s="185">
        <v>1</v>
      </c>
      <c r="H8" s="152">
        <f t="shared" ref="H8" si="0">SUM(E8:G8)</f>
        <v>3</v>
      </c>
      <c r="I8" s="1"/>
      <c r="J8" s="185">
        <v>1</v>
      </c>
      <c r="K8" s="152"/>
      <c r="L8" s="1"/>
      <c r="M8" s="185">
        <v>1</v>
      </c>
      <c r="N8" s="152"/>
      <c r="O8" s="1"/>
    </row>
    <row r="9" spans="1:15">
      <c r="A9" s="1"/>
      <c r="B9" s="148"/>
      <c r="C9" s="1"/>
      <c r="D9" s="1"/>
      <c r="E9" s="1"/>
      <c r="F9" s="1"/>
      <c r="G9" s="1"/>
      <c r="H9" s="162"/>
      <c r="I9" s="1"/>
      <c r="J9" s="1"/>
      <c r="K9" s="1"/>
      <c r="L9" s="1"/>
      <c r="M9" s="1"/>
      <c r="N9" s="1"/>
      <c r="O9" s="1"/>
    </row>
    <row r="10" spans="1:15" ht="13.8">
      <c r="A10" s="1"/>
      <c r="B10" s="148"/>
      <c r="C10" s="172" t="str">
        <f>'Total Estimated Charges'!C10</f>
        <v>Managed Public Cloud Support</v>
      </c>
      <c r="D10" s="173"/>
      <c r="E10" s="173"/>
      <c r="F10" s="173"/>
      <c r="G10" s="173"/>
      <c r="H10" s="161"/>
      <c r="I10" s="1"/>
      <c r="J10" s="216"/>
      <c r="K10" s="217"/>
      <c r="L10" s="1"/>
      <c r="M10" s="216"/>
      <c r="N10" s="217"/>
      <c r="O10" s="1"/>
    </row>
    <row r="11" spans="1:15">
      <c r="A11" s="1"/>
      <c r="B11" s="1"/>
      <c r="C11" s="1"/>
      <c r="D11" s="175" t="str">
        <f>'Total Estimated Charges'!D11</f>
        <v>2.2.1 Consumption Pricing: $0 to $225,000</v>
      </c>
      <c r="E11" s="186">
        <v>0</v>
      </c>
      <c r="F11" s="186">
        <v>0</v>
      </c>
      <c r="G11" s="186">
        <v>0</v>
      </c>
      <c r="H11" s="166">
        <f>SUM(E11:G11)</f>
        <v>0</v>
      </c>
      <c r="I11" s="167"/>
      <c r="J11" s="186">
        <v>0</v>
      </c>
      <c r="K11" s="166"/>
      <c r="L11" s="167"/>
      <c r="M11" s="186">
        <v>0</v>
      </c>
      <c r="N11" s="152"/>
      <c r="O11" s="1"/>
    </row>
    <row r="12" spans="1:15">
      <c r="A12" s="1"/>
      <c r="B12" s="1"/>
      <c r="C12" s="1"/>
      <c r="D12" s="187" t="str">
        <f>'Total Estimated Charges'!D12</f>
        <v>$225,000 to $499,999</v>
      </c>
      <c r="E12" s="186">
        <v>298354</v>
      </c>
      <c r="F12" s="186">
        <f>E12</f>
        <v>298354</v>
      </c>
      <c r="G12" s="186">
        <f>F12</f>
        <v>298354</v>
      </c>
      <c r="H12" s="168">
        <f>SUM(E12:G12)</f>
        <v>895062</v>
      </c>
      <c r="I12" s="167"/>
      <c r="J12" s="186">
        <f>G12</f>
        <v>298354</v>
      </c>
      <c r="K12" s="168"/>
      <c r="L12" s="167"/>
      <c r="M12" s="186">
        <f>J12</f>
        <v>298354</v>
      </c>
      <c r="N12" s="152"/>
      <c r="O12" s="1"/>
    </row>
    <row r="13" spans="1:15">
      <c r="A13" s="1"/>
      <c r="B13" s="1"/>
      <c r="C13" s="1"/>
      <c r="D13" s="187" t="str">
        <f>'Total Estimated Charges'!D13</f>
        <v>$500,000 to $749,999</v>
      </c>
      <c r="E13" s="186">
        <v>0</v>
      </c>
      <c r="F13" s="186">
        <v>0</v>
      </c>
      <c r="G13" s="186">
        <v>0</v>
      </c>
      <c r="H13" s="168">
        <f>SUM(E13:G13)</f>
        <v>0</v>
      </c>
      <c r="I13" s="167"/>
      <c r="J13" s="186">
        <v>0</v>
      </c>
      <c r="K13" s="168"/>
      <c r="L13" s="167"/>
      <c r="M13" s="186">
        <v>0</v>
      </c>
      <c r="N13" s="152"/>
      <c r="O13" s="1"/>
    </row>
    <row r="14" spans="1:15">
      <c r="A14" s="1"/>
      <c r="B14" s="1"/>
      <c r="C14" s="1"/>
      <c r="D14" s="187" t="str">
        <f>'Total Estimated Charges'!D14</f>
        <v>$750,000 to $999,999</v>
      </c>
      <c r="E14" s="186">
        <v>0</v>
      </c>
      <c r="F14" s="186">
        <v>0</v>
      </c>
      <c r="G14" s="186">
        <v>0</v>
      </c>
      <c r="H14" s="168">
        <f t="shared" ref="H14:H20" si="1">SUM(E14:G14)</f>
        <v>0</v>
      </c>
      <c r="I14" s="167"/>
      <c r="J14" s="186">
        <v>0</v>
      </c>
      <c r="K14" s="168"/>
      <c r="L14" s="167"/>
      <c r="M14" s="186">
        <v>0</v>
      </c>
      <c r="N14" s="152"/>
      <c r="O14" s="1"/>
    </row>
    <row r="15" spans="1:15">
      <c r="A15" s="1"/>
      <c r="B15" s="1"/>
      <c r="C15" s="1"/>
      <c r="D15" s="187" t="str">
        <f>'Total Estimated Charges'!D15</f>
        <v>$1,000,000 to $1,499,999</v>
      </c>
      <c r="E15" s="186">
        <v>0</v>
      </c>
      <c r="F15" s="186">
        <v>0</v>
      </c>
      <c r="G15" s="186">
        <v>0</v>
      </c>
      <c r="H15" s="168">
        <f t="shared" si="1"/>
        <v>0</v>
      </c>
      <c r="I15" s="167"/>
      <c r="J15" s="186">
        <v>0</v>
      </c>
      <c r="K15" s="168"/>
      <c r="L15" s="167"/>
      <c r="M15" s="186">
        <v>0</v>
      </c>
      <c r="N15" s="152"/>
      <c r="O15" s="1"/>
    </row>
    <row r="16" spans="1:15">
      <c r="A16" s="1"/>
      <c r="B16" s="1"/>
      <c r="C16" s="1"/>
      <c r="D16" s="187" t="str">
        <f>'Total Estimated Charges'!D16</f>
        <v>$1,500,000 to $1,999,999</v>
      </c>
      <c r="E16" s="186">
        <v>0</v>
      </c>
      <c r="F16" s="186">
        <v>0</v>
      </c>
      <c r="G16" s="186">
        <v>0</v>
      </c>
      <c r="H16" s="168">
        <f t="shared" si="1"/>
        <v>0</v>
      </c>
      <c r="I16" s="167"/>
      <c r="J16" s="186">
        <v>0</v>
      </c>
      <c r="K16" s="168"/>
      <c r="L16" s="167"/>
      <c r="M16" s="186">
        <v>0</v>
      </c>
      <c r="N16" s="152"/>
      <c r="O16" s="1"/>
    </row>
    <row r="17" spans="2:15">
      <c r="B17" s="1"/>
      <c r="C17" s="1"/>
      <c r="D17" s="187" t="str">
        <f>'Total Estimated Charges'!D17</f>
        <v>$2,000,000 to $2,249,999</v>
      </c>
      <c r="E17" s="186">
        <v>0</v>
      </c>
      <c r="F17" s="186">
        <v>0</v>
      </c>
      <c r="G17" s="186">
        <v>0</v>
      </c>
      <c r="H17" s="168">
        <f t="shared" si="1"/>
        <v>0</v>
      </c>
      <c r="I17" s="167"/>
      <c r="J17" s="186">
        <v>0</v>
      </c>
      <c r="K17" s="168"/>
      <c r="L17" s="167"/>
      <c r="M17" s="186">
        <v>0</v>
      </c>
      <c r="N17" s="152"/>
      <c r="O17" s="1"/>
    </row>
    <row r="18" spans="2:15">
      <c r="B18" s="1"/>
      <c r="C18" s="1"/>
      <c r="D18" s="187" t="str">
        <f>'Total Estimated Charges'!D18</f>
        <v>$2,250,000 to $2,499,999</v>
      </c>
      <c r="E18" s="186">
        <v>0</v>
      </c>
      <c r="F18" s="186">
        <v>0</v>
      </c>
      <c r="G18" s="186">
        <v>0</v>
      </c>
      <c r="H18" s="168">
        <f t="shared" si="1"/>
        <v>0</v>
      </c>
      <c r="I18" s="167"/>
      <c r="J18" s="186">
        <v>0</v>
      </c>
      <c r="K18" s="168"/>
      <c r="L18" s="167"/>
      <c r="M18" s="186">
        <v>0</v>
      </c>
      <c r="N18" s="152"/>
      <c r="O18" s="1"/>
    </row>
    <row r="19" spans="2:15">
      <c r="B19" s="1"/>
      <c r="C19" s="1"/>
      <c r="D19" s="187" t="str">
        <f>'Total Estimated Charges'!D19</f>
        <v>$2,500,000 to $2,749,999</v>
      </c>
      <c r="E19" s="186">
        <v>0</v>
      </c>
      <c r="F19" s="186">
        <v>0</v>
      </c>
      <c r="G19" s="186">
        <v>0</v>
      </c>
      <c r="H19" s="168">
        <f t="shared" si="1"/>
        <v>0</v>
      </c>
      <c r="I19" s="167"/>
      <c r="J19" s="186">
        <v>0</v>
      </c>
      <c r="K19" s="168"/>
      <c r="L19" s="167"/>
      <c r="M19" s="186">
        <v>0</v>
      </c>
      <c r="N19" s="152"/>
      <c r="O19" s="1"/>
    </row>
    <row r="20" spans="2:15">
      <c r="B20" s="1"/>
      <c r="C20" s="1"/>
      <c r="D20" s="175" t="str">
        <f>'Total Estimated Charges'!D20</f>
        <v>$2,750,000 +</v>
      </c>
      <c r="E20" s="186">
        <v>0</v>
      </c>
      <c r="F20" s="186">
        <v>0</v>
      </c>
      <c r="G20" s="186">
        <v>0</v>
      </c>
      <c r="H20" s="168">
        <f t="shared" si="1"/>
        <v>0</v>
      </c>
      <c r="I20" s="167"/>
      <c r="J20" s="186">
        <v>0</v>
      </c>
      <c r="K20" s="168"/>
      <c r="L20" s="167"/>
      <c r="M20" s="186">
        <v>0</v>
      </c>
      <c r="N20" s="152"/>
      <c r="O20" s="1"/>
    </row>
    <row r="21" spans="2:15">
      <c r="B21" s="1"/>
      <c r="C21" s="1"/>
      <c r="D21" s="1"/>
      <c r="E21" s="1"/>
      <c r="F21" s="1"/>
      <c r="G21" s="1"/>
      <c r="H21" s="162"/>
      <c r="I21" s="1"/>
      <c r="J21" s="1"/>
      <c r="K21" s="1"/>
      <c r="L21" s="1"/>
      <c r="M21" s="1"/>
      <c r="N21" s="1"/>
      <c r="O21" s="1"/>
    </row>
    <row r="22" spans="2:15" ht="13.8">
      <c r="B22" s="1"/>
      <c r="C22" s="172" t="str">
        <f>'Total Estimated Charges'!C23</f>
        <v>Other Services</v>
      </c>
      <c r="D22" s="173"/>
      <c r="E22" s="173"/>
      <c r="F22" s="173"/>
      <c r="G22" s="173"/>
      <c r="H22" s="161"/>
      <c r="I22" s="1"/>
      <c r="J22" s="216"/>
      <c r="K22" s="217"/>
      <c r="L22" s="1"/>
      <c r="M22" s="216"/>
      <c r="N22" s="217"/>
      <c r="O22" s="1"/>
    </row>
    <row r="23" spans="2:15">
      <c r="B23" s="1"/>
      <c r="C23" s="1"/>
      <c r="D23" s="188" t="str">
        <f>'Total Estimated Charges'!D24</f>
        <v>2.3.1 Standard VM Migration</v>
      </c>
      <c r="E23" s="185">
        <v>0</v>
      </c>
      <c r="F23" s="185">
        <v>0</v>
      </c>
      <c r="G23" s="189">
        <v>0</v>
      </c>
      <c r="H23" s="153">
        <f t="shared" ref="H23" si="2">SUM(E23:G23)</f>
        <v>0</v>
      </c>
      <c r="I23" s="1"/>
      <c r="J23" s="185">
        <v>0</v>
      </c>
      <c r="K23" s="153"/>
      <c r="L23" s="1"/>
      <c r="M23" s="185">
        <v>0</v>
      </c>
      <c r="N23" s="152"/>
      <c r="O23" s="1"/>
    </row>
    <row r="24" spans="2:15">
      <c r="B24" s="1"/>
      <c r="C24" s="1"/>
      <c r="D24" s="1"/>
      <c r="E24" s="1"/>
      <c r="F24" s="1"/>
      <c r="G24" s="1"/>
      <c r="H24" s="1"/>
      <c r="I24" s="1"/>
      <c r="J24" s="1"/>
      <c r="K24" s="1"/>
      <c r="L24" s="1"/>
      <c r="M24" s="1"/>
      <c r="N24" s="1"/>
      <c r="O24" s="1"/>
    </row>
    <row r="25" spans="2:15">
      <c r="B25" s="12"/>
      <c r="C25" s="12"/>
      <c r="D25" s="22"/>
      <c r="E25" s="12"/>
      <c r="F25" s="12"/>
      <c r="G25" s="12"/>
      <c r="H25" s="12"/>
      <c r="I25" s="1"/>
      <c r="J25" s="98"/>
      <c r="K25" s="98"/>
      <c r="L25" s="1"/>
      <c r="M25" s="98"/>
      <c r="N25" s="98"/>
      <c r="O25" s="1"/>
    </row>
    <row r="26" spans="2:15">
      <c r="B26" s="1"/>
      <c r="C26" s="1"/>
      <c r="D26" s="1"/>
      <c r="E26" s="1"/>
      <c r="F26" s="1"/>
      <c r="G26" s="1"/>
      <c r="H26" s="1"/>
      <c r="I26" s="1"/>
      <c r="J26" s="1"/>
      <c r="K26" s="1"/>
      <c r="L26" s="1"/>
      <c r="M26" s="1"/>
      <c r="N26" s="1"/>
      <c r="O26" s="1"/>
    </row>
  </sheetData>
  <mergeCells count="10">
    <mergeCell ref="B2:O2"/>
    <mergeCell ref="J22:K22"/>
    <mergeCell ref="M22:N22"/>
    <mergeCell ref="J7:K7"/>
    <mergeCell ref="M7:N7"/>
    <mergeCell ref="J10:K10"/>
    <mergeCell ref="M10:N10"/>
    <mergeCell ref="J4:K4"/>
    <mergeCell ref="M4:N4"/>
    <mergeCell ref="B5:D5"/>
  </mergeCells>
  <pageMargins left="0.7" right="0.7" top="0.5" bottom="0.5" header="0.3" footer="0.3"/>
  <pageSetup scale="65" fitToHeight="2" orientation="landscape" r:id="rId1"/>
  <headerFooter>
    <oddFooter>&amp;L&amp;"Calibri (Body),Regular"&amp;A&amp;R&amp;"Calibri (Body),Regular"Page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O293"/>
  <sheetViews>
    <sheetView showGridLines="0" zoomScale="110" zoomScaleNormal="110" zoomScalePageLayoutView="80" workbookViewId="0">
      <selection activeCell="B1" sqref="B1"/>
    </sheetView>
  </sheetViews>
  <sheetFormatPr defaultColWidth="9.33203125" defaultRowHeight="13.2"/>
  <cols>
    <col min="1" max="1" width="3.109375" style="1" customWidth="1"/>
    <col min="2" max="3" width="4.6640625" style="1" customWidth="1"/>
    <col min="4" max="4" width="43.6640625" style="1" bestFit="1" customWidth="1"/>
    <col min="5" max="8" width="12.6640625" style="1" customWidth="1"/>
    <col min="9" max="9" width="5.33203125" style="4" customWidth="1"/>
    <col min="10" max="11" width="12.6640625" style="1" customWidth="1"/>
    <col min="12" max="12" width="5.33203125" style="4" customWidth="1"/>
    <col min="13" max="14" width="12.6640625" style="1" customWidth="1"/>
    <col min="15" max="15" width="5.33203125" style="4" customWidth="1"/>
    <col min="16" max="16384" width="9.33203125" style="1"/>
  </cols>
  <sheetData>
    <row r="1" spans="2:15" ht="14.4">
      <c r="B1" s="171" t="str">
        <f>'Total Estimated Charges'!B1</f>
        <v>VA-240920-NTT: Managed Public Cloud Services</v>
      </c>
      <c r="I1" s="1"/>
      <c r="L1" s="1"/>
      <c r="O1" s="1"/>
    </row>
    <row r="2" spans="2:15" ht="17.399999999999999">
      <c r="B2" s="219" t="s">
        <v>84</v>
      </c>
      <c r="C2" s="219"/>
      <c r="D2" s="219"/>
      <c r="E2" s="219"/>
      <c r="F2" s="219"/>
      <c r="G2" s="219"/>
      <c r="H2" s="219"/>
      <c r="I2" s="219"/>
      <c r="J2" s="219"/>
      <c r="K2" s="219"/>
      <c r="L2" s="219"/>
      <c r="M2" s="219"/>
      <c r="N2" s="219"/>
      <c r="O2" s="1"/>
    </row>
    <row r="3" spans="2:15" ht="12.75" customHeight="1">
      <c r="B3" s="11"/>
      <c r="C3" s="2"/>
      <c r="D3" s="3"/>
      <c r="I3" s="1"/>
      <c r="J3" s="148"/>
      <c r="L3" s="1"/>
      <c r="O3" s="1"/>
    </row>
    <row r="4" spans="2:15" ht="17.399999999999999">
      <c r="B4" s="11"/>
      <c r="C4" s="2"/>
      <c r="D4" s="3"/>
      <c r="E4" s="20"/>
      <c r="F4" s="20"/>
      <c r="G4" s="20"/>
      <c r="H4" s="148"/>
      <c r="I4" s="1"/>
      <c r="J4" s="218" t="s">
        <v>53</v>
      </c>
      <c r="K4" s="218"/>
      <c r="L4" s="1"/>
      <c r="M4" s="218" t="s">
        <v>54</v>
      </c>
      <c r="N4" s="218"/>
      <c r="O4" s="1"/>
    </row>
    <row r="5" spans="2:15" ht="41.4" customHeight="1">
      <c r="B5" s="220" t="s">
        <v>85</v>
      </c>
      <c r="C5" s="220"/>
      <c r="D5" s="220"/>
      <c r="E5" s="201" t="s">
        <v>55</v>
      </c>
      <c r="F5" s="201" t="s">
        <v>56</v>
      </c>
      <c r="G5" s="201" t="s">
        <v>57</v>
      </c>
      <c r="H5" s="201" t="s">
        <v>58</v>
      </c>
      <c r="I5" s="100"/>
      <c r="J5" s="69" t="s">
        <v>59</v>
      </c>
      <c r="K5" s="69" t="s">
        <v>60</v>
      </c>
      <c r="L5" s="100"/>
      <c r="M5" s="69" t="s">
        <v>61</v>
      </c>
      <c r="N5" s="69" t="s">
        <v>62</v>
      </c>
      <c r="O5" s="100"/>
    </row>
    <row r="6" spans="2:15" ht="13.8">
      <c r="B6" s="221" t="str">
        <f>'Total Estimated Charges'!B5</f>
        <v>MANAGED PUBLIC CLOUD SERVICES</v>
      </c>
      <c r="C6" s="222"/>
      <c r="D6" s="222"/>
      <c r="E6" s="222"/>
      <c r="F6" s="222"/>
      <c r="G6" s="222"/>
      <c r="H6" s="223"/>
      <c r="I6" s="1"/>
      <c r="J6" s="68"/>
      <c r="K6" s="68"/>
      <c r="L6" s="1"/>
      <c r="M6" s="68"/>
      <c r="N6" s="68"/>
      <c r="O6" s="1"/>
    </row>
    <row r="7" spans="2:15" s="4" customFormat="1" ht="13.8">
      <c r="B7" s="1"/>
      <c r="C7" s="224" t="s">
        <v>86</v>
      </c>
      <c r="D7" s="225"/>
      <c r="E7" s="225"/>
      <c r="F7" s="225"/>
      <c r="G7" s="225"/>
      <c r="H7" s="226"/>
      <c r="I7" s="1"/>
      <c r="J7" s="216"/>
      <c r="K7" s="217"/>
      <c r="L7" s="1"/>
      <c r="M7" s="216"/>
      <c r="N7" s="217"/>
      <c r="O7" s="1"/>
    </row>
    <row r="8" spans="2:15">
      <c r="D8" s="190" t="s">
        <v>87</v>
      </c>
      <c r="E8" s="21">
        <v>250000</v>
      </c>
      <c r="F8" s="21">
        <v>250000</v>
      </c>
      <c r="G8" s="21">
        <v>250000</v>
      </c>
      <c r="H8" s="21">
        <f t="shared" ref="H8" si="0">SUM(E8:G8)</f>
        <v>750000</v>
      </c>
      <c r="I8" s="191"/>
      <c r="J8" s="21">
        <v>250000</v>
      </c>
      <c r="K8" s="21">
        <f t="shared" ref="K8" si="1">SUM(H8:J8)</f>
        <v>1000000</v>
      </c>
      <c r="L8" s="191"/>
      <c r="M8" s="21">
        <v>250000</v>
      </c>
      <c r="N8" s="21">
        <f t="shared" ref="N8" si="2">SUM(K8:M8)</f>
        <v>1250000</v>
      </c>
      <c r="O8" s="103"/>
    </row>
    <row r="9" spans="2:15">
      <c r="D9" s="156" t="s">
        <v>88</v>
      </c>
      <c r="E9" s="70">
        <f>SUM(E8:E8)</f>
        <v>250000</v>
      </c>
      <c r="F9" s="70">
        <f>SUM(F8:F8)</f>
        <v>250000</v>
      </c>
      <c r="G9" s="70">
        <f>SUM(G8:G8)</f>
        <v>250000</v>
      </c>
      <c r="H9" s="70">
        <f>SUM(H8:H8)</f>
        <v>750000</v>
      </c>
      <c r="I9" s="157"/>
      <c r="J9" s="70">
        <f>SUM(J8:J8)</f>
        <v>250000</v>
      </c>
      <c r="K9" s="70">
        <f>SUM(K8:K8)</f>
        <v>1000000</v>
      </c>
      <c r="L9" s="157"/>
      <c r="M9" s="70">
        <f>SUM(M8:M8)</f>
        <v>250000</v>
      </c>
      <c r="N9" s="70">
        <f>SUM(N8:N8)</f>
        <v>1250000</v>
      </c>
      <c r="O9" s="103"/>
    </row>
    <row r="10" spans="2:15">
      <c r="I10" s="1"/>
      <c r="J10" s="14"/>
      <c r="L10" s="1"/>
      <c r="M10" s="14"/>
      <c r="O10" s="1"/>
    </row>
    <row r="11" spans="2:15">
      <c r="I11" s="103"/>
      <c r="L11" s="103"/>
      <c r="O11" s="103"/>
    </row>
    <row r="12" spans="2:15">
      <c r="I12" s="103"/>
      <c r="L12" s="103"/>
      <c r="O12" s="103"/>
    </row>
    <row r="13" spans="2:15">
      <c r="I13" s="103"/>
      <c r="L13" s="103"/>
      <c r="O13" s="103"/>
    </row>
    <row r="14" spans="2:15">
      <c r="I14" s="103"/>
      <c r="L14" s="103"/>
      <c r="O14" s="103"/>
    </row>
    <row r="15" spans="2:15">
      <c r="I15" s="103"/>
      <c r="L15" s="103"/>
      <c r="O15" s="103"/>
    </row>
    <row r="16" spans="2:15">
      <c r="I16" s="103"/>
      <c r="L16" s="103"/>
      <c r="O16" s="103"/>
    </row>
    <row r="17" spans="9:15">
      <c r="I17" s="103"/>
      <c r="L17" s="103"/>
      <c r="O17" s="103"/>
    </row>
    <row r="18" spans="9:15">
      <c r="I18" s="103"/>
      <c r="L18" s="103"/>
      <c r="O18" s="103"/>
    </row>
    <row r="19" spans="9:15">
      <c r="I19" s="103"/>
      <c r="L19" s="103"/>
      <c r="O19" s="103"/>
    </row>
    <row r="20" spans="9:15">
      <c r="I20" s="103"/>
      <c r="L20" s="103"/>
      <c r="O20" s="103"/>
    </row>
    <row r="21" spans="9:15">
      <c r="I21" s="1"/>
      <c r="L21" s="1"/>
      <c r="O21" s="1"/>
    </row>
    <row r="22" spans="9:15">
      <c r="I22" s="1"/>
      <c r="L22" s="1"/>
      <c r="O22" s="1"/>
    </row>
    <row r="24" spans="9:15">
      <c r="I24" s="103"/>
      <c r="L24" s="103"/>
      <c r="O24" s="103"/>
    </row>
    <row r="25" spans="9:15">
      <c r="I25" s="103"/>
      <c r="L25" s="103"/>
      <c r="O25" s="103"/>
    </row>
    <row r="26" spans="9:15">
      <c r="I26" s="103"/>
      <c r="L26" s="103"/>
      <c r="O26" s="103"/>
    </row>
    <row r="27" spans="9:15">
      <c r="I27" s="103"/>
      <c r="L27" s="103"/>
      <c r="O27" s="103"/>
    </row>
    <row r="28" spans="9:15">
      <c r="I28" s="103"/>
      <c r="L28" s="103"/>
      <c r="O28" s="103"/>
    </row>
    <row r="29" spans="9:15">
      <c r="I29" s="103"/>
      <c r="L29" s="103"/>
      <c r="O29" s="103"/>
    </row>
    <row r="30" spans="9:15">
      <c r="I30" s="103"/>
      <c r="L30" s="103"/>
      <c r="O30" s="103"/>
    </row>
    <row r="31" spans="9:15">
      <c r="I31" s="103"/>
      <c r="L31" s="103"/>
      <c r="O31" s="103"/>
    </row>
    <row r="32" spans="9:15">
      <c r="I32" s="103"/>
      <c r="L32" s="103"/>
      <c r="O32" s="103"/>
    </row>
    <row r="33" spans="9:15">
      <c r="I33" s="103"/>
      <c r="L33" s="103"/>
      <c r="O33" s="103"/>
    </row>
    <row r="34" spans="9:15">
      <c r="I34" s="1"/>
      <c r="L34" s="1"/>
      <c r="O34" s="1"/>
    </row>
    <row r="35" spans="9:15">
      <c r="I35" s="1"/>
      <c r="L35" s="1"/>
      <c r="O35" s="1"/>
    </row>
    <row r="36" spans="9:15">
      <c r="I36" s="1"/>
      <c r="L36" s="1"/>
      <c r="O36" s="1"/>
    </row>
    <row r="37" spans="9:15">
      <c r="I37" s="103"/>
      <c r="L37" s="103"/>
      <c r="O37" s="103"/>
    </row>
    <row r="38" spans="9:15">
      <c r="I38" s="103"/>
      <c r="L38" s="103"/>
      <c r="O38" s="103"/>
    </row>
    <row r="39" spans="9:15">
      <c r="I39" s="103"/>
      <c r="L39" s="103"/>
      <c r="O39" s="103"/>
    </row>
    <row r="40" spans="9:15">
      <c r="I40" s="103"/>
      <c r="L40" s="103"/>
      <c r="O40" s="103"/>
    </row>
    <row r="41" spans="9:15">
      <c r="I41" s="103"/>
      <c r="L41" s="103"/>
      <c r="O41" s="103"/>
    </row>
    <row r="42" spans="9:15">
      <c r="I42" s="103"/>
      <c r="L42" s="103"/>
      <c r="O42" s="103"/>
    </row>
    <row r="43" spans="9:15">
      <c r="I43" s="103"/>
      <c r="L43" s="103"/>
      <c r="O43" s="103"/>
    </row>
    <row r="44" spans="9:15">
      <c r="I44" s="103"/>
      <c r="L44" s="103"/>
      <c r="O44" s="103"/>
    </row>
    <row r="45" spans="9:15">
      <c r="I45" s="103"/>
      <c r="L45" s="103"/>
      <c r="O45" s="103"/>
    </row>
    <row r="46" spans="9:15">
      <c r="I46" s="103"/>
      <c r="L46" s="103"/>
      <c r="O46" s="103"/>
    </row>
    <row r="47" spans="9:15">
      <c r="I47" s="1"/>
      <c r="L47" s="1"/>
      <c r="O47" s="1"/>
    </row>
    <row r="48" spans="9:15">
      <c r="I48" s="1"/>
      <c r="L48" s="1"/>
      <c r="O48" s="1"/>
    </row>
    <row r="49" spans="9:15">
      <c r="I49" s="1"/>
      <c r="L49" s="1"/>
      <c r="O49" s="1"/>
    </row>
    <row r="50" spans="9:15">
      <c r="I50" s="103"/>
      <c r="L50" s="103"/>
      <c r="O50" s="103"/>
    </row>
    <row r="51" spans="9:15">
      <c r="I51" s="103"/>
      <c r="L51" s="103"/>
      <c r="O51" s="103"/>
    </row>
    <row r="52" spans="9:15">
      <c r="I52" s="103"/>
      <c r="L52" s="103"/>
      <c r="O52" s="103"/>
    </row>
    <row r="53" spans="9:15">
      <c r="I53" s="103"/>
      <c r="L53" s="103"/>
      <c r="O53" s="103"/>
    </row>
    <row r="54" spans="9:15">
      <c r="I54" s="103"/>
      <c r="L54" s="103"/>
      <c r="O54" s="103"/>
    </row>
    <row r="55" spans="9:15">
      <c r="I55" s="103"/>
      <c r="L55" s="103"/>
      <c r="O55" s="103"/>
    </row>
    <row r="56" spans="9:15">
      <c r="I56" s="103"/>
      <c r="L56" s="103"/>
      <c r="O56" s="103"/>
    </row>
    <row r="57" spans="9:15">
      <c r="I57" s="103"/>
      <c r="L57" s="103"/>
      <c r="O57" s="103"/>
    </row>
    <row r="58" spans="9:15">
      <c r="I58" s="103"/>
      <c r="L58" s="103"/>
      <c r="O58" s="103"/>
    </row>
    <row r="59" spans="9:15">
      <c r="I59" s="103"/>
      <c r="L59" s="103"/>
      <c r="O59" s="103"/>
    </row>
    <row r="60" spans="9:15">
      <c r="I60" s="1"/>
      <c r="L60" s="1"/>
      <c r="O60" s="1"/>
    </row>
    <row r="61" spans="9:15">
      <c r="I61" s="1"/>
      <c r="L61" s="1"/>
      <c r="O61" s="1"/>
    </row>
    <row r="62" spans="9:15">
      <c r="I62" s="1"/>
      <c r="L62" s="1"/>
      <c r="O62" s="1"/>
    </row>
    <row r="63" spans="9:15">
      <c r="I63" s="103"/>
      <c r="L63" s="103"/>
      <c r="O63" s="103"/>
    </row>
    <row r="64" spans="9:15">
      <c r="I64" s="103"/>
      <c r="L64" s="103"/>
      <c r="O64" s="103"/>
    </row>
    <row r="65" spans="9:15">
      <c r="I65" s="103"/>
      <c r="L65" s="103"/>
      <c r="O65" s="103"/>
    </row>
    <row r="66" spans="9:15">
      <c r="I66" s="103"/>
      <c r="L66" s="103"/>
      <c r="O66" s="103"/>
    </row>
    <row r="67" spans="9:15">
      <c r="I67" s="103"/>
      <c r="L67" s="103"/>
      <c r="O67" s="103"/>
    </row>
    <row r="68" spans="9:15">
      <c r="I68" s="103"/>
      <c r="L68" s="103"/>
      <c r="O68" s="103"/>
    </row>
    <row r="69" spans="9:15">
      <c r="I69" s="103"/>
      <c r="L69" s="103"/>
      <c r="O69" s="103"/>
    </row>
    <row r="70" spans="9:15">
      <c r="I70" s="103"/>
      <c r="L70" s="103"/>
      <c r="O70" s="103"/>
    </row>
    <row r="71" spans="9:15">
      <c r="I71" s="103"/>
      <c r="L71" s="103"/>
      <c r="O71" s="103"/>
    </row>
    <row r="72" spans="9:15">
      <c r="I72" s="103"/>
      <c r="L72" s="103"/>
      <c r="O72" s="103"/>
    </row>
    <row r="73" spans="9:15">
      <c r="I73" s="1"/>
      <c r="L73" s="1"/>
      <c r="O73" s="1"/>
    </row>
    <row r="74" spans="9:15">
      <c r="I74" s="1"/>
      <c r="L74" s="1"/>
      <c r="O74" s="1"/>
    </row>
    <row r="75" spans="9:15">
      <c r="I75" s="1"/>
      <c r="L75" s="1"/>
      <c r="O75" s="1"/>
    </row>
    <row r="79" spans="9:15">
      <c r="I79" s="1"/>
      <c r="L79" s="1"/>
      <c r="O79" s="1"/>
    </row>
    <row r="80" spans="9:15">
      <c r="I80" s="103"/>
      <c r="L80" s="103"/>
      <c r="O80" s="103"/>
    </row>
    <row r="81" spans="9:15">
      <c r="I81" s="103"/>
      <c r="L81" s="103"/>
      <c r="O81" s="103"/>
    </row>
    <row r="82" spans="9:15">
      <c r="I82" s="103"/>
      <c r="L82" s="103"/>
      <c r="O82" s="103"/>
    </row>
    <row r="83" spans="9:15">
      <c r="I83" s="103"/>
      <c r="L83" s="103"/>
      <c r="O83" s="103"/>
    </row>
    <row r="84" spans="9:15">
      <c r="I84" s="103"/>
      <c r="L84" s="103"/>
      <c r="O84" s="103"/>
    </row>
    <row r="85" spans="9:15">
      <c r="I85" s="103"/>
      <c r="L85" s="103"/>
      <c r="O85" s="103"/>
    </row>
    <row r="86" spans="9:15">
      <c r="I86" s="103"/>
      <c r="L86" s="103"/>
      <c r="O86" s="103"/>
    </row>
    <row r="87" spans="9:15">
      <c r="I87" s="103"/>
      <c r="L87" s="103"/>
      <c r="O87" s="103"/>
    </row>
    <row r="88" spans="9:15">
      <c r="I88" s="103"/>
      <c r="L88" s="103"/>
      <c r="O88" s="103"/>
    </row>
    <row r="89" spans="9:15">
      <c r="I89" s="103"/>
      <c r="L89" s="103"/>
      <c r="O89" s="103"/>
    </row>
    <row r="93" spans="9:15">
      <c r="I93" s="103"/>
      <c r="L93" s="103"/>
      <c r="O93" s="103"/>
    </row>
    <row r="94" spans="9:15">
      <c r="I94" s="103"/>
      <c r="L94" s="103"/>
      <c r="O94" s="103"/>
    </row>
    <row r="95" spans="9:15">
      <c r="I95" s="103"/>
      <c r="L95" s="103"/>
      <c r="O95" s="103"/>
    </row>
    <row r="96" spans="9:15">
      <c r="I96" s="103"/>
      <c r="L96" s="103"/>
      <c r="O96" s="103"/>
    </row>
    <row r="97" spans="9:15">
      <c r="I97" s="103"/>
      <c r="L97" s="103"/>
      <c r="O97" s="103"/>
    </row>
    <row r="98" spans="9:15">
      <c r="I98" s="103"/>
      <c r="L98" s="103"/>
      <c r="O98" s="103"/>
    </row>
    <row r="99" spans="9:15">
      <c r="I99" s="103"/>
      <c r="L99" s="103"/>
      <c r="O99" s="103"/>
    </row>
    <row r="100" spans="9:15">
      <c r="I100" s="103"/>
      <c r="L100" s="103"/>
      <c r="O100" s="103"/>
    </row>
    <row r="101" spans="9:15">
      <c r="I101" s="103"/>
      <c r="L101" s="103"/>
      <c r="O101" s="103"/>
    </row>
    <row r="102" spans="9:15">
      <c r="I102" s="103"/>
      <c r="L102" s="103"/>
      <c r="O102" s="103"/>
    </row>
    <row r="105" spans="9:15">
      <c r="I105" s="1"/>
      <c r="L105" s="1"/>
      <c r="O105" s="1"/>
    </row>
    <row r="106" spans="9:15">
      <c r="I106" s="103"/>
      <c r="L106" s="103"/>
      <c r="O106" s="103"/>
    </row>
    <row r="107" spans="9:15">
      <c r="I107" s="103"/>
      <c r="L107" s="103"/>
      <c r="O107" s="103"/>
    </row>
    <row r="108" spans="9:15">
      <c r="I108" s="103"/>
      <c r="L108" s="103"/>
      <c r="O108" s="103"/>
    </row>
    <row r="109" spans="9:15">
      <c r="I109" s="103"/>
      <c r="L109" s="103"/>
      <c r="O109" s="103"/>
    </row>
    <row r="110" spans="9:15">
      <c r="I110" s="103"/>
      <c r="L110" s="103"/>
      <c r="O110" s="103"/>
    </row>
    <row r="111" spans="9:15">
      <c r="I111" s="103"/>
      <c r="L111" s="103"/>
      <c r="O111" s="103"/>
    </row>
    <row r="112" spans="9:15">
      <c r="I112" s="103"/>
      <c r="L112" s="103"/>
      <c r="O112" s="103"/>
    </row>
    <row r="113" spans="9:15">
      <c r="I113" s="103"/>
      <c r="L113" s="103"/>
      <c r="O113" s="103"/>
    </row>
    <row r="114" spans="9:15">
      <c r="I114" s="103"/>
      <c r="L114" s="103"/>
      <c r="O114" s="103"/>
    </row>
    <row r="115" spans="9:15">
      <c r="I115" s="103"/>
      <c r="L115" s="103"/>
      <c r="O115" s="103"/>
    </row>
    <row r="116" spans="9:15">
      <c r="I116" s="1"/>
      <c r="L116" s="1"/>
      <c r="O116" s="1"/>
    </row>
    <row r="117" spans="9:15">
      <c r="I117" s="1"/>
      <c r="L117" s="1"/>
      <c r="O117" s="1"/>
    </row>
    <row r="118" spans="9:15">
      <c r="I118" s="1"/>
      <c r="L118" s="1"/>
      <c r="O118" s="1"/>
    </row>
    <row r="119" spans="9:15">
      <c r="I119" s="103"/>
      <c r="L119" s="103"/>
      <c r="O119" s="103"/>
    </row>
    <row r="120" spans="9:15">
      <c r="I120" s="103"/>
      <c r="L120" s="103"/>
      <c r="O120" s="103"/>
    </row>
    <row r="121" spans="9:15">
      <c r="I121" s="103"/>
      <c r="L121" s="103"/>
      <c r="O121" s="103"/>
    </row>
    <row r="122" spans="9:15">
      <c r="I122" s="103"/>
      <c r="L122" s="103"/>
      <c r="O122" s="103"/>
    </row>
    <row r="123" spans="9:15">
      <c r="I123" s="103"/>
      <c r="L123" s="103"/>
      <c r="O123" s="103"/>
    </row>
    <row r="124" spans="9:15">
      <c r="I124" s="103"/>
      <c r="L124" s="103"/>
      <c r="O124" s="103"/>
    </row>
    <row r="125" spans="9:15">
      <c r="I125" s="103"/>
      <c r="L125" s="103"/>
      <c r="O125" s="103"/>
    </row>
    <row r="126" spans="9:15">
      <c r="I126" s="103"/>
      <c r="L126" s="103"/>
      <c r="O126" s="103"/>
    </row>
    <row r="127" spans="9:15">
      <c r="I127" s="103"/>
      <c r="L127" s="103"/>
      <c r="O127" s="103"/>
    </row>
    <row r="128" spans="9:15">
      <c r="I128" s="103"/>
      <c r="L128" s="103"/>
      <c r="O128" s="103"/>
    </row>
    <row r="129" spans="9:15">
      <c r="I129" s="1"/>
      <c r="L129" s="1"/>
      <c r="O129" s="1"/>
    </row>
    <row r="130" spans="9:15">
      <c r="I130" s="1"/>
      <c r="L130" s="1"/>
      <c r="O130" s="1"/>
    </row>
    <row r="131" spans="9:15">
      <c r="I131" s="1"/>
      <c r="L131" s="1"/>
      <c r="O131" s="1"/>
    </row>
    <row r="132" spans="9:15">
      <c r="I132" s="103"/>
      <c r="L132" s="103"/>
      <c r="O132" s="103"/>
    </row>
    <row r="133" spans="9:15">
      <c r="I133" s="103"/>
      <c r="L133" s="103"/>
      <c r="O133" s="103"/>
    </row>
    <row r="134" spans="9:15">
      <c r="I134" s="103"/>
      <c r="L134" s="103"/>
      <c r="O134" s="103"/>
    </row>
    <row r="135" spans="9:15">
      <c r="I135" s="103"/>
      <c r="L135" s="103"/>
      <c r="O135" s="103"/>
    </row>
    <row r="136" spans="9:15">
      <c r="I136" s="103"/>
      <c r="L136" s="103"/>
      <c r="O136" s="103"/>
    </row>
    <row r="137" spans="9:15">
      <c r="I137" s="103"/>
      <c r="L137" s="103"/>
      <c r="O137" s="103"/>
    </row>
    <row r="138" spans="9:15">
      <c r="I138" s="103"/>
      <c r="L138" s="103"/>
      <c r="O138" s="103"/>
    </row>
    <row r="139" spans="9:15">
      <c r="I139" s="103"/>
      <c r="L139" s="103"/>
      <c r="O139" s="103"/>
    </row>
    <row r="140" spans="9:15">
      <c r="I140" s="103"/>
      <c r="L140" s="103"/>
      <c r="O140" s="103"/>
    </row>
    <row r="141" spans="9:15">
      <c r="I141" s="103"/>
      <c r="L141" s="103"/>
      <c r="O141" s="103"/>
    </row>
    <row r="142" spans="9:15">
      <c r="I142" s="1"/>
      <c r="L142" s="1"/>
      <c r="O142" s="1"/>
    </row>
    <row r="143" spans="9:15">
      <c r="I143" s="1"/>
      <c r="L143" s="1"/>
      <c r="O143" s="1"/>
    </row>
    <row r="144" spans="9:15">
      <c r="I144" s="1"/>
      <c r="L144" s="1"/>
      <c r="O144" s="1"/>
    </row>
    <row r="148" spans="9:15">
      <c r="I148" s="1"/>
      <c r="L148" s="1"/>
      <c r="O148" s="1"/>
    </row>
    <row r="149" spans="9:15">
      <c r="I149" s="103"/>
      <c r="L149" s="103"/>
      <c r="O149" s="103"/>
    </row>
    <row r="150" spans="9:15">
      <c r="I150" s="103"/>
      <c r="L150" s="103"/>
      <c r="O150" s="103"/>
    </row>
    <row r="151" spans="9:15">
      <c r="I151" s="103"/>
      <c r="L151" s="103"/>
      <c r="O151" s="103"/>
    </row>
    <row r="152" spans="9:15">
      <c r="I152" s="103"/>
      <c r="L152" s="103"/>
      <c r="O152" s="103"/>
    </row>
    <row r="153" spans="9:15">
      <c r="I153" s="103"/>
      <c r="L153" s="103"/>
      <c r="O153" s="103"/>
    </row>
    <row r="154" spans="9:15">
      <c r="I154" s="103"/>
      <c r="L154" s="103"/>
      <c r="O154" s="103"/>
    </row>
    <row r="155" spans="9:15">
      <c r="I155" s="103"/>
      <c r="L155" s="103"/>
      <c r="O155" s="103"/>
    </row>
    <row r="156" spans="9:15">
      <c r="I156" s="103"/>
      <c r="L156" s="103"/>
      <c r="O156" s="103"/>
    </row>
    <row r="157" spans="9:15">
      <c r="I157" s="103"/>
      <c r="L157" s="103"/>
      <c r="O157" s="103"/>
    </row>
    <row r="158" spans="9:15">
      <c r="I158" s="103"/>
      <c r="L158" s="103"/>
      <c r="O158" s="103"/>
    </row>
    <row r="162" spans="9:15">
      <c r="I162" s="103"/>
      <c r="L162" s="103"/>
      <c r="O162" s="103"/>
    </row>
    <row r="163" spans="9:15">
      <c r="I163" s="103"/>
      <c r="L163" s="103"/>
      <c r="O163" s="103"/>
    </row>
    <row r="164" spans="9:15">
      <c r="I164" s="103"/>
      <c r="L164" s="103"/>
      <c r="O164" s="103"/>
    </row>
    <row r="165" spans="9:15">
      <c r="I165" s="103"/>
      <c r="L165" s="103"/>
      <c r="O165" s="103"/>
    </row>
    <row r="166" spans="9:15">
      <c r="I166" s="103"/>
      <c r="L166" s="103"/>
      <c r="O166" s="103"/>
    </row>
    <row r="167" spans="9:15">
      <c r="I167" s="103"/>
      <c r="L167" s="103"/>
      <c r="O167" s="103"/>
    </row>
    <row r="168" spans="9:15">
      <c r="I168" s="103"/>
      <c r="L168" s="103"/>
      <c r="O168" s="103"/>
    </row>
    <row r="169" spans="9:15">
      <c r="I169" s="103"/>
      <c r="L169" s="103"/>
      <c r="O169" s="103"/>
    </row>
    <row r="170" spans="9:15">
      <c r="I170" s="103"/>
      <c r="L170" s="103"/>
      <c r="O170" s="103"/>
    </row>
    <row r="171" spans="9:15">
      <c r="I171" s="103"/>
      <c r="L171" s="103"/>
      <c r="O171" s="103"/>
    </row>
    <row r="172" spans="9:15">
      <c r="I172" s="1"/>
      <c r="L172" s="1"/>
      <c r="O172" s="1"/>
    </row>
    <row r="173" spans="9:15">
      <c r="I173" s="1"/>
      <c r="L173" s="1"/>
      <c r="O173" s="1"/>
    </row>
    <row r="174" spans="9:15">
      <c r="I174" s="1"/>
      <c r="L174" s="1"/>
      <c r="O174" s="1"/>
    </row>
    <row r="175" spans="9:15">
      <c r="I175" s="103"/>
      <c r="L175" s="103"/>
      <c r="O175" s="103"/>
    </row>
    <row r="176" spans="9:15">
      <c r="I176" s="103"/>
      <c r="L176" s="103"/>
      <c r="O176" s="103"/>
    </row>
    <row r="177" spans="9:15">
      <c r="I177" s="103"/>
      <c r="L177" s="103"/>
      <c r="O177" s="103"/>
    </row>
    <row r="178" spans="9:15">
      <c r="I178" s="103"/>
      <c r="L178" s="103"/>
      <c r="O178" s="103"/>
    </row>
    <row r="179" spans="9:15">
      <c r="I179" s="103"/>
      <c r="L179" s="103"/>
      <c r="O179" s="103"/>
    </row>
    <row r="180" spans="9:15">
      <c r="I180" s="103"/>
      <c r="L180" s="103"/>
      <c r="O180" s="103"/>
    </row>
    <row r="181" spans="9:15">
      <c r="I181" s="103"/>
      <c r="L181" s="103"/>
      <c r="O181" s="103"/>
    </row>
    <row r="182" spans="9:15">
      <c r="I182" s="103"/>
      <c r="L182" s="103"/>
      <c r="O182" s="103"/>
    </row>
    <row r="183" spans="9:15">
      <c r="I183" s="103"/>
      <c r="L183" s="103"/>
      <c r="O183" s="103"/>
    </row>
    <row r="184" spans="9:15">
      <c r="I184" s="103"/>
      <c r="L184" s="103"/>
      <c r="O184" s="103"/>
    </row>
    <row r="185" spans="9:15">
      <c r="I185" s="1"/>
      <c r="L185" s="1"/>
      <c r="O185" s="1"/>
    </row>
    <row r="186" spans="9:15">
      <c r="I186" s="1"/>
      <c r="L186" s="1"/>
      <c r="O186" s="1"/>
    </row>
    <row r="187" spans="9:15">
      <c r="I187" s="1"/>
      <c r="L187" s="1"/>
      <c r="O187" s="1"/>
    </row>
    <row r="188" spans="9:15">
      <c r="I188" s="103"/>
      <c r="L188" s="103"/>
      <c r="O188" s="103"/>
    </row>
    <row r="189" spans="9:15">
      <c r="I189" s="103"/>
      <c r="L189" s="103"/>
      <c r="O189" s="103"/>
    </row>
    <row r="190" spans="9:15">
      <c r="I190" s="103"/>
      <c r="L190" s="103"/>
      <c r="O190" s="103"/>
    </row>
    <row r="191" spans="9:15">
      <c r="I191" s="103"/>
      <c r="L191" s="103"/>
      <c r="O191" s="103"/>
    </row>
    <row r="192" spans="9:15">
      <c r="I192" s="103"/>
      <c r="L192" s="103"/>
      <c r="O192" s="103"/>
    </row>
    <row r="193" spans="9:15">
      <c r="I193" s="103"/>
      <c r="L193" s="103"/>
      <c r="O193" s="103"/>
    </row>
    <row r="194" spans="9:15">
      <c r="I194" s="103"/>
      <c r="L194" s="103"/>
      <c r="O194" s="103"/>
    </row>
    <row r="195" spans="9:15">
      <c r="I195" s="103"/>
      <c r="L195" s="103"/>
      <c r="O195" s="103"/>
    </row>
    <row r="196" spans="9:15">
      <c r="I196" s="103"/>
      <c r="L196" s="103"/>
      <c r="O196" s="103"/>
    </row>
    <row r="197" spans="9:15">
      <c r="I197" s="103"/>
      <c r="L197" s="103"/>
      <c r="O197" s="103"/>
    </row>
    <row r="198" spans="9:15">
      <c r="I198" s="1"/>
      <c r="L198" s="1"/>
      <c r="O198" s="1"/>
    </row>
    <row r="201" spans="9:15">
      <c r="I201" s="103"/>
      <c r="L201" s="103"/>
      <c r="O201" s="103"/>
    </row>
    <row r="202" spans="9:15">
      <c r="I202" s="103"/>
      <c r="L202" s="103"/>
      <c r="O202" s="103"/>
    </row>
    <row r="203" spans="9:15">
      <c r="I203" s="103"/>
      <c r="L203" s="103"/>
      <c r="O203" s="103"/>
    </row>
    <row r="204" spans="9:15">
      <c r="I204" s="103"/>
      <c r="L204" s="103"/>
      <c r="O204" s="103"/>
    </row>
    <row r="205" spans="9:15">
      <c r="I205" s="103"/>
      <c r="L205" s="103"/>
      <c r="O205" s="103"/>
    </row>
    <row r="206" spans="9:15">
      <c r="I206" s="103"/>
      <c r="L206" s="103"/>
      <c r="O206" s="103"/>
    </row>
    <row r="207" spans="9:15">
      <c r="I207" s="103"/>
      <c r="L207" s="103"/>
      <c r="O207" s="103"/>
    </row>
    <row r="208" spans="9:15">
      <c r="I208" s="103"/>
      <c r="L208" s="103"/>
      <c r="O208" s="103"/>
    </row>
    <row r="209" spans="9:15">
      <c r="I209" s="103"/>
      <c r="L209" s="103"/>
      <c r="O209" s="103"/>
    </row>
    <row r="210" spans="9:15">
      <c r="I210" s="103"/>
      <c r="L210" s="103"/>
      <c r="O210" s="103"/>
    </row>
    <row r="211" spans="9:15">
      <c r="I211" s="1"/>
      <c r="L211" s="1"/>
      <c r="O211" s="1"/>
    </row>
    <row r="212" spans="9:15">
      <c r="I212" s="1"/>
      <c r="L212" s="1"/>
      <c r="O212" s="1"/>
    </row>
    <row r="213" spans="9:15">
      <c r="I213" s="1"/>
      <c r="L213" s="1"/>
      <c r="O213" s="1"/>
    </row>
    <row r="217" spans="9:15">
      <c r="I217" s="1"/>
      <c r="L217" s="1"/>
      <c r="O217" s="1"/>
    </row>
    <row r="218" spans="9:15">
      <c r="I218" s="103"/>
      <c r="L218" s="103"/>
      <c r="O218" s="103"/>
    </row>
    <row r="219" spans="9:15">
      <c r="I219" s="103"/>
      <c r="L219" s="103"/>
      <c r="O219" s="103"/>
    </row>
    <row r="220" spans="9:15">
      <c r="I220" s="103"/>
      <c r="L220" s="103"/>
      <c r="O220" s="103"/>
    </row>
    <row r="221" spans="9:15">
      <c r="I221" s="103"/>
      <c r="L221" s="103"/>
      <c r="O221" s="103"/>
    </row>
    <row r="222" spans="9:15">
      <c r="I222" s="103"/>
      <c r="L222" s="103"/>
      <c r="O222" s="103"/>
    </row>
    <row r="223" spans="9:15">
      <c r="I223" s="103"/>
      <c r="L223" s="103"/>
      <c r="O223" s="103"/>
    </row>
    <row r="224" spans="9:15">
      <c r="I224" s="103"/>
      <c r="L224" s="103"/>
      <c r="O224" s="103"/>
    </row>
    <row r="225" spans="9:15">
      <c r="I225" s="103"/>
      <c r="L225" s="103"/>
      <c r="O225" s="103"/>
    </row>
    <row r="226" spans="9:15">
      <c r="I226" s="103"/>
      <c r="L226" s="103"/>
      <c r="O226" s="103"/>
    </row>
    <row r="227" spans="9:15">
      <c r="I227" s="103"/>
      <c r="L227" s="103"/>
      <c r="O227" s="103"/>
    </row>
    <row r="231" spans="9:15">
      <c r="I231" s="103"/>
      <c r="L231" s="103"/>
      <c r="O231" s="103"/>
    </row>
    <row r="232" spans="9:15">
      <c r="I232" s="103"/>
      <c r="L232" s="103"/>
      <c r="O232" s="103"/>
    </row>
    <row r="233" spans="9:15">
      <c r="I233" s="103"/>
      <c r="L233" s="103"/>
      <c r="O233" s="103"/>
    </row>
    <row r="234" spans="9:15">
      <c r="I234" s="103"/>
      <c r="L234" s="103"/>
      <c r="O234" s="103"/>
    </row>
    <row r="235" spans="9:15">
      <c r="I235" s="103"/>
      <c r="L235" s="103"/>
      <c r="O235" s="103"/>
    </row>
    <row r="236" spans="9:15">
      <c r="I236" s="103"/>
      <c r="L236" s="103"/>
      <c r="O236" s="103"/>
    </row>
    <row r="237" spans="9:15">
      <c r="I237" s="103"/>
      <c r="L237" s="103"/>
      <c r="O237" s="103"/>
    </row>
    <row r="238" spans="9:15">
      <c r="I238" s="103"/>
      <c r="L238" s="103"/>
      <c r="O238" s="103"/>
    </row>
    <row r="239" spans="9:15">
      <c r="I239" s="103"/>
      <c r="L239" s="103"/>
      <c r="O239" s="103"/>
    </row>
    <row r="240" spans="9:15">
      <c r="I240" s="103"/>
      <c r="L240" s="103"/>
      <c r="O240" s="103"/>
    </row>
    <row r="241" spans="9:15">
      <c r="I241" s="1"/>
      <c r="L241" s="1"/>
      <c r="O241" s="1"/>
    </row>
    <row r="242" spans="9:15">
      <c r="I242" s="1"/>
      <c r="L242" s="1"/>
      <c r="O242" s="1"/>
    </row>
    <row r="243" spans="9:15">
      <c r="I243" s="1"/>
      <c r="L243" s="1"/>
      <c r="O243" s="1"/>
    </row>
    <row r="244" spans="9:15">
      <c r="I244" s="103"/>
      <c r="L244" s="103"/>
      <c r="O244" s="103"/>
    </row>
    <row r="245" spans="9:15">
      <c r="I245" s="103"/>
      <c r="L245" s="103"/>
      <c r="O245" s="103"/>
    </row>
    <row r="246" spans="9:15">
      <c r="I246" s="103"/>
      <c r="L246" s="103"/>
      <c r="O246" s="103"/>
    </row>
    <row r="247" spans="9:15">
      <c r="I247" s="103"/>
      <c r="L247" s="103"/>
      <c r="O247" s="103"/>
    </row>
    <row r="248" spans="9:15">
      <c r="I248" s="103"/>
      <c r="L248" s="103"/>
      <c r="O248" s="103"/>
    </row>
    <row r="249" spans="9:15">
      <c r="I249" s="103"/>
      <c r="L249" s="103"/>
      <c r="O249" s="103"/>
    </row>
    <row r="250" spans="9:15">
      <c r="I250" s="103"/>
      <c r="L250" s="103"/>
      <c r="O250" s="103"/>
    </row>
    <row r="251" spans="9:15">
      <c r="I251" s="103"/>
      <c r="L251" s="103"/>
      <c r="O251" s="103"/>
    </row>
    <row r="252" spans="9:15">
      <c r="I252" s="103"/>
      <c r="L252" s="103"/>
      <c r="O252" s="103"/>
    </row>
    <row r="253" spans="9:15">
      <c r="I253" s="103"/>
      <c r="L253" s="103"/>
      <c r="O253" s="103"/>
    </row>
    <row r="254" spans="9:15">
      <c r="I254" s="1"/>
      <c r="L254" s="1"/>
      <c r="O254" s="1"/>
    </row>
    <row r="255" spans="9:15">
      <c r="I255" s="1"/>
      <c r="L255" s="1"/>
      <c r="O255" s="1"/>
    </row>
    <row r="256" spans="9:15">
      <c r="I256" s="1"/>
      <c r="L256" s="1"/>
      <c r="O256" s="1"/>
    </row>
    <row r="257" spans="9:15">
      <c r="I257" s="103"/>
      <c r="L257" s="103"/>
      <c r="O257" s="103"/>
    </row>
    <row r="258" spans="9:15">
      <c r="I258" s="103"/>
      <c r="L258" s="103"/>
      <c r="O258" s="103"/>
    </row>
    <row r="259" spans="9:15">
      <c r="I259" s="103"/>
      <c r="L259" s="103"/>
      <c r="O259" s="103"/>
    </row>
    <row r="260" spans="9:15">
      <c r="I260" s="103"/>
      <c r="L260" s="103"/>
      <c r="O260" s="103"/>
    </row>
    <row r="261" spans="9:15">
      <c r="I261" s="103"/>
      <c r="L261" s="103"/>
      <c r="O261" s="103"/>
    </row>
    <row r="262" spans="9:15">
      <c r="I262" s="103"/>
      <c r="L262" s="103"/>
      <c r="O262" s="103"/>
    </row>
    <row r="263" spans="9:15">
      <c r="I263" s="103"/>
      <c r="L263" s="103"/>
      <c r="O263" s="103"/>
    </row>
    <row r="264" spans="9:15">
      <c r="I264" s="103"/>
      <c r="L264" s="103"/>
      <c r="O264" s="103"/>
    </row>
    <row r="265" spans="9:15">
      <c r="I265" s="103"/>
      <c r="L265" s="103"/>
      <c r="O265" s="103"/>
    </row>
    <row r="266" spans="9:15">
      <c r="I266" s="103"/>
      <c r="L266" s="103"/>
      <c r="O266" s="103"/>
    </row>
    <row r="267" spans="9:15">
      <c r="I267" s="1"/>
      <c r="L267" s="1"/>
      <c r="O267" s="1"/>
    </row>
    <row r="268" spans="9:15">
      <c r="I268" s="1"/>
      <c r="L268" s="1"/>
      <c r="O268" s="1"/>
    </row>
    <row r="269" spans="9:15">
      <c r="I269" s="1"/>
      <c r="L269" s="1"/>
      <c r="O269" s="1"/>
    </row>
    <row r="270" spans="9:15">
      <c r="I270" s="103"/>
      <c r="L270" s="103"/>
      <c r="O270" s="103"/>
    </row>
    <row r="271" spans="9:15">
      <c r="I271" s="103"/>
      <c r="L271" s="103"/>
      <c r="O271" s="103"/>
    </row>
    <row r="272" spans="9:15">
      <c r="I272" s="103"/>
      <c r="L272" s="103"/>
      <c r="O272" s="103"/>
    </row>
    <row r="273" spans="9:15">
      <c r="I273" s="103"/>
      <c r="L273" s="103"/>
      <c r="O273" s="103"/>
    </row>
    <row r="274" spans="9:15">
      <c r="I274" s="103"/>
      <c r="L274" s="103"/>
      <c r="O274" s="103"/>
    </row>
    <row r="275" spans="9:15">
      <c r="I275" s="103"/>
      <c r="L275" s="103"/>
      <c r="O275" s="103"/>
    </row>
    <row r="276" spans="9:15">
      <c r="I276" s="103"/>
      <c r="L276" s="103"/>
      <c r="O276" s="103"/>
    </row>
    <row r="277" spans="9:15">
      <c r="I277" s="103"/>
      <c r="L277" s="103"/>
      <c r="O277" s="103"/>
    </row>
    <row r="278" spans="9:15">
      <c r="I278" s="103"/>
      <c r="L278" s="103"/>
      <c r="O278" s="103"/>
    </row>
    <row r="279" spans="9:15">
      <c r="I279" s="103"/>
      <c r="L279" s="103"/>
      <c r="O279" s="103"/>
    </row>
    <row r="280" spans="9:15">
      <c r="I280" s="1"/>
      <c r="L280" s="1"/>
      <c r="O280" s="1"/>
    </row>
    <row r="281" spans="9:15">
      <c r="I281" s="1"/>
      <c r="L281" s="1"/>
      <c r="O281" s="1"/>
    </row>
    <row r="285" spans="9:15">
      <c r="I285" s="1"/>
      <c r="L285" s="1"/>
      <c r="O285" s="1"/>
    </row>
    <row r="286" spans="9:15">
      <c r="I286" s="1"/>
      <c r="L286" s="1"/>
      <c r="O286" s="1"/>
    </row>
    <row r="287" spans="9:15">
      <c r="I287" s="1"/>
      <c r="L287" s="1"/>
      <c r="O287" s="1"/>
    </row>
    <row r="288" spans="9:15">
      <c r="I288" s="1"/>
      <c r="L288" s="1"/>
      <c r="O288" s="1"/>
    </row>
    <row r="289" s="1" customFormat="1"/>
    <row r="290" s="1" customFormat="1"/>
    <row r="291" s="1" customFormat="1"/>
    <row r="292" s="1" customFormat="1"/>
    <row r="293" s="1" customFormat="1"/>
  </sheetData>
  <mergeCells count="8">
    <mergeCell ref="B2:N2"/>
    <mergeCell ref="M4:N4"/>
    <mergeCell ref="M7:N7"/>
    <mergeCell ref="J4:K4"/>
    <mergeCell ref="B5:D5"/>
    <mergeCell ref="B6:H6"/>
    <mergeCell ref="C7:H7"/>
    <mergeCell ref="J7:K7"/>
  </mergeCells>
  <phoneticPr fontId="11" type="noConversion"/>
  <pageMargins left="0.7" right="0.7" top="0.5" bottom="0.5" header="0.3" footer="0.3"/>
  <pageSetup scale="65" orientation="landscape" r:id="rId1"/>
  <headerFooter>
    <oddFooter>&amp;L&amp;"Calibri (Body),Regular"&amp;A&amp;R&amp;"Calibri (Body),Regular"Page &amp;P of &amp;N</oddFooter>
  </headerFooter>
  <rowBreaks count="1" manualBreakCount="1">
    <brk id="10" max="19"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tabColor rgb="FFFFFF00"/>
  </sheetPr>
  <dimension ref="A1:R30"/>
  <sheetViews>
    <sheetView showGridLines="0" zoomScaleNormal="100" zoomScalePageLayoutView="80" workbookViewId="0">
      <selection activeCell="C19" sqref="C19"/>
    </sheetView>
  </sheetViews>
  <sheetFormatPr defaultColWidth="9.33203125" defaultRowHeight="13.2"/>
  <cols>
    <col min="1" max="1" width="3.6640625" style="8" customWidth="1"/>
    <col min="2" max="2" width="1.6640625" style="8" customWidth="1"/>
    <col min="3" max="3" width="50.109375" style="8" customWidth="1"/>
    <col min="4" max="4" width="30" style="8" customWidth="1"/>
    <col min="5" max="5" width="25.6640625" style="8" customWidth="1"/>
    <col min="6" max="6" width="17.44140625" style="15" customWidth="1"/>
    <col min="7" max="7" width="3" style="8" customWidth="1"/>
    <col min="8" max="9" width="15.6640625" style="8" bestFit="1" customWidth="1"/>
    <col min="10" max="11" width="12.6640625" style="8" customWidth="1"/>
    <col min="12" max="12" width="15.6640625" style="8" bestFit="1" customWidth="1"/>
    <col min="13" max="13" width="2.6640625" style="8" customWidth="1"/>
    <col min="14" max="17" width="13.6640625" style="8" customWidth="1"/>
    <col min="18" max="16384" width="9.33203125" style="8"/>
  </cols>
  <sheetData>
    <row r="1" spans="1:18" ht="14.4">
      <c r="A1" s="19"/>
      <c r="B1" s="195" t="str">
        <f>'Total Estimated Charges'!B1</f>
        <v>VA-240920-NTT: Managed Public Cloud Services</v>
      </c>
      <c r="C1" s="19"/>
      <c r="D1" s="19"/>
      <c r="E1" s="19"/>
      <c r="F1" s="104"/>
      <c r="G1" s="19"/>
      <c r="H1" s="19"/>
      <c r="I1" s="19"/>
      <c r="J1" s="19"/>
      <c r="K1" s="19"/>
      <c r="L1" s="19"/>
      <c r="M1" s="19"/>
      <c r="N1" s="19"/>
      <c r="O1" s="19"/>
      <c r="P1" s="19"/>
      <c r="Q1" s="19"/>
      <c r="R1" s="19"/>
    </row>
    <row r="2" spans="1:18" s="7" customFormat="1" ht="17.399999999999999">
      <c r="B2" s="227" t="s">
        <v>89</v>
      </c>
      <c r="C2" s="227"/>
      <c r="D2" s="227"/>
      <c r="E2" s="227"/>
      <c r="F2" s="227"/>
      <c r="G2" s="227"/>
      <c r="H2" s="227"/>
      <c r="I2" s="227"/>
      <c r="J2" s="227"/>
      <c r="K2" s="227"/>
      <c r="L2" s="227"/>
      <c r="M2" s="227"/>
      <c r="N2" s="227"/>
      <c r="O2" s="227"/>
      <c r="P2" s="227"/>
      <c r="Q2" s="227"/>
    </row>
    <row r="3" spans="1:18" s="7" customFormat="1" ht="17.399999999999999">
      <c r="B3" s="228" t="s">
        <v>90</v>
      </c>
      <c r="C3" s="229"/>
      <c r="D3" s="228"/>
      <c r="E3" s="228"/>
      <c r="F3" s="228"/>
      <c r="G3" s="228"/>
      <c r="H3" s="228"/>
      <c r="I3" s="228"/>
      <c r="J3" s="228"/>
      <c r="K3" s="228"/>
      <c r="L3" s="228"/>
      <c r="M3" s="228"/>
      <c r="N3" s="228"/>
      <c r="O3" s="228"/>
      <c r="P3" s="228"/>
      <c r="Q3" s="228"/>
    </row>
    <row r="4" spans="1:18">
      <c r="A4" s="19"/>
      <c r="B4" s="28"/>
      <c r="C4" s="19"/>
      <c r="D4" s="19"/>
      <c r="E4" s="19"/>
      <c r="F4" s="104"/>
      <c r="G4" s="19"/>
      <c r="H4" s="19"/>
      <c r="I4" s="19"/>
      <c r="J4" s="19"/>
      <c r="K4" s="19"/>
      <c r="L4" s="19"/>
      <c r="M4" s="19"/>
      <c r="N4" s="19"/>
      <c r="O4" s="19"/>
      <c r="P4" s="19"/>
      <c r="Q4" s="19"/>
      <c r="R4" s="19"/>
    </row>
    <row r="5" spans="1:18" ht="13.8" thickBot="1">
      <c r="A5" s="19"/>
      <c r="B5" s="10"/>
      <c r="C5" s="19"/>
      <c r="D5" s="19"/>
      <c r="E5" s="19"/>
      <c r="F5" s="104"/>
      <c r="G5" s="19"/>
      <c r="H5" s="19"/>
      <c r="I5" s="19"/>
      <c r="J5" s="19"/>
      <c r="K5" s="19"/>
      <c r="L5" s="19"/>
      <c r="M5" s="19"/>
      <c r="N5" s="19"/>
      <c r="O5" s="19"/>
      <c r="P5" s="19"/>
      <c r="Q5" s="19"/>
      <c r="R5" s="19"/>
    </row>
    <row r="6" spans="1:18" ht="13.8" thickBot="1">
      <c r="A6" s="19"/>
      <c r="B6" s="19"/>
      <c r="C6" s="19"/>
      <c r="D6" s="19"/>
      <c r="E6" s="19"/>
      <c r="F6" s="104"/>
      <c r="G6" s="19"/>
      <c r="H6" s="230" t="s">
        <v>91</v>
      </c>
      <c r="I6" s="231"/>
      <c r="J6" s="231"/>
      <c r="K6" s="231"/>
      <c r="L6" s="232"/>
      <c r="M6" s="58"/>
      <c r="N6" s="233" t="s">
        <v>92</v>
      </c>
      <c r="O6" s="233"/>
      <c r="P6" s="233"/>
      <c r="Q6" s="234"/>
      <c r="R6" s="19"/>
    </row>
    <row r="7" spans="1:18" ht="27" thickBot="1">
      <c r="A7" s="19"/>
      <c r="B7" s="19"/>
      <c r="C7" s="113" t="s">
        <v>93</v>
      </c>
      <c r="D7" s="114" t="s">
        <v>94</v>
      </c>
      <c r="E7" s="114" t="s">
        <v>95</v>
      </c>
      <c r="F7" s="115" t="s">
        <v>96</v>
      </c>
      <c r="G7" s="105"/>
      <c r="H7" s="113" t="s">
        <v>97</v>
      </c>
      <c r="I7" s="114" t="s">
        <v>55</v>
      </c>
      <c r="J7" s="114" t="s">
        <v>56</v>
      </c>
      <c r="K7" s="114" t="s">
        <v>57</v>
      </c>
      <c r="L7" s="116" t="s">
        <v>98</v>
      </c>
      <c r="M7" s="117"/>
      <c r="N7" s="114" t="s">
        <v>55</v>
      </c>
      <c r="O7" s="114" t="s">
        <v>56</v>
      </c>
      <c r="P7" s="114" t="s">
        <v>57</v>
      </c>
      <c r="Q7" s="116" t="s">
        <v>98</v>
      </c>
      <c r="R7" s="19"/>
    </row>
    <row r="8" spans="1:18">
      <c r="A8" s="19"/>
      <c r="B8" s="19"/>
      <c r="C8" s="121"/>
      <c r="D8" s="122"/>
      <c r="E8" s="122"/>
      <c r="F8" s="123"/>
      <c r="G8" s="122"/>
      <c r="H8" s="122"/>
      <c r="I8" s="122"/>
      <c r="J8" s="122"/>
      <c r="K8" s="122"/>
      <c r="L8" s="122"/>
      <c r="M8" s="122"/>
      <c r="N8" s="122"/>
      <c r="O8" s="122"/>
      <c r="P8" s="122"/>
      <c r="Q8" s="124"/>
      <c r="R8" s="19"/>
    </row>
    <row r="9" spans="1:18">
      <c r="A9" s="19"/>
      <c r="B9" s="19"/>
      <c r="C9" s="125"/>
      <c r="D9" s="106"/>
      <c r="E9" s="106"/>
      <c r="F9" s="107"/>
      <c r="G9" s="106"/>
      <c r="H9" s="108"/>
      <c r="I9" s="108"/>
      <c r="J9" s="108"/>
      <c r="K9" s="108"/>
      <c r="L9" s="108"/>
      <c r="M9" s="108"/>
      <c r="N9" s="108"/>
      <c r="O9" s="108"/>
      <c r="P9" s="108"/>
      <c r="Q9" s="126"/>
      <c r="R9" s="19"/>
    </row>
    <row r="10" spans="1:18" ht="13.8">
      <c r="A10" s="19"/>
      <c r="B10" s="19"/>
      <c r="C10" s="127" t="str">
        <f>'Total Estimated Charges'!B5</f>
        <v>MANAGED PUBLIC CLOUD SERVICES</v>
      </c>
      <c r="D10" s="109"/>
      <c r="E10" s="109"/>
      <c r="F10" s="110"/>
      <c r="G10" s="19"/>
      <c r="H10" s="111"/>
      <c r="I10" s="111"/>
      <c r="J10" s="111"/>
      <c r="K10" s="111"/>
      <c r="L10" s="111"/>
      <c r="M10" s="111"/>
      <c r="N10" s="111"/>
      <c r="O10" s="111"/>
      <c r="P10" s="111"/>
      <c r="Q10" s="128"/>
      <c r="R10" s="19"/>
    </row>
    <row r="11" spans="1:18" ht="51" customHeight="1">
      <c r="A11" s="19"/>
      <c r="B11" s="19"/>
      <c r="C11" s="192" t="s">
        <v>99</v>
      </c>
      <c r="D11" s="193" t="s">
        <v>100</v>
      </c>
      <c r="E11" s="193" t="s">
        <v>101</v>
      </c>
      <c r="F11" s="278">
        <v>45665</v>
      </c>
      <c r="G11" s="19"/>
      <c r="H11" s="189">
        <v>198045.55985762514</v>
      </c>
      <c r="I11" s="189"/>
      <c r="J11" s="189">
        <v>0</v>
      </c>
      <c r="K11" s="189">
        <v>0</v>
      </c>
      <c r="L11" s="21">
        <f t="shared" ref="L11:L13" si="0">SUM(H11:K11)</f>
        <v>198045.55985762514</v>
      </c>
      <c r="M11" s="21"/>
      <c r="N11" s="189">
        <v>70165.04838201066</v>
      </c>
      <c r="O11" s="189">
        <v>70165.04838201066</v>
      </c>
      <c r="P11" s="189">
        <v>70165.04838201066</v>
      </c>
      <c r="Q11" s="194">
        <f t="shared" ref="Q11:Q13" si="1">SUM(N11:P11)</f>
        <v>210495.14514603198</v>
      </c>
      <c r="R11" s="19"/>
    </row>
    <row r="12" spans="1:18" ht="52.8">
      <c r="A12" s="19"/>
      <c r="B12" s="19"/>
      <c r="C12" s="192" t="s">
        <v>102</v>
      </c>
      <c r="D12" s="193" t="s">
        <v>100</v>
      </c>
      <c r="E12" s="193" t="s">
        <v>103</v>
      </c>
      <c r="F12" s="278">
        <v>45730</v>
      </c>
      <c r="G12" s="19"/>
      <c r="H12" s="189">
        <v>169024.64155609853</v>
      </c>
      <c r="I12" s="189"/>
      <c r="J12" s="189">
        <v>0</v>
      </c>
      <c r="K12" s="189">
        <v>0</v>
      </c>
      <c r="L12" s="21">
        <f t="shared" si="0"/>
        <v>169024.64155609853</v>
      </c>
      <c r="M12" s="21"/>
      <c r="N12" s="189">
        <v>59883.302413149482</v>
      </c>
      <c r="O12" s="189">
        <v>59883.302413149482</v>
      </c>
      <c r="P12" s="189">
        <v>59883.302413149482</v>
      </c>
      <c r="Q12" s="194">
        <f t="shared" si="1"/>
        <v>179649.90723944845</v>
      </c>
      <c r="R12" s="19"/>
    </row>
    <row r="13" spans="1:18" ht="54.45" customHeight="1">
      <c r="A13" s="19"/>
      <c r="B13" s="19"/>
      <c r="C13" s="192" t="s">
        <v>104</v>
      </c>
      <c r="D13" s="193" t="s">
        <v>100</v>
      </c>
      <c r="E13" s="279" t="s">
        <v>175</v>
      </c>
      <c r="F13" s="278">
        <v>45747</v>
      </c>
      <c r="G13" s="19"/>
      <c r="H13" s="189">
        <v>188964.12176495217</v>
      </c>
      <c r="I13" s="189"/>
      <c r="J13" s="189">
        <v>0</v>
      </c>
      <c r="K13" s="189">
        <v>0</v>
      </c>
      <c r="L13" s="21">
        <f t="shared" si="0"/>
        <v>188964.12176495217</v>
      </c>
      <c r="M13" s="21"/>
      <c r="N13" s="189">
        <v>66947.609204839944</v>
      </c>
      <c r="O13" s="189">
        <v>66947.609204839944</v>
      </c>
      <c r="P13" s="189">
        <v>66947.609204839944</v>
      </c>
      <c r="Q13" s="194">
        <f t="shared" si="1"/>
        <v>200842.82761451983</v>
      </c>
      <c r="R13" s="19"/>
    </row>
    <row r="14" spans="1:18">
      <c r="A14" s="19"/>
      <c r="B14" s="19"/>
      <c r="C14" s="129" t="s">
        <v>105</v>
      </c>
      <c r="D14" s="158"/>
      <c r="E14" s="158"/>
      <c r="F14" s="159"/>
      <c r="G14" s="9"/>
      <c r="H14" s="66">
        <f>SUM(H11:H13)</f>
        <v>556034.32317867584</v>
      </c>
      <c r="I14" s="66">
        <f>SUM(I11:I13)</f>
        <v>0</v>
      </c>
      <c r="J14" s="66">
        <f>SUM(J11:J13)</f>
        <v>0</v>
      </c>
      <c r="K14" s="66">
        <f>SUM(K11:K13)</f>
        <v>0</v>
      </c>
      <c r="L14" s="66">
        <f>SUM(L11:L13)</f>
        <v>556034.32317867584</v>
      </c>
      <c r="M14" s="71"/>
      <c r="N14" s="66">
        <f>SUM(N11:N13)</f>
        <v>196995.96000000008</v>
      </c>
      <c r="O14" s="66">
        <f>SUM(O11:O13)</f>
        <v>196995.96000000008</v>
      </c>
      <c r="P14" s="66">
        <f>SUM(P11:P13)</f>
        <v>196995.96000000008</v>
      </c>
      <c r="Q14" s="130">
        <f>SUM(Q11:Q13)</f>
        <v>590987.88000000024</v>
      </c>
      <c r="R14" s="19"/>
    </row>
    <row r="15" spans="1:18" ht="13.8" thickBot="1">
      <c r="A15" s="19"/>
      <c r="B15" s="19"/>
      <c r="C15" s="131"/>
      <c r="D15" s="132"/>
      <c r="E15" s="132"/>
      <c r="F15" s="133"/>
      <c r="G15" s="132"/>
      <c r="H15" s="132"/>
      <c r="I15" s="132"/>
      <c r="J15" s="132"/>
      <c r="K15" s="132"/>
      <c r="L15" s="132"/>
      <c r="M15" s="132"/>
      <c r="N15" s="132"/>
      <c r="O15" s="132"/>
      <c r="P15" s="132"/>
      <c r="Q15" s="134"/>
      <c r="R15" s="19"/>
    </row>
    <row r="16" spans="1:18">
      <c r="A16" s="19"/>
      <c r="B16" s="19"/>
      <c r="C16" s="19"/>
      <c r="D16" s="19"/>
      <c r="E16" s="19"/>
      <c r="F16" s="104"/>
      <c r="G16" s="19"/>
      <c r="H16" s="19"/>
      <c r="I16" s="19"/>
      <c r="J16" s="19"/>
      <c r="K16" s="19"/>
      <c r="L16" s="19"/>
      <c r="M16" s="19"/>
      <c r="N16" s="19"/>
      <c r="O16" s="19"/>
      <c r="P16" s="19"/>
      <c r="Q16" s="19"/>
      <c r="R16" s="19"/>
    </row>
    <row r="17" spans="1:18" ht="15.6">
      <c r="A17" s="19"/>
      <c r="B17" s="19"/>
      <c r="C17" s="160" t="s">
        <v>106</v>
      </c>
      <c r="D17" s="19"/>
      <c r="E17" s="170"/>
      <c r="F17" s="104"/>
      <c r="G17" s="19"/>
      <c r="H17" s="19"/>
      <c r="I17" s="19"/>
      <c r="J17" s="19"/>
      <c r="K17" s="19"/>
      <c r="L17" s="19"/>
      <c r="M17" s="19"/>
      <c r="N17" s="19"/>
      <c r="O17" s="19"/>
      <c r="P17" s="19"/>
      <c r="Q17" s="19"/>
      <c r="R17" s="19"/>
    </row>
    <row r="18" spans="1:18">
      <c r="A18" s="19"/>
      <c r="B18" s="19"/>
      <c r="C18" s="160" t="s">
        <v>107</v>
      </c>
      <c r="D18" s="19"/>
      <c r="E18" s="19"/>
      <c r="F18" s="104"/>
      <c r="G18" s="19"/>
      <c r="H18" s="19"/>
      <c r="I18" s="19"/>
      <c r="J18" s="19"/>
      <c r="K18" s="19"/>
      <c r="L18" s="19"/>
      <c r="M18" s="19"/>
      <c r="N18" s="19"/>
      <c r="O18" s="19"/>
      <c r="P18" s="19"/>
      <c r="Q18" s="19"/>
      <c r="R18" s="19"/>
    </row>
    <row r="19" spans="1:18">
      <c r="A19" s="19"/>
      <c r="B19" s="19"/>
      <c r="C19" s="19"/>
      <c r="D19" s="19"/>
      <c r="E19" s="19"/>
      <c r="F19" s="19"/>
      <c r="G19" s="19"/>
      <c r="H19" s="19"/>
      <c r="I19" s="19"/>
      <c r="J19" s="19"/>
      <c r="K19" s="19"/>
      <c r="L19" s="19"/>
      <c r="M19" s="19"/>
      <c r="N19" s="19"/>
      <c r="O19" s="19"/>
      <c r="P19" s="19"/>
      <c r="Q19" s="19"/>
      <c r="R19" s="19"/>
    </row>
    <row r="20" spans="1:18">
      <c r="A20" s="19"/>
      <c r="B20" s="19"/>
      <c r="C20" s="19"/>
      <c r="D20" s="19"/>
      <c r="E20" s="19"/>
      <c r="F20" s="19"/>
      <c r="G20" s="19"/>
      <c r="H20" s="19"/>
      <c r="I20" s="19"/>
      <c r="J20" s="19"/>
      <c r="K20" s="19"/>
      <c r="L20" s="19"/>
      <c r="M20" s="19"/>
      <c r="N20" s="19"/>
      <c r="O20" s="19"/>
      <c r="P20" s="19"/>
      <c r="Q20" s="19"/>
      <c r="R20" s="19"/>
    </row>
    <row r="21" spans="1:18">
      <c r="A21" s="19"/>
      <c r="B21" s="19"/>
      <c r="C21" s="19"/>
      <c r="D21" s="19"/>
      <c r="E21" s="19"/>
      <c r="F21" s="104"/>
      <c r="G21" s="19"/>
      <c r="H21" s="19"/>
      <c r="I21" s="19"/>
      <c r="J21" s="19"/>
      <c r="K21" s="19"/>
      <c r="L21" s="19"/>
      <c r="M21" s="19"/>
      <c r="N21" s="19"/>
      <c r="O21" s="19"/>
      <c r="P21" s="19"/>
      <c r="Q21" s="19"/>
      <c r="R21" s="19"/>
    </row>
    <row r="22" spans="1:18">
      <c r="A22" s="19"/>
      <c r="B22" s="19"/>
      <c r="C22" s="19"/>
      <c r="D22" s="19"/>
      <c r="E22" s="19"/>
      <c r="F22" s="104"/>
      <c r="G22" s="19"/>
      <c r="H22" s="19"/>
      <c r="I22" s="19"/>
      <c r="J22" s="19"/>
      <c r="K22" s="19"/>
      <c r="L22" s="19"/>
      <c r="M22" s="19"/>
      <c r="N22" s="19"/>
      <c r="O22" s="19"/>
      <c r="P22" s="19"/>
      <c r="Q22" s="19"/>
      <c r="R22" s="19"/>
    </row>
    <row r="23" spans="1:18">
      <c r="A23" s="19"/>
      <c r="B23" s="19"/>
      <c r="C23" s="19"/>
      <c r="D23" s="19"/>
      <c r="E23" s="19"/>
      <c r="F23" s="104"/>
      <c r="G23" s="19"/>
      <c r="H23" s="19"/>
      <c r="I23" s="19"/>
      <c r="J23" s="19"/>
      <c r="K23" s="19"/>
      <c r="L23" s="19"/>
      <c r="M23" s="19"/>
      <c r="N23" s="19"/>
      <c r="O23" s="19"/>
      <c r="P23" s="19"/>
      <c r="Q23" s="19"/>
      <c r="R23" s="19"/>
    </row>
    <row r="24" spans="1:18">
      <c r="A24" s="19"/>
      <c r="B24" s="19"/>
      <c r="C24" s="19"/>
      <c r="D24" s="19"/>
      <c r="E24" s="19"/>
      <c r="F24" s="104"/>
      <c r="G24" s="19"/>
      <c r="H24" s="19"/>
      <c r="I24" s="19"/>
      <c r="J24" s="19"/>
      <c r="K24" s="19"/>
      <c r="L24" s="19"/>
      <c r="M24" s="19"/>
      <c r="N24" s="19"/>
      <c r="O24" s="19"/>
      <c r="P24" s="19"/>
      <c r="Q24" s="19"/>
      <c r="R24" s="19"/>
    </row>
    <row r="25" spans="1:18">
      <c r="A25" s="19"/>
      <c r="B25" s="19"/>
      <c r="C25" s="19"/>
      <c r="D25" s="19"/>
      <c r="E25" s="19"/>
      <c r="F25" s="104"/>
      <c r="G25" s="19"/>
      <c r="H25" s="19"/>
      <c r="I25" s="19"/>
      <c r="J25" s="19"/>
      <c r="K25" s="19"/>
      <c r="L25" s="19"/>
      <c r="M25" s="19"/>
      <c r="N25" s="19"/>
      <c r="O25" s="19"/>
      <c r="P25" s="19"/>
      <c r="Q25" s="19"/>
      <c r="R25" s="19"/>
    </row>
    <row r="26" spans="1:18">
      <c r="A26" s="19"/>
      <c r="B26" s="19"/>
      <c r="C26" s="19"/>
      <c r="D26" s="19"/>
      <c r="E26" s="19"/>
      <c r="F26" s="104"/>
      <c r="G26" s="19"/>
      <c r="H26" s="19"/>
      <c r="I26" s="19"/>
      <c r="J26" s="19"/>
      <c r="K26" s="19"/>
      <c r="L26" s="19"/>
      <c r="M26" s="19"/>
      <c r="N26" s="19"/>
      <c r="O26" s="19"/>
      <c r="P26" s="19"/>
      <c r="Q26" s="19"/>
      <c r="R26" s="19"/>
    </row>
    <row r="28" spans="1:18">
      <c r="A28" s="19"/>
      <c r="B28" s="19"/>
      <c r="C28" s="19"/>
      <c r="D28" s="19"/>
      <c r="E28" s="19"/>
      <c r="F28" s="104"/>
      <c r="G28" s="19"/>
      <c r="H28" s="19"/>
      <c r="I28" s="19"/>
      <c r="J28" s="19"/>
      <c r="K28" s="19"/>
      <c r="L28" s="19"/>
      <c r="M28" s="19"/>
      <c r="N28" s="19"/>
      <c r="O28" s="19"/>
      <c r="P28" s="19"/>
      <c r="Q28" s="19"/>
      <c r="R28" s="19"/>
    </row>
    <row r="29" spans="1:18">
      <c r="A29" s="19"/>
      <c r="B29" s="19"/>
      <c r="C29" s="19"/>
      <c r="D29" s="19"/>
      <c r="E29" s="19"/>
      <c r="F29" s="104"/>
      <c r="G29" s="19"/>
      <c r="H29" s="19"/>
      <c r="I29" s="19"/>
      <c r="J29" s="19"/>
      <c r="K29" s="19"/>
      <c r="L29" s="19"/>
      <c r="M29" s="19"/>
      <c r="N29" s="19"/>
      <c r="O29" s="19"/>
      <c r="P29" s="19"/>
      <c r="Q29" s="19"/>
      <c r="R29" s="19"/>
    </row>
    <row r="30" spans="1:18">
      <c r="A30" s="19"/>
      <c r="B30" s="19"/>
      <c r="C30" s="19"/>
      <c r="D30" s="19"/>
      <c r="E30" s="19"/>
      <c r="F30" s="104"/>
      <c r="G30" s="19"/>
      <c r="H30" s="19"/>
      <c r="I30" s="19"/>
      <c r="J30" s="19"/>
      <c r="K30" s="19"/>
      <c r="L30" s="19"/>
      <c r="M30" s="19"/>
      <c r="N30" s="19"/>
      <c r="O30" s="19"/>
      <c r="P30" s="19"/>
      <c r="Q30" s="19"/>
      <c r="R30" s="19"/>
    </row>
  </sheetData>
  <mergeCells count="4">
    <mergeCell ref="B2:Q2"/>
    <mergeCell ref="B3:Q3"/>
    <mergeCell ref="H6:L6"/>
    <mergeCell ref="N6:Q6"/>
  </mergeCells>
  <phoneticPr fontId="11" type="noConversion"/>
  <pageMargins left="0.7" right="0.7" top="0.5" bottom="0.5" header="0.3" footer="0.3"/>
  <pageSetup scale="65" fitToHeight="5" orientation="landscape" horizontalDpi="1200" verticalDpi="1200" r:id="rId1"/>
  <headerFooter>
    <oddFooter>&amp;L&amp;"Calibri (Body),Regular"&amp;A&amp;R&amp;"Calibri (Body),Regular"Page &amp;P of &amp;N</oddFooter>
  </headerFooter>
  <colBreaks count="1" manualBreakCount="1">
    <brk id="1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S88"/>
  <sheetViews>
    <sheetView showGridLines="0" zoomScale="110" zoomScaleNormal="110" zoomScalePageLayoutView="80" workbookViewId="0">
      <selection activeCell="C1" sqref="C1:F1048576"/>
    </sheetView>
  </sheetViews>
  <sheetFormatPr defaultColWidth="9" defaultRowHeight="13.2"/>
  <cols>
    <col min="1" max="1" width="4.109375" customWidth="1"/>
    <col min="2" max="2" width="31" customWidth="1"/>
    <col min="3" max="3" width="15.33203125" customWidth="1"/>
    <col min="4" max="4" width="16.109375" customWidth="1"/>
    <col min="5" max="5" width="9" customWidth="1"/>
    <col min="6" max="8" width="20.6640625" customWidth="1"/>
    <col min="9" max="10" width="22.44140625" customWidth="1"/>
    <col min="11" max="12" width="12.109375" customWidth="1"/>
  </cols>
  <sheetData>
    <row r="1" spans="2:13" ht="14.4">
      <c r="B1" s="196" t="str">
        <f>'Total Estimated Charges'!B1</f>
        <v>VA-240920-NTT: Managed Public Cloud Services</v>
      </c>
    </row>
    <row r="2" spans="2:13" ht="17.399999999999999">
      <c r="B2" s="253" t="s">
        <v>108</v>
      </c>
      <c r="C2" s="253"/>
      <c r="D2" s="253"/>
      <c r="E2" s="253"/>
      <c r="F2" s="253"/>
      <c r="G2" s="253"/>
      <c r="H2" s="253"/>
      <c r="I2" s="253"/>
      <c r="J2" s="253"/>
      <c r="K2" s="253"/>
      <c r="L2" s="253"/>
      <c r="M2" s="253"/>
    </row>
    <row r="3" spans="2:13" ht="17.399999999999999">
      <c r="B3" s="254" t="s">
        <v>90</v>
      </c>
      <c r="C3" s="255"/>
      <c r="D3" s="254"/>
      <c r="E3" s="254"/>
      <c r="F3" s="254"/>
      <c r="G3" s="254"/>
      <c r="H3" s="254"/>
      <c r="I3" s="254"/>
      <c r="J3" s="254"/>
      <c r="K3" s="254"/>
      <c r="L3" s="254"/>
      <c r="M3" s="254"/>
    </row>
    <row r="5" spans="2:13" ht="13.8" thickBot="1"/>
    <row r="6" spans="2:13" ht="33" customHeight="1" thickBot="1">
      <c r="B6" s="26"/>
      <c r="C6" s="26"/>
      <c r="D6" s="23"/>
      <c r="E6" s="24"/>
      <c r="F6" s="25"/>
      <c r="G6" s="25"/>
      <c r="I6" s="120" t="s">
        <v>53</v>
      </c>
      <c r="J6" s="120" t="s">
        <v>54</v>
      </c>
      <c r="K6" s="53"/>
      <c r="L6" s="53"/>
    </row>
    <row r="7" spans="2:13" ht="45" customHeight="1" thickBot="1">
      <c r="B7" s="49" t="s">
        <v>109</v>
      </c>
      <c r="C7" s="27" t="s">
        <v>24</v>
      </c>
      <c r="D7" s="27" t="s">
        <v>110</v>
      </c>
      <c r="E7" s="50"/>
      <c r="F7" s="42" t="s">
        <v>55</v>
      </c>
      <c r="G7" s="72" t="s">
        <v>56</v>
      </c>
      <c r="H7" s="72" t="s">
        <v>57</v>
      </c>
      <c r="I7" s="119" t="s">
        <v>59</v>
      </c>
      <c r="J7" s="119" t="s">
        <v>61</v>
      </c>
      <c r="K7" s="118"/>
      <c r="L7" s="118"/>
    </row>
    <row r="8" spans="2:13">
      <c r="B8" s="197" t="s">
        <v>111</v>
      </c>
      <c r="C8" s="48" t="s">
        <v>112</v>
      </c>
      <c r="D8" s="40">
        <v>1920</v>
      </c>
      <c r="E8" s="51"/>
      <c r="F8" s="101">
        <v>129</v>
      </c>
      <c r="G8" s="101">
        <v>129</v>
      </c>
      <c r="H8" s="101">
        <v>129</v>
      </c>
      <c r="I8" s="199">
        <v>129</v>
      </c>
      <c r="J8" s="199">
        <v>129</v>
      </c>
      <c r="K8" s="112"/>
      <c r="L8" s="112"/>
    </row>
    <row r="9" spans="2:13">
      <c r="B9" s="198" t="s">
        <v>113</v>
      </c>
      <c r="C9" s="48" t="s">
        <v>112</v>
      </c>
      <c r="D9" s="40">
        <v>1920</v>
      </c>
      <c r="E9" s="51"/>
      <c r="F9" s="101">
        <v>140</v>
      </c>
      <c r="G9" s="101">
        <v>140</v>
      </c>
      <c r="H9" s="101">
        <v>140</v>
      </c>
      <c r="I9" s="199">
        <v>140</v>
      </c>
      <c r="J9" s="199">
        <v>140</v>
      </c>
      <c r="K9" s="112"/>
      <c r="L9" s="112"/>
    </row>
    <row r="10" spans="2:13">
      <c r="B10" s="198" t="s">
        <v>114</v>
      </c>
      <c r="C10" s="48" t="s">
        <v>112</v>
      </c>
      <c r="D10" s="40">
        <v>1920</v>
      </c>
      <c r="E10" s="51"/>
      <c r="F10" s="101">
        <v>136.72857142857143</v>
      </c>
      <c r="G10" s="101">
        <v>136.72857142857143</v>
      </c>
      <c r="H10" s="101">
        <v>136.72857142857143</v>
      </c>
      <c r="I10" s="199">
        <v>136.72857142857143</v>
      </c>
      <c r="J10" s="199">
        <v>136.72857142857143</v>
      </c>
      <c r="K10" s="112"/>
      <c r="L10" s="112"/>
    </row>
    <row r="11" spans="2:13">
      <c r="B11" s="198" t="s">
        <v>115</v>
      </c>
      <c r="C11" s="48" t="s">
        <v>112</v>
      </c>
      <c r="D11" s="40">
        <v>1920</v>
      </c>
      <c r="E11" s="51"/>
      <c r="F11" s="101">
        <v>185</v>
      </c>
      <c r="G11" s="101">
        <v>185</v>
      </c>
      <c r="H11" s="101">
        <v>185</v>
      </c>
      <c r="I11" s="199">
        <v>185</v>
      </c>
      <c r="J11" s="199">
        <v>185</v>
      </c>
      <c r="K11" s="112"/>
      <c r="L11" s="112"/>
    </row>
    <row r="12" spans="2:13">
      <c r="B12" s="198" t="s">
        <v>116</v>
      </c>
      <c r="C12" s="48" t="s">
        <v>112</v>
      </c>
      <c r="D12" s="40">
        <v>1920</v>
      </c>
      <c r="E12" s="51"/>
      <c r="F12" s="101">
        <v>134.8316379642857</v>
      </c>
      <c r="G12" s="101">
        <v>134.8316379642857</v>
      </c>
      <c r="H12" s="101">
        <v>134.8316379642857</v>
      </c>
      <c r="I12" s="199">
        <v>134.8316379642857</v>
      </c>
      <c r="J12" s="199">
        <v>134.8316379642857</v>
      </c>
      <c r="K12" s="112"/>
      <c r="L12" s="112"/>
    </row>
    <row r="13" spans="2:13">
      <c r="B13" s="198" t="s">
        <v>117</v>
      </c>
      <c r="C13" s="48" t="s">
        <v>112</v>
      </c>
      <c r="D13" s="40">
        <v>1920</v>
      </c>
      <c r="E13" s="51"/>
      <c r="F13" s="101">
        <v>155.05744021428572</v>
      </c>
      <c r="G13" s="101">
        <v>155.05744021428572</v>
      </c>
      <c r="H13" s="101">
        <v>155.05744021428572</v>
      </c>
      <c r="I13" s="199">
        <v>155.05744021428572</v>
      </c>
      <c r="J13" s="199">
        <v>155.05744021428572</v>
      </c>
      <c r="K13" s="112"/>
      <c r="L13" s="112"/>
    </row>
    <row r="14" spans="2:13">
      <c r="B14" s="198" t="s">
        <v>118</v>
      </c>
      <c r="C14" s="48" t="s">
        <v>112</v>
      </c>
      <c r="D14" s="40">
        <v>1920</v>
      </c>
      <c r="E14" s="51"/>
      <c r="F14" s="101">
        <v>138</v>
      </c>
      <c r="G14" s="101">
        <v>138</v>
      </c>
      <c r="H14" s="101">
        <v>138</v>
      </c>
      <c r="I14" s="199">
        <v>138</v>
      </c>
      <c r="J14" s="199">
        <v>138</v>
      </c>
      <c r="K14" s="112"/>
      <c r="L14" s="112"/>
    </row>
    <row r="15" spans="2:13">
      <c r="B15" s="198" t="s">
        <v>119</v>
      </c>
      <c r="C15" s="48" t="s">
        <v>112</v>
      </c>
      <c r="D15" s="40">
        <v>1920</v>
      </c>
      <c r="E15" s="51"/>
      <c r="F15" s="101">
        <v>136</v>
      </c>
      <c r="G15" s="101">
        <v>136</v>
      </c>
      <c r="H15" s="101">
        <v>136</v>
      </c>
      <c r="I15" s="199">
        <v>136</v>
      </c>
      <c r="J15" s="199">
        <v>136</v>
      </c>
      <c r="K15" s="112"/>
      <c r="L15" s="112"/>
    </row>
    <row r="16" spans="2:13">
      <c r="B16" s="198" t="s">
        <v>120</v>
      </c>
      <c r="C16" s="48" t="s">
        <v>112</v>
      </c>
      <c r="D16" s="40">
        <v>1920</v>
      </c>
      <c r="E16" s="51"/>
      <c r="F16" s="101">
        <v>84</v>
      </c>
      <c r="G16" s="101">
        <v>84</v>
      </c>
      <c r="H16" s="101">
        <v>84</v>
      </c>
      <c r="I16" s="199">
        <v>84</v>
      </c>
      <c r="J16" s="199">
        <v>84</v>
      </c>
      <c r="K16" s="112"/>
      <c r="L16" s="112"/>
    </row>
    <row r="17" spans="2:19">
      <c r="B17" s="198" t="s">
        <v>121</v>
      </c>
      <c r="C17" s="48" t="s">
        <v>112</v>
      </c>
      <c r="D17" s="40">
        <v>1920</v>
      </c>
      <c r="E17" s="51"/>
      <c r="F17" s="101">
        <v>117</v>
      </c>
      <c r="G17" s="101">
        <v>117</v>
      </c>
      <c r="H17" s="101">
        <v>117</v>
      </c>
      <c r="I17" s="199">
        <v>117</v>
      </c>
      <c r="J17" s="199">
        <v>117</v>
      </c>
      <c r="K17" s="112"/>
      <c r="L17" s="112"/>
    </row>
    <row r="18" spans="2:19">
      <c r="B18" s="198" t="s">
        <v>122</v>
      </c>
      <c r="C18" s="48" t="s">
        <v>112</v>
      </c>
      <c r="D18" s="40">
        <v>1920</v>
      </c>
      <c r="E18" s="51"/>
      <c r="F18" s="101">
        <v>118</v>
      </c>
      <c r="G18" s="101">
        <v>118</v>
      </c>
      <c r="H18" s="101">
        <v>118</v>
      </c>
      <c r="I18" s="199">
        <v>118</v>
      </c>
      <c r="J18" s="199">
        <v>118</v>
      </c>
      <c r="K18" s="112"/>
      <c r="L18" s="112"/>
    </row>
    <row r="19" spans="2:19">
      <c r="B19" s="198" t="s">
        <v>123</v>
      </c>
      <c r="C19" s="48" t="s">
        <v>112</v>
      </c>
      <c r="D19" s="40">
        <v>1920</v>
      </c>
      <c r="E19" s="51"/>
      <c r="F19" s="101">
        <v>185</v>
      </c>
      <c r="G19" s="101">
        <v>185</v>
      </c>
      <c r="H19" s="101">
        <v>185</v>
      </c>
      <c r="I19" s="199">
        <v>185</v>
      </c>
      <c r="J19" s="199">
        <v>185</v>
      </c>
      <c r="K19" s="112"/>
      <c r="L19" s="112"/>
    </row>
    <row r="20" spans="2:19">
      <c r="B20" s="198" t="s">
        <v>124</v>
      </c>
      <c r="C20" s="48" t="s">
        <v>112</v>
      </c>
      <c r="D20" s="40">
        <v>1920</v>
      </c>
      <c r="E20" s="51"/>
      <c r="F20" s="101">
        <v>149</v>
      </c>
      <c r="G20" s="101">
        <v>149</v>
      </c>
      <c r="H20" s="101">
        <v>149</v>
      </c>
      <c r="I20" s="199">
        <v>149</v>
      </c>
      <c r="J20" s="199">
        <v>149</v>
      </c>
      <c r="K20" s="112"/>
      <c r="L20" s="112"/>
    </row>
    <row r="21" spans="2:19">
      <c r="B21" s="198" t="s">
        <v>125</v>
      </c>
      <c r="C21" s="48" t="s">
        <v>112</v>
      </c>
      <c r="D21" s="40">
        <v>1920</v>
      </c>
      <c r="E21" s="51"/>
      <c r="F21" s="101">
        <v>179</v>
      </c>
      <c r="G21" s="101">
        <v>179</v>
      </c>
      <c r="H21" s="101">
        <v>179</v>
      </c>
      <c r="I21" s="199">
        <v>179</v>
      </c>
      <c r="J21" s="199">
        <v>179</v>
      </c>
      <c r="K21" s="112"/>
      <c r="L21" s="112"/>
    </row>
    <row r="22" spans="2:19">
      <c r="B22" s="198" t="s">
        <v>126</v>
      </c>
      <c r="C22" s="48" t="s">
        <v>112</v>
      </c>
      <c r="D22" s="40">
        <v>1920</v>
      </c>
      <c r="E22" s="51"/>
      <c r="F22" s="101">
        <v>193</v>
      </c>
      <c r="G22" s="101">
        <v>193</v>
      </c>
      <c r="H22" s="101">
        <v>193</v>
      </c>
      <c r="I22" s="199">
        <v>193</v>
      </c>
      <c r="J22" s="199">
        <v>193</v>
      </c>
      <c r="K22" s="112"/>
      <c r="L22" s="112"/>
    </row>
    <row r="26" spans="2:19" ht="13.8" thickBot="1"/>
    <row r="27" spans="2:19" ht="41.4" customHeight="1" thickBot="1">
      <c r="B27" s="41" t="s">
        <v>109</v>
      </c>
      <c r="C27" s="42" t="s">
        <v>127</v>
      </c>
      <c r="D27" s="42" t="s">
        <v>128</v>
      </c>
      <c r="E27" s="43"/>
      <c r="F27" s="235" t="s">
        <v>129</v>
      </c>
      <c r="G27" s="236"/>
      <c r="H27" s="236"/>
      <c r="I27" s="235" t="s">
        <v>130</v>
      </c>
      <c r="J27" s="236"/>
      <c r="K27" s="236"/>
      <c r="L27" s="237"/>
      <c r="O27" s="44"/>
      <c r="P27" s="44"/>
      <c r="Q27" s="44"/>
      <c r="R27" s="44"/>
      <c r="S27" s="44"/>
    </row>
    <row r="28" spans="2:19" ht="13.8" thickBot="1"/>
    <row r="29" spans="2:19" ht="13.65" customHeight="1">
      <c r="B29" s="256" t="s">
        <v>131</v>
      </c>
      <c r="C29" s="259">
        <v>8</v>
      </c>
      <c r="D29" s="259">
        <v>12</v>
      </c>
      <c r="E29" s="45" t="s">
        <v>132</v>
      </c>
      <c r="F29" s="262" t="s">
        <v>133</v>
      </c>
      <c r="G29" s="263"/>
      <c r="H29" s="264"/>
      <c r="I29" s="238" t="s">
        <v>134</v>
      </c>
      <c r="J29" s="239"/>
      <c r="K29" s="239"/>
      <c r="L29" s="240"/>
    </row>
    <row r="30" spans="2:19" ht="13.65" customHeight="1">
      <c r="B30" s="257"/>
      <c r="C30" s="260"/>
      <c r="D30" s="260"/>
      <c r="E30" s="46" t="s">
        <v>135</v>
      </c>
      <c r="F30" s="265"/>
      <c r="G30" s="266"/>
      <c r="H30" s="267"/>
      <c r="I30" s="241" t="s">
        <v>136</v>
      </c>
      <c r="J30" s="242"/>
      <c r="K30" s="242"/>
      <c r="L30" s="243"/>
    </row>
    <row r="31" spans="2:19" ht="13.65" customHeight="1">
      <c r="B31" s="257"/>
      <c r="C31" s="260"/>
      <c r="D31" s="260"/>
      <c r="E31" s="46" t="s">
        <v>137</v>
      </c>
      <c r="F31" s="265"/>
      <c r="G31" s="266"/>
      <c r="H31" s="267"/>
      <c r="I31" s="241" t="s">
        <v>138</v>
      </c>
      <c r="J31" s="242"/>
      <c r="K31" s="242"/>
      <c r="L31" s="243"/>
    </row>
    <row r="32" spans="2:19" ht="13.8" thickBot="1">
      <c r="B32" s="258"/>
      <c r="C32" s="261"/>
      <c r="D32" s="261"/>
      <c r="E32" s="47" t="s">
        <v>139</v>
      </c>
      <c r="F32" s="268"/>
      <c r="G32" s="269"/>
      <c r="H32" s="270"/>
      <c r="I32" s="244"/>
      <c r="J32" s="245"/>
      <c r="K32" s="245"/>
      <c r="L32" s="246"/>
    </row>
    <row r="33" spans="2:12" ht="13.65" customHeight="1">
      <c r="B33" s="247" t="s">
        <v>113</v>
      </c>
      <c r="C33" s="250">
        <v>5</v>
      </c>
      <c r="D33" s="250">
        <v>8</v>
      </c>
      <c r="E33" s="45" t="s">
        <v>132</v>
      </c>
      <c r="F33" s="262" t="s">
        <v>140</v>
      </c>
      <c r="G33" s="263"/>
      <c r="H33" s="264"/>
      <c r="I33" s="238" t="s">
        <v>141</v>
      </c>
      <c r="J33" s="239"/>
      <c r="K33" s="239"/>
      <c r="L33" s="240"/>
    </row>
    <row r="34" spans="2:12" ht="13.65" customHeight="1">
      <c r="B34" s="248"/>
      <c r="C34" s="251"/>
      <c r="D34" s="251"/>
      <c r="E34" s="46" t="s">
        <v>135</v>
      </c>
      <c r="F34" s="265"/>
      <c r="G34" s="266"/>
      <c r="H34" s="267"/>
      <c r="I34" s="241" t="s">
        <v>142</v>
      </c>
      <c r="J34" s="242"/>
      <c r="K34" s="242"/>
      <c r="L34" s="243"/>
    </row>
    <row r="35" spans="2:12">
      <c r="B35" s="248"/>
      <c r="C35" s="251"/>
      <c r="D35" s="251"/>
      <c r="E35" s="46" t="s">
        <v>137</v>
      </c>
      <c r="F35" s="265"/>
      <c r="G35" s="266"/>
      <c r="H35" s="267"/>
      <c r="I35" s="241"/>
      <c r="J35" s="242"/>
      <c r="K35" s="242"/>
      <c r="L35" s="243"/>
    </row>
    <row r="36" spans="2:12" ht="13.8" thickBot="1">
      <c r="B36" s="249"/>
      <c r="C36" s="252"/>
      <c r="D36" s="252"/>
      <c r="E36" s="47" t="s">
        <v>139</v>
      </c>
      <c r="F36" s="268"/>
      <c r="G36" s="269"/>
      <c r="H36" s="270"/>
      <c r="I36" s="244"/>
      <c r="J36" s="245"/>
      <c r="K36" s="245"/>
      <c r="L36" s="246"/>
    </row>
    <row r="37" spans="2:12" ht="13.65" customHeight="1">
      <c r="B37" s="247" t="s">
        <v>143</v>
      </c>
      <c r="C37" s="250">
        <v>5</v>
      </c>
      <c r="D37" s="250">
        <v>8</v>
      </c>
      <c r="E37" s="45" t="s">
        <v>132</v>
      </c>
      <c r="F37" s="262" t="s">
        <v>144</v>
      </c>
      <c r="G37" s="263"/>
      <c r="H37" s="264"/>
      <c r="I37" s="238" t="s">
        <v>141</v>
      </c>
      <c r="J37" s="239"/>
      <c r="K37" s="239"/>
      <c r="L37" s="240"/>
    </row>
    <row r="38" spans="2:12">
      <c r="B38" s="248"/>
      <c r="C38" s="251"/>
      <c r="D38" s="251"/>
      <c r="E38" s="46" t="s">
        <v>135</v>
      </c>
      <c r="F38" s="265"/>
      <c r="G38" s="266"/>
      <c r="H38" s="267"/>
      <c r="I38" s="241"/>
      <c r="J38" s="242"/>
      <c r="K38" s="242"/>
      <c r="L38" s="243"/>
    </row>
    <row r="39" spans="2:12">
      <c r="B39" s="248"/>
      <c r="C39" s="251"/>
      <c r="D39" s="251"/>
      <c r="E39" s="46" t="s">
        <v>137</v>
      </c>
      <c r="F39" s="265"/>
      <c r="G39" s="266"/>
      <c r="H39" s="267"/>
      <c r="I39" s="241"/>
      <c r="J39" s="242"/>
      <c r="K39" s="242"/>
      <c r="L39" s="243"/>
    </row>
    <row r="40" spans="2:12" ht="13.8" thickBot="1">
      <c r="B40" s="249"/>
      <c r="C40" s="252"/>
      <c r="D40" s="252"/>
      <c r="E40" s="47" t="s">
        <v>139</v>
      </c>
      <c r="F40" s="268"/>
      <c r="G40" s="269"/>
      <c r="H40" s="270"/>
      <c r="I40" s="244"/>
      <c r="J40" s="245"/>
      <c r="K40" s="245"/>
      <c r="L40" s="246"/>
    </row>
    <row r="41" spans="2:12" ht="13.65" customHeight="1">
      <c r="B41" s="271" t="s">
        <v>115</v>
      </c>
      <c r="C41" s="250">
        <v>6</v>
      </c>
      <c r="D41" s="250">
        <v>10</v>
      </c>
      <c r="E41" s="45" t="s">
        <v>132</v>
      </c>
      <c r="F41" s="262" t="s">
        <v>145</v>
      </c>
      <c r="G41" s="263"/>
      <c r="H41" s="264"/>
      <c r="I41" s="238" t="s">
        <v>141</v>
      </c>
      <c r="J41" s="239"/>
      <c r="K41" s="239"/>
      <c r="L41" s="240"/>
    </row>
    <row r="42" spans="2:12" ht="13.65" customHeight="1">
      <c r="B42" s="272"/>
      <c r="C42" s="251"/>
      <c r="D42" s="251"/>
      <c r="E42" s="46" t="s">
        <v>135</v>
      </c>
      <c r="F42" s="265"/>
      <c r="G42" s="266"/>
      <c r="H42" s="267"/>
      <c r="I42" s="241" t="s">
        <v>146</v>
      </c>
      <c r="J42" s="242"/>
      <c r="K42" s="242"/>
      <c r="L42" s="243"/>
    </row>
    <row r="43" spans="2:12" ht="13.65" customHeight="1">
      <c r="B43" s="272"/>
      <c r="C43" s="251"/>
      <c r="D43" s="251"/>
      <c r="E43" s="46" t="s">
        <v>137</v>
      </c>
      <c r="F43" s="265"/>
      <c r="G43" s="266"/>
      <c r="H43" s="267"/>
      <c r="I43" s="241" t="s">
        <v>147</v>
      </c>
      <c r="J43" s="242"/>
      <c r="K43" s="242"/>
      <c r="L43" s="243"/>
    </row>
    <row r="44" spans="2:12" ht="13.8" thickBot="1">
      <c r="B44" s="273"/>
      <c r="C44" s="252"/>
      <c r="D44" s="252"/>
      <c r="E44" s="47" t="s">
        <v>139</v>
      </c>
      <c r="F44" s="268"/>
      <c r="G44" s="269"/>
      <c r="H44" s="270"/>
      <c r="I44" s="244"/>
      <c r="J44" s="245"/>
      <c r="K44" s="245"/>
      <c r="L44" s="246"/>
    </row>
    <row r="45" spans="2:12" ht="13.65" customHeight="1">
      <c r="B45" s="247" t="s">
        <v>116</v>
      </c>
      <c r="C45" s="250">
        <v>5</v>
      </c>
      <c r="D45" s="250">
        <v>8</v>
      </c>
      <c r="E45" s="45" t="s">
        <v>132</v>
      </c>
      <c r="F45" s="262" t="s">
        <v>148</v>
      </c>
      <c r="G45" s="263"/>
      <c r="H45" s="264"/>
      <c r="I45" s="238" t="s">
        <v>149</v>
      </c>
      <c r="J45" s="239"/>
      <c r="K45" s="239"/>
      <c r="L45" s="240"/>
    </row>
    <row r="46" spans="2:12">
      <c r="B46" s="248"/>
      <c r="C46" s="251"/>
      <c r="D46" s="251"/>
      <c r="E46" s="46" t="s">
        <v>135</v>
      </c>
      <c r="F46" s="265"/>
      <c r="G46" s="266"/>
      <c r="H46" s="267"/>
      <c r="I46" s="241"/>
      <c r="J46" s="242"/>
      <c r="K46" s="242"/>
      <c r="L46" s="243"/>
    </row>
    <row r="47" spans="2:12">
      <c r="B47" s="248"/>
      <c r="C47" s="251"/>
      <c r="D47" s="251"/>
      <c r="E47" s="46" t="s">
        <v>137</v>
      </c>
      <c r="F47" s="265"/>
      <c r="G47" s="266"/>
      <c r="H47" s="267"/>
      <c r="I47" s="241"/>
      <c r="J47" s="242"/>
      <c r="K47" s="242"/>
      <c r="L47" s="243"/>
    </row>
    <row r="48" spans="2:12" ht="13.8" thickBot="1">
      <c r="B48" s="249"/>
      <c r="C48" s="252"/>
      <c r="D48" s="252"/>
      <c r="E48" s="47" t="s">
        <v>139</v>
      </c>
      <c r="F48" s="268"/>
      <c r="G48" s="269"/>
      <c r="H48" s="270"/>
      <c r="I48" s="244"/>
      <c r="J48" s="245"/>
      <c r="K48" s="245"/>
      <c r="L48" s="246"/>
    </row>
    <row r="49" spans="2:12" ht="13.65" customHeight="1">
      <c r="B49" s="271" t="s">
        <v>117</v>
      </c>
      <c r="C49" s="250">
        <v>6</v>
      </c>
      <c r="D49" s="250">
        <v>10</v>
      </c>
      <c r="E49" s="45" t="s">
        <v>132</v>
      </c>
      <c r="F49" s="262" t="s">
        <v>148</v>
      </c>
      <c r="G49" s="263"/>
      <c r="H49" s="264"/>
      <c r="I49" s="238" t="s">
        <v>149</v>
      </c>
      <c r="J49" s="239"/>
      <c r="K49" s="239"/>
      <c r="L49" s="240"/>
    </row>
    <row r="50" spans="2:12" ht="13.65" customHeight="1">
      <c r="B50" s="272"/>
      <c r="C50" s="251"/>
      <c r="D50" s="251"/>
      <c r="E50" s="46" t="s">
        <v>135</v>
      </c>
      <c r="F50" s="265"/>
      <c r="G50" s="266"/>
      <c r="H50" s="267"/>
      <c r="I50" s="241" t="s">
        <v>150</v>
      </c>
      <c r="J50" s="242"/>
      <c r="K50" s="242"/>
      <c r="L50" s="243"/>
    </row>
    <row r="51" spans="2:12">
      <c r="B51" s="272"/>
      <c r="C51" s="251"/>
      <c r="D51" s="251"/>
      <c r="E51" s="46" t="s">
        <v>137</v>
      </c>
      <c r="F51" s="265"/>
      <c r="G51" s="266"/>
      <c r="H51" s="267"/>
      <c r="I51" s="241"/>
      <c r="J51" s="242"/>
      <c r="K51" s="242"/>
      <c r="L51" s="243"/>
    </row>
    <row r="52" spans="2:12" ht="13.8" thickBot="1">
      <c r="B52" s="273"/>
      <c r="C52" s="252"/>
      <c r="D52" s="252"/>
      <c r="E52" s="47" t="s">
        <v>139</v>
      </c>
      <c r="F52" s="268"/>
      <c r="G52" s="269"/>
      <c r="H52" s="270"/>
      <c r="I52" s="244"/>
      <c r="J52" s="245"/>
      <c r="K52" s="245"/>
      <c r="L52" s="246"/>
    </row>
    <row r="53" spans="2:12" ht="13.65" customHeight="1">
      <c r="B53" s="256" t="s">
        <v>118</v>
      </c>
      <c r="C53" s="250">
        <v>8</v>
      </c>
      <c r="D53" s="250">
        <v>12</v>
      </c>
      <c r="E53" s="45" t="s">
        <v>132</v>
      </c>
      <c r="F53" s="262" t="s">
        <v>151</v>
      </c>
      <c r="G53" s="263"/>
      <c r="H53" s="264"/>
      <c r="I53" s="238" t="s">
        <v>152</v>
      </c>
      <c r="J53" s="239"/>
      <c r="K53" s="239"/>
      <c r="L53" s="240"/>
    </row>
    <row r="54" spans="2:12" ht="13.65" customHeight="1">
      <c r="B54" s="257"/>
      <c r="C54" s="251"/>
      <c r="D54" s="251"/>
      <c r="E54" s="46" t="s">
        <v>135</v>
      </c>
      <c r="F54" s="265"/>
      <c r="G54" s="266"/>
      <c r="H54" s="267"/>
      <c r="I54" s="241" t="s">
        <v>153</v>
      </c>
      <c r="J54" s="242"/>
      <c r="K54" s="242"/>
      <c r="L54" s="243"/>
    </row>
    <row r="55" spans="2:12" ht="13.65" customHeight="1">
      <c r="B55" s="257"/>
      <c r="C55" s="251"/>
      <c r="D55" s="251"/>
      <c r="E55" s="46" t="s">
        <v>137</v>
      </c>
      <c r="F55" s="265"/>
      <c r="G55" s="266"/>
      <c r="H55" s="267"/>
      <c r="I55" s="241" t="s">
        <v>154</v>
      </c>
      <c r="J55" s="242"/>
      <c r="K55" s="242"/>
      <c r="L55" s="243"/>
    </row>
    <row r="56" spans="2:12" ht="14.4" customHeight="1" thickBot="1">
      <c r="B56" s="258"/>
      <c r="C56" s="252"/>
      <c r="D56" s="252"/>
      <c r="E56" s="47" t="s">
        <v>139</v>
      </c>
      <c r="F56" s="268"/>
      <c r="G56" s="269"/>
      <c r="H56" s="270"/>
      <c r="I56" s="244" t="s">
        <v>155</v>
      </c>
      <c r="J56" s="245"/>
      <c r="K56" s="245"/>
      <c r="L56" s="246"/>
    </row>
    <row r="57" spans="2:12" ht="13.65" customHeight="1">
      <c r="B57" s="256" t="s">
        <v>119</v>
      </c>
      <c r="C57" s="250">
        <v>5</v>
      </c>
      <c r="D57" s="250">
        <v>8</v>
      </c>
      <c r="E57" s="45" t="s">
        <v>132</v>
      </c>
      <c r="F57" s="262" t="s">
        <v>156</v>
      </c>
      <c r="G57" s="263"/>
      <c r="H57" s="264"/>
      <c r="I57" s="238" t="s">
        <v>141</v>
      </c>
      <c r="J57" s="239"/>
      <c r="K57" s="239"/>
      <c r="L57" s="240"/>
    </row>
    <row r="58" spans="2:12" ht="13.65" customHeight="1">
      <c r="B58" s="257"/>
      <c r="C58" s="251"/>
      <c r="D58" s="251"/>
      <c r="E58" s="46" t="s">
        <v>135</v>
      </c>
      <c r="F58" s="265"/>
      <c r="G58" s="266"/>
      <c r="H58" s="267"/>
      <c r="I58" s="241" t="s">
        <v>157</v>
      </c>
      <c r="J58" s="242"/>
      <c r="K58" s="242"/>
      <c r="L58" s="243"/>
    </row>
    <row r="59" spans="2:12">
      <c r="B59" s="257"/>
      <c r="C59" s="251"/>
      <c r="D59" s="251"/>
      <c r="E59" s="46" t="s">
        <v>137</v>
      </c>
      <c r="F59" s="265"/>
      <c r="G59" s="266"/>
      <c r="H59" s="267"/>
      <c r="I59" s="241"/>
      <c r="J59" s="242"/>
      <c r="K59" s="242"/>
      <c r="L59" s="243"/>
    </row>
    <row r="60" spans="2:12" ht="13.8" thickBot="1">
      <c r="B60" s="258"/>
      <c r="C60" s="252"/>
      <c r="D60" s="252"/>
      <c r="E60" s="47" t="s">
        <v>139</v>
      </c>
      <c r="F60" s="268"/>
      <c r="G60" s="269"/>
      <c r="H60" s="270"/>
      <c r="I60" s="244"/>
      <c r="J60" s="245"/>
      <c r="K60" s="245"/>
      <c r="L60" s="246"/>
    </row>
    <row r="61" spans="2:12">
      <c r="B61" s="274" t="s">
        <v>120</v>
      </c>
      <c r="C61" s="250">
        <v>8</v>
      </c>
      <c r="D61" s="250">
        <v>12</v>
      </c>
      <c r="E61" s="45" t="s">
        <v>132</v>
      </c>
      <c r="F61" s="262" t="s">
        <v>158</v>
      </c>
      <c r="G61" s="263"/>
      <c r="H61" s="264"/>
      <c r="I61" s="238" t="s">
        <v>159</v>
      </c>
      <c r="J61" s="239"/>
      <c r="K61" s="239"/>
      <c r="L61" s="240"/>
    </row>
    <row r="62" spans="2:12">
      <c r="B62" s="275"/>
      <c r="C62" s="251"/>
      <c r="D62" s="251"/>
      <c r="E62" s="46" t="s">
        <v>135</v>
      </c>
      <c r="F62" s="265"/>
      <c r="G62" s="266"/>
      <c r="H62" s="267"/>
      <c r="I62" s="241"/>
      <c r="J62" s="242"/>
      <c r="K62" s="242"/>
      <c r="L62" s="243"/>
    </row>
    <row r="63" spans="2:12">
      <c r="B63" s="275"/>
      <c r="C63" s="251"/>
      <c r="D63" s="251"/>
      <c r="E63" s="46" t="s">
        <v>137</v>
      </c>
      <c r="F63" s="265"/>
      <c r="G63" s="266"/>
      <c r="H63" s="267"/>
      <c r="I63" s="241"/>
      <c r="J63" s="242"/>
      <c r="K63" s="242"/>
      <c r="L63" s="243"/>
    </row>
    <row r="64" spans="2:12" ht="13.8" thickBot="1">
      <c r="B64" s="276"/>
      <c r="C64" s="252"/>
      <c r="D64" s="252"/>
      <c r="E64" s="47" t="s">
        <v>139</v>
      </c>
      <c r="F64" s="268"/>
      <c r="G64" s="269"/>
      <c r="H64" s="270"/>
      <c r="I64" s="244"/>
      <c r="J64" s="245"/>
      <c r="K64" s="245"/>
      <c r="L64" s="246"/>
    </row>
    <row r="65" spans="2:12">
      <c r="B65" s="274" t="s">
        <v>121</v>
      </c>
      <c r="C65" s="250">
        <v>5</v>
      </c>
      <c r="D65" s="250">
        <v>8</v>
      </c>
      <c r="E65" s="45" t="s">
        <v>132</v>
      </c>
      <c r="F65" s="262" t="s">
        <v>160</v>
      </c>
      <c r="G65" s="263"/>
      <c r="H65" s="264"/>
      <c r="I65" s="238" t="s">
        <v>159</v>
      </c>
      <c r="J65" s="239"/>
      <c r="K65" s="239"/>
      <c r="L65" s="240"/>
    </row>
    <row r="66" spans="2:12">
      <c r="B66" s="275"/>
      <c r="C66" s="251"/>
      <c r="D66" s="251"/>
      <c r="E66" s="46" t="s">
        <v>135</v>
      </c>
      <c r="F66" s="265"/>
      <c r="G66" s="266"/>
      <c r="H66" s="267"/>
      <c r="I66" s="241"/>
      <c r="J66" s="242"/>
      <c r="K66" s="242"/>
      <c r="L66" s="243"/>
    </row>
    <row r="67" spans="2:12">
      <c r="B67" s="275"/>
      <c r="C67" s="251"/>
      <c r="D67" s="251"/>
      <c r="E67" s="46" t="s">
        <v>137</v>
      </c>
      <c r="F67" s="265"/>
      <c r="G67" s="266"/>
      <c r="H67" s="267"/>
      <c r="I67" s="241"/>
      <c r="J67" s="242"/>
      <c r="K67" s="242"/>
      <c r="L67" s="243"/>
    </row>
    <row r="68" spans="2:12" ht="13.8" thickBot="1">
      <c r="B68" s="276"/>
      <c r="C68" s="252"/>
      <c r="D68" s="252"/>
      <c r="E68" s="47" t="s">
        <v>139</v>
      </c>
      <c r="F68" s="268"/>
      <c r="G68" s="269"/>
      <c r="H68" s="270"/>
      <c r="I68" s="244"/>
      <c r="J68" s="245"/>
      <c r="K68" s="245"/>
      <c r="L68" s="246"/>
    </row>
    <row r="69" spans="2:12" ht="13.65" customHeight="1">
      <c r="B69" s="274" t="s">
        <v>122</v>
      </c>
      <c r="C69" s="250">
        <v>5</v>
      </c>
      <c r="D69" s="250">
        <v>8</v>
      </c>
      <c r="E69" s="45" t="s">
        <v>132</v>
      </c>
      <c r="F69" s="262" t="s">
        <v>161</v>
      </c>
      <c r="G69" s="263"/>
      <c r="H69" s="264"/>
      <c r="I69" s="238" t="s">
        <v>141</v>
      </c>
      <c r="J69" s="239"/>
      <c r="K69" s="239"/>
      <c r="L69" s="240"/>
    </row>
    <row r="70" spans="2:12">
      <c r="B70" s="275"/>
      <c r="C70" s="251"/>
      <c r="D70" s="251"/>
      <c r="E70" s="46" t="s">
        <v>135</v>
      </c>
      <c r="F70" s="265"/>
      <c r="G70" s="266"/>
      <c r="H70" s="267"/>
      <c r="I70" s="241"/>
      <c r="J70" s="242"/>
      <c r="K70" s="242"/>
      <c r="L70" s="243"/>
    </row>
    <row r="71" spans="2:12">
      <c r="B71" s="275"/>
      <c r="C71" s="251"/>
      <c r="D71" s="251"/>
      <c r="E71" s="46" t="s">
        <v>137</v>
      </c>
      <c r="F71" s="265"/>
      <c r="G71" s="266"/>
      <c r="H71" s="267"/>
      <c r="I71" s="241"/>
      <c r="J71" s="242"/>
      <c r="K71" s="242"/>
      <c r="L71" s="243"/>
    </row>
    <row r="72" spans="2:12" ht="13.8" thickBot="1">
      <c r="B72" s="276"/>
      <c r="C72" s="252"/>
      <c r="D72" s="252"/>
      <c r="E72" s="47" t="s">
        <v>139</v>
      </c>
      <c r="F72" s="268"/>
      <c r="G72" s="269"/>
      <c r="H72" s="270"/>
      <c r="I72" s="244"/>
      <c r="J72" s="245"/>
      <c r="K72" s="245"/>
      <c r="L72" s="246"/>
    </row>
    <row r="73" spans="2:12" ht="13.65" customHeight="1">
      <c r="B73" s="274" t="s">
        <v>123</v>
      </c>
      <c r="C73" s="250">
        <v>8</v>
      </c>
      <c r="D73" s="250">
        <v>12</v>
      </c>
      <c r="E73" s="45" t="s">
        <v>132</v>
      </c>
      <c r="F73" s="262" t="s">
        <v>145</v>
      </c>
      <c r="G73" s="263"/>
      <c r="H73" s="264"/>
      <c r="I73" s="238" t="s">
        <v>141</v>
      </c>
      <c r="J73" s="239"/>
      <c r="K73" s="239"/>
      <c r="L73" s="240"/>
    </row>
    <row r="74" spans="2:12" ht="13.65" customHeight="1">
      <c r="B74" s="275"/>
      <c r="C74" s="251"/>
      <c r="D74" s="251"/>
      <c r="E74" s="46" t="s">
        <v>135</v>
      </c>
      <c r="F74" s="265"/>
      <c r="G74" s="266"/>
      <c r="H74" s="267"/>
      <c r="I74" s="241" t="s">
        <v>146</v>
      </c>
      <c r="J74" s="242"/>
      <c r="K74" s="242"/>
      <c r="L74" s="243"/>
    </row>
    <row r="75" spans="2:12" ht="13.65" customHeight="1">
      <c r="B75" s="275"/>
      <c r="C75" s="251"/>
      <c r="D75" s="251"/>
      <c r="E75" s="46" t="s">
        <v>137</v>
      </c>
      <c r="F75" s="265"/>
      <c r="G75" s="266"/>
      <c r="H75" s="267"/>
      <c r="I75" s="241" t="s">
        <v>147</v>
      </c>
      <c r="J75" s="242"/>
      <c r="K75" s="242"/>
      <c r="L75" s="243"/>
    </row>
    <row r="76" spans="2:12" ht="13.8" thickBot="1">
      <c r="B76" s="276"/>
      <c r="C76" s="252"/>
      <c r="D76" s="252"/>
      <c r="E76" s="47" t="s">
        <v>139</v>
      </c>
      <c r="F76" s="268"/>
      <c r="G76" s="269"/>
      <c r="H76" s="270"/>
      <c r="I76" s="244"/>
      <c r="J76" s="245"/>
      <c r="K76" s="245"/>
      <c r="L76" s="246"/>
    </row>
    <row r="77" spans="2:12" ht="13.65" customHeight="1">
      <c r="B77" s="274" t="s">
        <v>124</v>
      </c>
      <c r="C77" s="250">
        <v>2</v>
      </c>
      <c r="D77" s="250">
        <v>5</v>
      </c>
      <c r="E77" s="45" t="s">
        <v>132</v>
      </c>
      <c r="F77" s="262" t="s">
        <v>162</v>
      </c>
      <c r="G77" s="263"/>
      <c r="H77" s="264"/>
      <c r="I77" s="238" t="s">
        <v>141</v>
      </c>
      <c r="J77" s="239"/>
      <c r="K77" s="239"/>
      <c r="L77" s="240"/>
    </row>
    <row r="78" spans="2:12" ht="13.65" customHeight="1">
      <c r="B78" s="275"/>
      <c r="C78" s="251"/>
      <c r="D78" s="251"/>
      <c r="E78" s="46" t="s">
        <v>135</v>
      </c>
      <c r="F78" s="265"/>
      <c r="G78" s="266"/>
      <c r="H78" s="267"/>
      <c r="I78" s="241" t="s">
        <v>142</v>
      </c>
      <c r="J78" s="242"/>
      <c r="K78" s="242"/>
      <c r="L78" s="243"/>
    </row>
    <row r="79" spans="2:12">
      <c r="B79" s="275"/>
      <c r="C79" s="251"/>
      <c r="D79" s="251"/>
      <c r="E79" s="46" t="s">
        <v>137</v>
      </c>
      <c r="F79" s="265"/>
      <c r="G79" s="266"/>
      <c r="H79" s="267"/>
      <c r="I79" s="241"/>
      <c r="J79" s="242"/>
      <c r="K79" s="242"/>
      <c r="L79" s="243"/>
    </row>
    <row r="80" spans="2:12" ht="13.8" thickBot="1">
      <c r="B80" s="276"/>
      <c r="C80" s="252"/>
      <c r="D80" s="252"/>
      <c r="E80" s="47" t="s">
        <v>139</v>
      </c>
      <c r="F80" s="268"/>
      <c r="G80" s="269"/>
      <c r="H80" s="270"/>
      <c r="I80" s="244"/>
      <c r="J80" s="245"/>
      <c r="K80" s="245"/>
      <c r="L80" s="246"/>
    </row>
    <row r="81" spans="2:12" ht="13.65" customHeight="1">
      <c r="B81" s="274" t="s">
        <v>125</v>
      </c>
      <c r="C81" s="250">
        <v>7</v>
      </c>
      <c r="D81" s="250">
        <v>12</v>
      </c>
      <c r="E81" s="45" t="s">
        <v>132</v>
      </c>
      <c r="F81" s="262" t="s">
        <v>163</v>
      </c>
      <c r="G81" s="263"/>
      <c r="H81" s="264"/>
      <c r="I81" s="238" t="s">
        <v>141</v>
      </c>
      <c r="J81" s="239"/>
      <c r="K81" s="239"/>
      <c r="L81" s="240"/>
    </row>
    <row r="82" spans="2:12" ht="13.65" customHeight="1">
      <c r="B82" s="275"/>
      <c r="C82" s="251"/>
      <c r="D82" s="251"/>
      <c r="E82" s="46" t="s">
        <v>135</v>
      </c>
      <c r="F82" s="265"/>
      <c r="G82" s="266"/>
      <c r="H82" s="267"/>
      <c r="I82" s="241" t="s">
        <v>164</v>
      </c>
      <c r="J82" s="242"/>
      <c r="K82" s="242"/>
      <c r="L82" s="243"/>
    </row>
    <row r="83" spans="2:12">
      <c r="B83" s="275"/>
      <c r="C83" s="251"/>
      <c r="D83" s="251"/>
      <c r="E83" s="46" t="s">
        <v>137</v>
      </c>
      <c r="F83" s="265"/>
      <c r="G83" s="266"/>
      <c r="H83" s="267"/>
      <c r="I83" s="241"/>
      <c r="J83" s="242"/>
      <c r="K83" s="242"/>
      <c r="L83" s="243"/>
    </row>
    <row r="84" spans="2:12" ht="13.8" thickBot="1">
      <c r="B84" s="276"/>
      <c r="C84" s="252"/>
      <c r="D84" s="252"/>
      <c r="E84" s="47" t="s">
        <v>139</v>
      </c>
      <c r="F84" s="268"/>
      <c r="G84" s="269"/>
      <c r="H84" s="270"/>
      <c r="I84" s="244"/>
      <c r="J84" s="245"/>
      <c r="K84" s="245"/>
      <c r="L84" s="246"/>
    </row>
    <row r="85" spans="2:12">
      <c r="B85" s="274" t="s">
        <v>126</v>
      </c>
      <c r="C85" s="250">
        <v>4</v>
      </c>
      <c r="D85" s="250">
        <v>7</v>
      </c>
      <c r="E85" s="45" t="s">
        <v>132</v>
      </c>
      <c r="F85" s="262" t="s">
        <v>165</v>
      </c>
      <c r="G85" s="263"/>
      <c r="H85" s="264"/>
      <c r="I85" s="238" t="s">
        <v>166</v>
      </c>
      <c r="J85" s="239"/>
      <c r="K85" s="239"/>
      <c r="L85" s="240"/>
    </row>
    <row r="86" spans="2:12" ht="13.65" customHeight="1">
      <c r="B86" s="275"/>
      <c r="C86" s="251"/>
      <c r="D86" s="251"/>
      <c r="E86" s="46" t="s">
        <v>135</v>
      </c>
      <c r="F86" s="265"/>
      <c r="G86" s="266"/>
      <c r="H86" s="267"/>
      <c r="I86" s="241" t="s">
        <v>167</v>
      </c>
      <c r="J86" s="242"/>
      <c r="K86" s="242"/>
      <c r="L86" s="243"/>
    </row>
    <row r="87" spans="2:12">
      <c r="B87" s="275"/>
      <c r="C87" s="251"/>
      <c r="D87" s="251"/>
      <c r="E87" s="46" t="s">
        <v>137</v>
      </c>
      <c r="F87" s="265"/>
      <c r="G87" s="266"/>
      <c r="H87" s="267"/>
      <c r="I87" s="241"/>
      <c r="J87" s="242"/>
      <c r="K87" s="242"/>
      <c r="L87" s="243"/>
    </row>
    <row r="88" spans="2:12" ht="13.8" thickBot="1">
      <c r="B88" s="276"/>
      <c r="C88" s="252"/>
      <c r="D88" s="252"/>
      <c r="E88" s="47" t="s">
        <v>139</v>
      </c>
      <c r="F88" s="268"/>
      <c r="G88" s="269"/>
      <c r="H88" s="270"/>
      <c r="I88" s="244"/>
      <c r="J88" s="245"/>
      <c r="K88" s="245"/>
      <c r="L88" s="246"/>
    </row>
  </sheetData>
  <mergeCells count="124">
    <mergeCell ref="F85:H88"/>
    <mergeCell ref="I85:L85"/>
    <mergeCell ref="I86:L86"/>
    <mergeCell ref="I87:L87"/>
    <mergeCell ref="I88:L88"/>
    <mergeCell ref="F77:H80"/>
    <mergeCell ref="I77:L77"/>
    <mergeCell ref="I78:L78"/>
    <mergeCell ref="I79:L79"/>
    <mergeCell ref="I80:L80"/>
    <mergeCell ref="F81:H84"/>
    <mergeCell ref="I81:L81"/>
    <mergeCell ref="I82:L82"/>
    <mergeCell ref="I83:L83"/>
    <mergeCell ref="I84:L84"/>
    <mergeCell ref="F37:H40"/>
    <mergeCell ref="F41:H44"/>
    <mergeCell ref="F45:H48"/>
    <mergeCell ref="F49:H52"/>
    <mergeCell ref="F53:H56"/>
    <mergeCell ref="F57:H60"/>
    <mergeCell ref="F61:H64"/>
    <mergeCell ref="F65:H68"/>
    <mergeCell ref="F69:H72"/>
    <mergeCell ref="B77:B80"/>
    <mergeCell ref="C77:C80"/>
    <mergeCell ref="D77:D80"/>
    <mergeCell ref="B81:B84"/>
    <mergeCell ref="C81:C84"/>
    <mergeCell ref="D81:D84"/>
    <mergeCell ref="B85:B88"/>
    <mergeCell ref="C85:C88"/>
    <mergeCell ref="D85:D88"/>
    <mergeCell ref="B73:B76"/>
    <mergeCell ref="C73:C76"/>
    <mergeCell ref="D73:D76"/>
    <mergeCell ref="I73:L73"/>
    <mergeCell ref="I74:L74"/>
    <mergeCell ref="I75:L75"/>
    <mergeCell ref="I76:L76"/>
    <mergeCell ref="F73:H76"/>
    <mergeCell ref="B69:B72"/>
    <mergeCell ref="C69:C72"/>
    <mergeCell ref="D69:D72"/>
    <mergeCell ref="I69:L69"/>
    <mergeCell ref="I70:L70"/>
    <mergeCell ref="I71:L71"/>
    <mergeCell ref="I72:L72"/>
    <mergeCell ref="B65:B68"/>
    <mergeCell ref="C65:C68"/>
    <mergeCell ref="D65:D68"/>
    <mergeCell ref="I65:L65"/>
    <mergeCell ref="I66:L66"/>
    <mergeCell ref="I67:L67"/>
    <mergeCell ref="I68:L68"/>
    <mergeCell ref="B61:B64"/>
    <mergeCell ref="C61:C64"/>
    <mergeCell ref="D61:D64"/>
    <mergeCell ref="I61:L61"/>
    <mergeCell ref="I62:L62"/>
    <mergeCell ref="I63:L63"/>
    <mergeCell ref="I64:L64"/>
    <mergeCell ref="B57:B60"/>
    <mergeCell ref="C57:C60"/>
    <mergeCell ref="D57:D60"/>
    <mergeCell ref="I57:L57"/>
    <mergeCell ref="I58:L58"/>
    <mergeCell ref="I59:L59"/>
    <mergeCell ref="I60:L60"/>
    <mergeCell ref="B53:B56"/>
    <mergeCell ref="C53:C56"/>
    <mergeCell ref="D53:D56"/>
    <mergeCell ref="I53:L53"/>
    <mergeCell ref="I54:L54"/>
    <mergeCell ref="I55:L55"/>
    <mergeCell ref="I56:L56"/>
    <mergeCell ref="B49:B52"/>
    <mergeCell ref="C49:C52"/>
    <mergeCell ref="D49:D52"/>
    <mergeCell ref="I49:L49"/>
    <mergeCell ref="I50:L50"/>
    <mergeCell ref="I51:L51"/>
    <mergeCell ref="I52:L52"/>
    <mergeCell ref="B41:B44"/>
    <mergeCell ref="C41:C44"/>
    <mergeCell ref="D41:D44"/>
    <mergeCell ref="I41:L41"/>
    <mergeCell ref="I42:L42"/>
    <mergeCell ref="I43:L43"/>
    <mergeCell ref="I44:L44"/>
    <mergeCell ref="I45:L45"/>
    <mergeCell ref="B37:B40"/>
    <mergeCell ref="C37:C40"/>
    <mergeCell ref="D37:D40"/>
    <mergeCell ref="B45:B48"/>
    <mergeCell ref="C45:C48"/>
    <mergeCell ref="D45:D48"/>
    <mergeCell ref="B2:M2"/>
    <mergeCell ref="B3:M3"/>
    <mergeCell ref="B33:B36"/>
    <mergeCell ref="C33:C36"/>
    <mergeCell ref="D33:D36"/>
    <mergeCell ref="B29:B32"/>
    <mergeCell ref="C29:C32"/>
    <mergeCell ref="D29:D32"/>
    <mergeCell ref="F27:H27"/>
    <mergeCell ref="F29:H32"/>
    <mergeCell ref="F33:H36"/>
    <mergeCell ref="I46:L46"/>
    <mergeCell ref="I47:L47"/>
    <mergeCell ref="I48:L48"/>
    <mergeCell ref="I37:L37"/>
    <mergeCell ref="I38:L38"/>
    <mergeCell ref="I39:L39"/>
    <mergeCell ref="I40:L40"/>
    <mergeCell ref="I27:L27"/>
    <mergeCell ref="I29:L29"/>
    <mergeCell ref="I30:L30"/>
    <mergeCell ref="I31:L31"/>
    <mergeCell ref="I32:L32"/>
    <mergeCell ref="I33:L33"/>
    <mergeCell ref="I34:L34"/>
    <mergeCell ref="I35:L35"/>
    <mergeCell ref="I36:L36"/>
  </mergeCells>
  <phoneticPr fontId="11" type="noConversion"/>
  <pageMargins left="0.7" right="0.7" top="0.5" bottom="0.5" header="0.3" footer="0.3"/>
  <pageSetup scale="65" orientation="landscape" r:id="rId1"/>
  <headerFooter>
    <oddFooter>&amp;L&amp;"Calibri (Body),Regular"&amp;A&amp;R&amp;"Calibri (Body),Regular"Page &amp;P of &amp;N</oddFooter>
  </headerFooter>
  <rowBreaks count="1" manualBreakCount="1">
    <brk id="24" max="15"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B66A8-57A5-4E65-BF0A-A8D6ADBE5BA1}">
  <dimension ref="B1:L8"/>
  <sheetViews>
    <sheetView showGridLines="0" workbookViewId="0">
      <selection activeCell="C18" sqref="C18"/>
    </sheetView>
  </sheetViews>
  <sheetFormatPr defaultRowHeight="13.2"/>
  <cols>
    <col min="2" max="2" width="27.6640625" customWidth="1"/>
    <col min="3" max="3" width="33.77734375" bestFit="1" customWidth="1"/>
    <col min="4" max="4" width="33.44140625" customWidth="1"/>
    <col min="5" max="5" width="15.33203125" customWidth="1"/>
    <col min="6" max="6" width="16.33203125" customWidth="1"/>
    <col min="7" max="7" width="16.44140625" customWidth="1"/>
    <col min="8" max="9" width="17.6640625" customWidth="1"/>
  </cols>
  <sheetData>
    <row r="1" spans="2:12" ht="14.4">
      <c r="B1" s="196" t="str">
        <f>'Total Estimated Charges'!B1</f>
        <v>VA-240920-NTT: Managed Public Cloud Services</v>
      </c>
    </row>
    <row r="2" spans="2:12" ht="17.399999999999999">
      <c r="B2" s="253" t="s">
        <v>168</v>
      </c>
      <c r="C2" s="253"/>
      <c r="D2" s="253"/>
      <c r="E2" s="253"/>
      <c r="F2" s="253"/>
      <c r="G2" s="253"/>
      <c r="H2" s="253"/>
      <c r="I2" s="253"/>
      <c r="J2" s="253"/>
      <c r="K2" s="253"/>
      <c r="L2" s="253"/>
    </row>
    <row r="3" spans="2:12" ht="17.399999999999999">
      <c r="B3" s="254" t="s">
        <v>90</v>
      </c>
      <c r="C3" s="277"/>
      <c r="D3" s="253"/>
      <c r="E3" s="253"/>
      <c r="F3" s="253"/>
      <c r="G3" s="253"/>
      <c r="H3" s="253"/>
      <c r="I3" s="253"/>
      <c r="J3" s="253"/>
      <c r="K3" s="253"/>
      <c r="L3" s="253"/>
    </row>
    <row r="4" spans="2:12" ht="12.75" customHeight="1"/>
    <row r="5" spans="2:12" ht="13.8" thickBot="1"/>
    <row r="6" spans="2:12" ht="18" thickBot="1">
      <c r="B6" s="26"/>
      <c r="C6" s="26"/>
      <c r="D6" s="23"/>
      <c r="E6" s="25"/>
      <c r="F6" s="25"/>
      <c r="H6" s="120" t="s">
        <v>53</v>
      </c>
      <c r="I6" s="120" t="s">
        <v>54</v>
      </c>
    </row>
    <row r="7" spans="2:12" ht="13.8" thickBot="1">
      <c r="B7" s="49" t="s">
        <v>169</v>
      </c>
      <c r="C7" s="27" t="s">
        <v>170</v>
      </c>
      <c r="D7" s="27" t="s">
        <v>171</v>
      </c>
      <c r="E7" s="42" t="s">
        <v>55</v>
      </c>
      <c r="F7" s="72" t="s">
        <v>56</v>
      </c>
      <c r="G7" s="72" t="s">
        <v>57</v>
      </c>
      <c r="H7" s="119" t="s">
        <v>59</v>
      </c>
      <c r="I7" s="119" t="s">
        <v>61</v>
      </c>
    </row>
    <row r="8" spans="2:12">
      <c r="B8" s="197" t="s">
        <v>172</v>
      </c>
      <c r="C8" s="48" t="s">
        <v>173</v>
      </c>
      <c r="D8" s="189" t="s">
        <v>174</v>
      </c>
      <c r="E8" s="183">
        <v>-0.1</v>
      </c>
      <c r="F8" s="180">
        <f>E8</f>
        <v>-0.1</v>
      </c>
      <c r="G8" s="180">
        <f>F8</f>
        <v>-0.1</v>
      </c>
      <c r="H8" s="200">
        <f>G8</f>
        <v>-0.1</v>
      </c>
      <c r="I8" s="200">
        <f>H8</f>
        <v>-0.1</v>
      </c>
    </row>
  </sheetData>
  <mergeCells count="2">
    <mergeCell ref="B2:L2"/>
    <mergeCell ref="B3:L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7127284DB54974FBE31249B0EAD2D39" ma:contentTypeVersion="15" ma:contentTypeDescription="Create a new document." ma:contentTypeScope="" ma:versionID="e7e34769c01c43f5e8f9eb23d964f471">
  <xsd:schema xmlns:xsd="http://www.w3.org/2001/XMLSchema" xmlns:xs="http://www.w3.org/2001/XMLSchema" xmlns:p="http://schemas.microsoft.com/office/2006/metadata/properties" xmlns:ns2="f27c4185-6cf7-4b95-8ff9-8dbfa1b5e360" xmlns:ns3="611e6fd0-7613-4b6f-b74d-47c148bc1a15" targetNamespace="http://schemas.microsoft.com/office/2006/metadata/properties" ma:root="true" ma:fieldsID="b8825d07153c013a689f9efaa9238c56" ns2:_="" ns3:_="">
    <xsd:import namespace="f27c4185-6cf7-4b95-8ff9-8dbfa1b5e360"/>
    <xsd:import namespace="611e6fd0-7613-4b6f-b74d-47c148bc1a1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ObjectDetectorVersions" minOccurs="0"/>
                <xsd:element ref="ns3:MediaServiceDateTake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7c4185-6cf7-4b95-8ff9-8dbfa1b5e36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56bd714-4a73-4341-96fe-5f5b6049958d}" ma:internalName="TaxCatchAll" ma:showField="CatchAllData" ma:web="f27c4185-6cf7-4b95-8ff9-8dbfa1b5e36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11e6fd0-7613-4b6f-b74d-47c148bc1a1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920e099-540f-4e49-b54d-0e500676ccf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11e6fd0-7613-4b6f-b74d-47c148bc1a15">
      <Terms xmlns="http://schemas.microsoft.com/office/infopath/2007/PartnerControls"/>
    </lcf76f155ced4ddcb4097134ff3c332f>
    <TaxCatchAll xmlns="f27c4185-6cf7-4b95-8ff9-8dbfa1b5e360" xsi:nil="true"/>
  </documentManagement>
</p:properties>
</file>

<file path=customXml/itemProps1.xml><?xml version="1.0" encoding="utf-8"?>
<ds:datastoreItem xmlns:ds="http://schemas.openxmlformats.org/officeDocument/2006/customXml" ds:itemID="{D43335D0-A53F-4DAF-872A-6A5E52C161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27c4185-6cf7-4b95-8ff9-8dbfa1b5e360"/>
    <ds:schemaRef ds:uri="611e6fd0-7613-4b6f-b74d-47c148bc1a1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2F74755-BBD7-4935-AA60-8A3D64A17448}">
  <ds:schemaRefs>
    <ds:schemaRef ds:uri="http://schemas.microsoft.com/sharepoint/v3/contenttype/forms"/>
  </ds:schemaRefs>
</ds:datastoreItem>
</file>

<file path=customXml/itemProps3.xml><?xml version="1.0" encoding="utf-8"?>
<ds:datastoreItem xmlns:ds="http://schemas.openxmlformats.org/officeDocument/2006/customXml" ds:itemID="{DD9AE13A-952A-407D-B14D-FA5F5F867553}">
  <ds:schemaRefs>
    <ds:schemaRef ds:uri="http://schemas.microsoft.com/office/2006/metadata/properties"/>
    <ds:schemaRef ds:uri="http://schemas.microsoft.com/office/infopath/2007/PartnerControls"/>
    <ds:schemaRef ds:uri="611e6fd0-7613-4b6f-b74d-47c148bc1a15"/>
    <ds:schemaRef ds:uri="f27c4185-6cf7-4b95-8ff9-8dbfa1b5e36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Title Page</vt:lpstr>
      <vt:lpstr>Pricing Structure Instructions</vt:lpstr>
      <vt:lpstr>Total Estimated Charges</vt:lpstr>
      <vt:lpstr>Monthly Unit Rates</vt:lpstr>
      <vt:lpstr>Supplier Estimated Volumes</vt:lpstr>
      <vt:lpstr>Pass-Through</vt:lpstr>
      <vt:lpstr>Milestone Charges</vt:lpstr>
      <vt:lpstr>Rate Card</vt:lpstr>
      <vt:lpstr>CSP License Costs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2017-09-18T19:35:57Z</dcterms:created>
  <dcterms:modified xsi:type="dcterms:W3CDTF">2024-12-27T16:18:56Z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0x010100F7127284DB54974FBE31249B0EAD2D39</vt:lpwstr>
  </property>
  <property fmtid="{D5CDD505-2E9C-101B-9397-08002B2CF9AE}" pid="3" name="Order">
    <vt:r8>600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y fmtid="{D5CDD505-2E9C-101B-9397-08002B2CF9AE}" pid="11" name="_ColorHex">
    <vt:lpwstr/>
  </property>
  <property fmtid="{D5CDD505-2E9C-101B-9397-08002B2CF9AE}" pid="12" name="_Emoji">
    <vt:lpwstr/>
  </property>
  <property fmtid="{D5CDD505-2E9C-101B-9397-08002B2CF9AE}" pid="13" name="_ColorTag">
    <vt:lpwstr/>
  </property>
</Properties>
</file>